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0615" yWindow="-105" windowWidth="30930" windowHeight="16890" activeTab="1"/>
  </bookViews>
  <sheets>
    <sheet name="Pokyny pro vyplnění" sheetId="11" r:id="rId1"/>
    <sheet name="Stavba" sheetId="1" r:id="rId2"/>
    <sheet name="VzorPolozky" sheetId="10" state="hidden" r:id="rId3"/>
    <sheet name="1 1 Pol" sheetId="12" r:id="rId4"/>
    <sheet name="1 3 Pol" sheetId="13" r:id="rId5"/>
    <sheet name="1 3a Pol" sheetId="14" r:id="rId6"/>
    <sheet name="1 4a Pol" sheetId="15" r:id="rId7"/>
    <sheet name="1 4b Pol" sheetId="16" r:id="rId8"/>
    <sheet name="1 5 Pol" sheetId="17" r:id="rId9"/>
    <sheet name="1 5 P1"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3 Pol'!$1:$7</definedName>
    <definedName name="_xlnm.Print_Titles" localSheetId="5">'1 3a Pol'!$1:$7</definedName>
    <definedName name="_xlnm.Print_Titles" localSheetId="6">'1 4a Pol'!$1:$7</definedName>
    <definedName name="_xlnm.Print_Titles" localSheetId="7">'1 4b Pol'!$1:$7</definedName>
    <definedName name="_xlnm.Print_Titles" localSheetId="9">'1 5 P1'!$1:$7</definedName>
    <definedName name="_xlnm.Print_Titles" localSheetId="8">'1 5 Pol'!$1:$7</definedName>
    <definedName name="oadresa">Stavba!$D$6</definedName>
    <definedName name="Objednatel" localSheetId="1">Stavba!$D$5</definedName>
    <definedName name="Objekt" localSheetId="1">Stavba!$B$38</definedName>
    <definedName name="_xlnm.Print_Area" localSheetId="3">'1 1 Pol'!$A$1:$T$367</definedName>
    <definedName name="_xlnm.Print_Area" localSheetId="4">'1 3 Pol'!$A$1:$T$95</definedName>
    <definedName name="_xlnm.Print_Area" localSheetId="5">'1 3a Pol'!$A$1:$T$233</definedName>
    <definedName name="_xlnm.Print_Area" localSheetId="6">'1 4a Pol'!$A$1:$T$83</definedName>
    <definedName name="_xlnm.Print_Area" localSheetId="7">'1 4b Pol'!$A$1:$T$48</definedName>
    <definedName name="_xlnm.Print_Area" localSheetId="9">'1 5 P1'!$A$1:$W$117</definedName>
    <definedName name="_xlnm.Print_Area" localSheetId="8">'1 5 Pol'!$A$1:$T$98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J9" i="18"/>
  <c r="L9" i="18"/>
  <c r="N9" i="18"/>
  <c r="R9" i="18"/>
  <c r="T9" i="18"/>
  <c r="Y9" i="18"/>
  <c r="J10" i="18"/>
  <c r="P10" i="18" s="1"/>
  <c r="L10" i="18"/>
  <c r="N10" i="18"/>
  <c r="R10" i="18"/>
  <c r="T10" i="18"/>
  <c r="Y10" i="18"/>
  <c r="J11" i="18"/>
  <c r="P11" i="18" s="1"/>
  <c r="L11" i="18"/>
  <c r="N11" i="18"/>
  <c r="R11" i="18"/>
  <c r="T11" i="18"/>
  <c r="Y11" i="18"/>
  <c r="J12" i="18"/>
  <c r="P12" i="18" s="1"/>
  <c r="L12" i="18"/>
  <c r="N12" i="18"/>
  <c r="R12" i="18"/>
  <c r="T12" i="18"/>
  <c r="Y12" i="18"/>
  <c r="J13" i="18"/>
  <c r="P13" i="18" s="1"/>
  <c r="L13" i="18"/>
  <c r="N13" i="18"/>
  <c r="R13" i="18"/>
  <c r="T13" i="18"/>
  <c r="Y13" i="18"/>
  <c r="J14" i="18"/>
  <c r="P14" i="18" s="1"/>
  <c r="L14" i="18"/>
  <c r="N14" i="18"/>
  <c r="R14" i="18"/>
  <c r="T14" i="18"/>
  <c r="Y14" i="18"/>
  <c r="J15" i="18"/>
  <c r="P15" i="18" s="1"/>
  <c r="L15" i="18"/>
  <c r="N15" i="18"/>
  <c r="R15" i="18"/>
  <c r="T15" i="18"/>
  <c r="Y15" i="18"/>
  <c r="J16" i="18"/>
  <c r="P16" i="18" s="1"/>
  <c r="L16" i="18"/>
  <c r="N16" i="18"/>
  <c r="R16" i="18"/>
  <c r="T16" i="18"/>
  <c r="Y16" i="18"/>
  <c r="J17" i="18"/>
  <c r="L17" i="18"/>
  <c r="N17" i="18"/>
  <c r="P17" i="18"/>
  <c r="R17" i="18"/>
  <c r="T17" i="18"/>
  <c r="Y17" i="18"/>
  <c r="J18" i="18"/>
  <c r="P18" i="18" s="1"/>
  <c r="L18" i="18"/>
  <c r="N18" i="18"/>
  <c r="R18" i="18"/>
  <c r="T18" i="18"/>
  <c r="Y18" i="18"/>
  <c r="J19" i="18"/>
  <c r="P19" i="18" s="1"/>
  <c r="L19" i="18"/>
  <c r="N19" i="18"/>
  <c r="R19" i="18"/>
  <c r="T19" i="18"/>
  <c r="Y19" i="18"/>
  <c r="J20" i="18"/>
  <c r="P20" i="18" s="1"/>
  <c r="L20" i="18"/>
  <c r="N20" i="18"/>
  <c r="R20" i="18"/>
  <c r="T20" i="18"/>
  <c r="Y20" i="18"/>
  <c r="J22" i="18"/>
  <c r="P22" i="18" s="1"/>
  <c r="L22" i="18"/>
  <c r="N22" i="18"/>
  <c r="R22" i="18"/>
  <c r="T22" i="18"/>
  <c r="Y22" i="18"/>
  <c r="J23" i="18"/>
  <c r="P23" i="18" s="1"/>
  <c r="L23" i="18"/>
  <c r="N23" i="18"/>
  <c r="R23" i="18"/>
  <c r="T23" i="18"/>
  <c r="Y23" i="18"/>
  <c r="J24" i="18"/>
  <c r="P24" i="18" s="1"/>
  <c r="L24" i="18"/>
  <c r="N24" i="18"/>
  <c r="R24" i="18"/>
  <c r="T24" i="18"/>
  <c r="Y24" i="18"/>
  <c r="Y21" i="18" s="1"/>
  <c r="J26" i="18"/>
  <c r="P26" i="18" s="1"/>
  <c r="L26" i="18"/>
  <c r="N26" i="18"/>
  <c r="R26" i="18"/>
  <c r="T26" i="18"/>
  <c r="Y26" i="18"/>
  <c r="J27" i="18"/>
  <c r="P27" i="18" s="1"/>
  <c r="L27" i="18"/>
  <c r="N27" i="18"/>
  <c r="R27" i="18"/>
  <c r="T27" i="18"/>
  <c r="Y27" i="18"/>
  <c r="J28" i="18"/>
  <c r="P28" i="18" s="1"/>
  <c r="L28" i="18"/>
  <c r="N28" i="18"/>
  <c r="R28" i="18"/>
  <c r="T28" i="18"/>
  <c r="Y28" i="18"/>
  <c r="J30" i="18"/>
  <c r="L30" i="18"/>
  <c r="N30" i="18"/>
  <c r="R30" i="18"/>
  <c r="R29" i="18" s="1"/>
  <c r="T30" i="18"/>
  <c r="T29" i="18" s="1"/>
  <c r="Y30" i="18"/>
  <c r="J31" i="18"/>
  <c r="P31" i="18" s="1"/>
  <c r="L31" i="18"/>
  <c r="N31" i="18"/>
  <c r="R31" i="18"/>
  <c r="T31" i="18"/>
  <c r="Y31" i="18"/>
  <c r="J33" i="18"/>
  <c r="L33" i="18"/>
  <c r="N33" i="18"/>
  <c r="R33" i="18"/>
  <c r="T33" i="18"/>
  <c r="Y33" i="18"/>
  <c r="J34" i="18"/>
  <c r="P34" i="18" s="1"/>
  <c r="L34" i="18"/>
  <c r="N34" i="18"/>
  <c r="R34" i="18"/>
  <c r="T34" i="18"/>
  <c r="Y34" i="18"/>
  <c r="J35" i="18"/>
  <c r="L35" i="18"/>
  <c r="N35" i="18"/>
  <c r="P35" i="18"/>
  <c r="R35" i="18"/>
  <c r="T35" i="18"/>
  <c r="Y35" i="18"/>
  <c r="J36" i="18"/>
  <c r="P36" i="18" s="1"/>
  <c r="L36" i="18"/>
  <c r="N36" i="18"/>
  <c r="R36" i="18"/>
  <c r="T36" i="18"/>
  <c r="Y36" i="18"/>
  <c r="J37" i="18"/>
  <c r="P37" i="18" s="1"/>
  <c r="L37" i="18"/>
  <c r="N37" i="18"/>
  <c r="R37" i="18"/>
  <c r="T37" i="18"/>
  <c r="Y37" i="18"/>
  <c r="J38" i="18"/>
  <c r="P38" i="18" s="1"/>
  <c r="L38" i="18"/>
  <c r="N38" i="18"/>
  <c r="R38" i="18"/>
  <c r="T38" i="18"/>
  <c r="Y38" i="18"/>
  <c r="J39" i="18"/>
  <c r="P39" i="18" s="1"/>
  <c r="L39" i="18"/>
  <c r="N39" i="18"/>
  <c r="R39" i="18"/>
  <c r="T39" i="18"/>
  <c r="Y39" i="18"/>
  <c r="J40" i="18"/>
  <c r="L40" i="18"/>
  <c r="N40" i="18"/>
  <c r="P40" i="18"/>
  <c r="R40" i="18"/>
  <c r="T40" i="18"/>
  <c r="Y40" i="18"/>
  <c r="J41" i="18"/>
  <c r="P41" i="18" s="1"/>
  <c r="L41" i="18"/>
  <c r="N41" i="18"/>
  <c r="R41" i="18"/>
  <c r="T41" i="18"/>
  <c r="Y41" i="18"/>
  <c r="J42" i="18"/>
  <c r="P42" i="18" s="1"/>
  <c r="L42" i="18"/>
  <c r="N42" i="18"/>
  <c r="R42" i="18"/>
  <c r="T42" i="18"/>
  <c r="Y42" i="18"/>
  <c r="J44" i="18"/>
  <c r="P44" i="18" s="1"/>
  <c r="L44" i="18"/>
  <c r="N44" i="18"/>
  <c r="R44" i="18"/>
  <c r="T44" i="18"/>
  <c r="Y44" i="18"/>
  <c r="J45" i="18"/>
  <c r="L45" i="18"/>
  <c r="N45" i="18"/>
  <c r="R45" i="18"/>
  <c r="T45" i="18"/>
  <c r="Y45" i="18"/>
  <c r="T46" i="18"/>
  <c r="J47" i="18"/>
  <c r="P47" i="18" s="1"/>
  <c r="L47" i="18"/>
  <c r="N47" i="18"/>
  <c r="R47" i="18"/>
  <c r="T47" i="18"/>
  <c r="Y47" i="18"/>
  <c r="J48" i="18"/>
  <c r="L48" i="18"/>
  <c r="N48" i="18"/>
  <c r="R48" i="18"/>
  <c r="T48" i="18"/>
  <c r="Y48" i="18"/>
  <c r="J49" i="18"/>
  <c r="P49" i="18" s="1"/>
  <c r="L49" i="18"/>
  <c r="N49" i="18"/>
  <c r="R49" i="18"/>
  <c r="T49" i="18"/>
  <c r="Y49" i="18"/>
  <c r="J50" i="18"/>
  <c r="P50" i="18" s="1"/>
  <c r="L50" i="18"/>
  <c r="N50" i="18"/>
  <c r="R50" i="18"/>
  <c r="T50" i="18"/>
  <c r="Y50" i="18"/>
  <c r="J52" i="18"/>
  <c r="P52" i="18" s="1"/>
  <c r="L52" i="18"/>
  <c r="N52" i="18"/>
  <c r="R52" i="18"/>
  <c r="T52" i="18"/>
  <c r="Y52" i="18"/>
  <c r="J53" i="18"/>
  <c r="P53" i="18" s="1"/>
  <c r="L53" i="18"/>
  <c r="N53" i="18"/>
  <c r="R53" i="18"/>
  <c r="T53" i="18"/>
  <c r="Y53" i="18"/>
  <c r="J54" i="18"/>
  <c r="P54" i="18" s="1"/>
  <c r="L54" i="18"/>
  <c r="N54" i="18"/>
  <c r="R54" i="18"/>
  <c r="T54" i="18"/>
  <c r="Y54" i="18"/>
  <c r="J56" i="18"/>
  <c r="P56" i="18" s="1"/>
  <c r="L56" i="18"/>
  <c r="N56" i="18"/>
  <c r="R56" i="18"/>
  <c r="T56" i="18"/>
  <c r="Y56" i="18"/>
  <c r="J57" i="18"/>
  <c r="P57" i="18" s="1"/>
  <c r="L57" i="18"/>
  <c r="N57" i="18"/>
  <c r="R57" i="18"/>
  <c r="T57" i="18"/>
  <c r="Y57" i="18"/>
  <c r="J58" i="18"/>
  <c r="P58" i="18" s="1"/>
  <c r="L58" i="18"/>
  <c r="N58" i="18"/>
  <c r="R58" i="18"/>
  <c r="T58" i="18"/>
  <c r="T55" i="18" s="1"/>
  <c r="Y58" i="18"/>
  <c r="J60" i="18"/>
  <c r="L60" i="18"/>
  <c r="N60" i="18"/>
  <c r="R60" i="18"/>
  <c r="T60" i="18"/>
  <c r="Y60" i="18"/>
  <c r="J61" i="18"/>
  <c r="P61" i="18" s="1"/>
  <c r="L61" i="18"/>
  <c r="N61" i="18"/>
  <c r="R61" i="18"/>
  <c r="T61" i="18"/>
  <c r="Y61" i="18"/>
  <c r="J62" i="18"/>
  <c r="P62" i="18" s="1"/>
  <c r="L62" i="18"/>
  <c r="N62" i="18"/>
  <c r="R62" i="18"/>
  <c r="T62" i="18"/>
  <c r="Y62" i="18"/>
  <c r="Y63" i="18"/>
  <c r="J64" i="18"/>
  <c r="L64" i="18"/>
  <c r="L63" i="18" s="1"/>
  <c r="N64" i="18"/>
  <c r="N63" i="18" s="1"/>
  <c r="R64" i="18"/>
  <c r="R63" i="18" s="1"/>
  <c r="T64" i="18"/>
  <c r="T63" i="18" s="1"/>
  <c r="Y64" i="18"/>
  <c r="J66" i="18"/>
  <c r="J65" i="18" s="1"/>
  <c r="I108" i="1" s="1"/>
  <c r="L66" i="18"/>
  <c r="N66" i="18"/>
  <c r="R66" i="18"/>
  <c r="T66" i="18"/>
  <c r="Y66" i="18"/>
  <c r="J67" i="18"/>
  <c r="P67" i="18" s="1"/>
  <c r="L67" i="18"/>
  <c r="L65" i="18" s="1"/>
  <c r="N67" i="18"/>
  <c r="R67" i="18"/>
  <c r="T67" i="18"/>
  <c r="Y67" i="18"/>
  <c r="J69" i="18"/>
  <c r="L69" i="18"/>
  <c r="N69" i="18"/>
  <c r="R69" i="18"/>
  <c r="T69" i="18"/>
  <c r="Y69" i="18"/>
  <c r="J70" i="18"/>
  <c r="P70" i="18" s="1"/>
  <c r="L70" i="18"/>
  <c r="N70" i="18"/>
  <c r="R70" i="18"/>
  <c r="T70" i="18"/>
  <c r="Y70" i="18"/>
  <c r="J71" i="18"/>
  <c r="P71" i="18" s="1"/>
  <c r="L71" i="18"/>
  <c r="N71" i="18"/>
  <c r="R71" i="18"/>
  <c r="T71" i="18"/>
  <c r="Y71" i="18"/>
  <c r="J72" i="18"/>
  <c r="L72" i="18"/>
  <c r="N72" i="18"/>
  <c r="P72" i="18"/>
  <c r="R72" i="18"/>
  <c r="T72" i="18"/>
  <c r="Y72" i="18"/>
  <c r="J73" i="18"/>
  <c r="L73" i="18"/>
  <c r="N73" i="18"/>
  <c r="P73" i="18"/>
  <c r="R73" i="18"/>
  <c r="T73" i="18"/>
  <c r="Y73" i="18"/>
  <c r="J74" i="18"/>
  <c r="P74" i="18" s="1"/>
  <c r="L74" i="18"/>
  <c r="N74" i="18"/>
  <c r="R74" i="18"/>
  <c r="T74" i="18"/>
  <c r="Y74" i="18"/>
  <c r="J75" i="18"/>
  <c r="P75" i="18" s="1"/>
  <c r="L75" i="18"/>
  <c r="N75" i="18"/>
  <c r="R75" i="18"/>
  <c r="T75" i="18"/>
  <c r="Y75" i="18"/>
  <c r="J76" i="18"/>
  <c r="P76" i="18" s="1"/>
  <c r="L76" i="18"/>
  <c r="N76" i="18"/>
  <c r="R76" i="18"/>
  <c r="T76" i="18"/>
  <c r="Y76" i="18"/>
  <c r="J77" i="18"/>
  <c r="L77" i="18"/>
  <c r="N77" i="18"/>
  <c r="P77" i="18"/>
  <c r="R77" i="18"/>
  <c r="T77" i="18"/>
  <c r="Y77" i="18"/>
  <c r="J78" i="18"/>
  <c r="L78" i="18"/>
  <c r="N78" i="18"/>
  <c r="P78" i="18"/>
  <c r="R78" i="18"/>
  <c r="T78" i="18"/>
  <c r="Y78" i="18"/>
  <c r="J80" i="18"/>
  <c r="P80" i="18" s="1"/>
  <c r="L80" i="18"/>
  <c r="N80" i="18"/>
  <c r="N79" i="18" s="1"/>
  <c r="R80" i="18"/>
  <c r="T80" i="18"/>
  <c r="Y80" i="18"/>
  <c r="J81" i="18"/>
  <c r="P81" i="18" s="1"/>
  <c r="L81" i="18"/>
  <c r="N81" i="18"/>
  <c r="R81" i="18"/>
  <c r="T81" i="18"/>
  <c r="Y81" i="18"/>
  <c r="J82" i="18"/>
  <c r="L82" i="18"/>
  <c r="N82" i="18"/>
  <c r="P82" i="18"/>
  <c r="R82" i="18"/>
  <c r="T82" i="18"/>
  <c r="Y82" i="18"/>
  <c r="J84" i="18"/>
  <c r="L84" i="18"/>
  <c r="N84" i="18"/>
  <c r="P84" i="18"/>
  <c r="R84" i="18"/>
  <c r="T84" i="18"/>
  <c r="Y84" i="18"/>
  <c r="J85" i="18"/>
  <c r="P85" i="18" s="1"/>
  <c r="L85" i="18"/>
  <c r="N85" i="18"/>
  <c r="R85" i="18"/>
  <c r="R83" i="18" s="1"/>
  <c r="T85" i="18"/>
  <c r="Y85" i="18"/>
  <c r="J86" i="18"/>
  <c r="P86" i="18" s="1"/>
  <c r="L86" i="18"/>
  <c r="N86" i="18"/>
  <c r="R86" i="18"/>
  <c r="T86" i="18"/>
  <c r="Y86" i="18"/>
  <c r="J88" i="18"/>
  <c r="P88" i="18" s="1"/>
  <c r="L88" i="18"/>
  <c r="N88" i="18"/>
  <c r="R88" i="18"/>
  <c r="T88" i="18"/>
  <c r="Y88" i="18"/>
  <c r="J89" i="18"/>
  <c r="P89" i="18" s="1"/>
  <c r="L89" i="18"/>
  <c r="N89" i="18"/>
  <c r="R89" i="18"/>
  <c r="T89" i="18"/>
  <c r="Y89" i="18"/>
  <c r="J90" i="18"/>
  <c r="P90" i="18" s="1"/>
  <c r="L90" i="18"/>
  <c r="N90" i="18"/>
  <c r="R90" i="18"/>
  <c r="T90" i="18"/>
  <c r="Y90" i="18"/>
  <c r="Y87" i="18" s="1"/>
  <c r="J92" i="18"/>
  <c r="P92" i="18" s="1"/>
  <c r="L92" i="18"/>
  <c r="N92" i="18"/>
  <c r="R92" i="18"/>
  <c r="T92" i="18"/>
  <c r="Y92" i="18"/>
  <c r="J93" i="18"/>
  <c r="P93" i="18" s="1"/>
  <c r="L93" i="18"/>
  <c r="N93" i="18"/>
  <c r="R93" i="18"/>
  <c r="T93" i="18"/>
  <c r="Y93" i="18"/>
  <c r="J94" i="18"/>
  <c r="P94" i="18" s="1"/>
  <c r="L94" i="18"/>
  <c r="N94" i="18"/>
  <c r="R94" i="18"/>
  <c r="T94" i="18"/>
  <c r="T91" i="18" s="1"/>
  <c r="Y94" i="18"/>
  <c r="J96" i="18"/>
  <c r="L96" i="18"/>
  <c r="N96" i="18"/>
  <c r="N95" i="18" s="1"/>
  <c r="R96" i="18"/>
  <c r="T96" i="18"/>
  <c r="Y96" i="18"/>
  <c r="J97" i="18"/>
  <c r="P97" i="18" s="1"/>
  <c r="L97" i="18"/>
  <c r="N97" i="18"/>
  <c r="R97" i="18"/>
  <c r="T97" i="18"/>
  <c r="Y97" i="18"/>
  <c r="J98" i="18"/>
  <c r="P98" i="18" s="1"/>
  <c r="L98" i="18"/>
  <c r="N98" i="18"/>
  <c r="R98" i="18"/>
  <c r="T98" i="18"/>
  <c r="Y98" i="18"/>
  <c r="Y99" i="18"/>
  <c r="J100" i="18"/>
  <c r="J99" i="18" s="1"/>
  <c r="I115" i="1" s="1"/>
  <c r="L100" i="18"/>
  <c r="L99" i="18" s="1"/>
  <c r="N100" i="18"/>
  <c r="N99" i="18" s="1"/>
  <c r="R100" i="18"/>
  <c r="R99" i="18" s="1"/>
  <c r="T100" i="18"/>
  <c r="T99" i="18" s="1"/>
  <c r="Y100" i="18"/>
  <c r="R101" i="18"/>
  <c r="J102" i="18"/>
  <c r="L102" i="18"/>
  <c r="N102" i="18"/>
  <c r="P102" i="18"/>
  <c r="R102" i="18"/>
  <c r="T102" i="18"/>
  <c r="Y102" i="18"/>
  <c r="J103" i="18"/>
  <c r="P103" i="18" s="1"/>
  <c r="L103" i="18"/>
  <c r="N103" i="18"/>
  <c r="R103" i="18"/>
  <c r="T103" i="18"/>
  <c r="Y103" i="18"/>
  <c r="J104" i="18"/>
  <c r="P104" i="18" s="1"/>
  <c r="L104" i="18"/>
  <c r="L101" i="18" s="1"/>
  <c r="N104" i="18"/>
  <c r="R104" i="18"/>
  <c r="T104" i="18"/>
  <c r="Y104" i="18"/>
  <c r="J105" i="18"/>
  <c r="P105" i="18" s="1"/>
  <c r="L105" i="18"/>
  <c r="N105" i="18"/>
  <c r="R105" i="18"/>
  <c r="T105" i="18"/>
  <c r="Y105" i="18"/>
  <c r="AH107" i="18"/>
  <c r="F47" i="1" s="1"/>
  <c r="BA70" i="17"/>
  <c r="BA42" i="17"/>
  <c r="G9" i="17"/>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3" i="17"/>
  <c r="I23" i="17"/>
  <c r="K23" i="17"/>
  <c r="M23" i="17"/>
  <c r="O23" i="17"/>
  <c r="Q23" i="17"/>
  <c r="V23" i="17"/>
  <c r="G37" i="17"/>
  <c r="M37" i="17" s="1"/>
  <c r="I37" i="17"/>
  <c r="K37" i="17"/>
  <c r="O37" i="17"/>
  <c r="Q37" i="17"/>
  <c r="V37"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1" i="17"/>
  <c r="M51" i="17" s="1"/>
  <c r="I51" i="17"/>
  <c r="K51" i="17"/>
  <c r="O51" i="17"/>
  <c r="O50" i="17" s="1"/>
  <c r="Q51" i="17"/>
  <c r="V51" i="17"/>
  <c r="G65" i="17"/>
  <c r="I65" i="17"/>
  <c r="I50" i="17" s="1"/>
  <c r="K65" i="17"/>
  <c r="M65" i="17"/>
  <c r="O65" i="17"/>
  <c r="Q65" i="17"/>
  <c r="V65" i="17"/>
  <c r="G72" i="17"/>
  <c r="I72" i="17"/>
  <c r="K72" i="17"/>
  <c r="M72" i="17"/>
  <c r="O72" i="17"/>
  <c r="Q72" i="17"/>
  <c r="V72" i="17"/>
  <c r="G73" i="17"/>
  <c r="I73" i="17"/>
  <c r="K73" i="17"/>
  <c r="M73" i="17"/>
  <c r="O73" i="17"/>
  <c r="Q73" i="17"/>
  <c r="V73" i="17"/>
  <c r="G74" i="17"/>
  <c r="M74" i="17" s="1"/>
  <c r="I74" i="17"/>
  <c r="K74" i="17"/>
  <c r="O74" i="17"/>
  <c r="Q74" i="17"/>
  <c r="V74" i="17"/>
  <c r="G75" i="17"/>
  <c r="I75" i="17"/>
  <c r="K75" i="17"/>
  <c r="O75" i="17"/>
  <c r="Q75" i="17"/>
  <c r="V75" i="17"/>
  <c r="G76" i="17"/>
  <c r="M76" i="17" s="1"/>
  <c r="I76" i="17"/>
  <c r="K76" i="17"/>
  <c r="O76" i="17"/>
  <c r="Q76" i="17"/>
  <c r="V76" i="17"/>
  <c r="G77" i="17"/>
  <c r="M77" i="17" s="1"/>
  <c r="I77" i="17"/>
  <c r="K77" i="17"/>
  <c r="O77" i="17"/>
  <c r="Q77" i="17"/>
  <c r="V77"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AE88" i="17"/>
  <c r="F46" i="1" s="1"/>
  <c r="BA29" i="16"/>
  <c r="BA27" i="16"/>
  <c r="BA25" i="16"/>
  <c r="BA23" i="16"/>
  <c r="BA19" i="16"/>
  <c r="BA15" i="16"/>
  <c r="BA10" i="16"/>
  <c r="G9" i="16"/>
  <c r="M9" i="16" s="1"/>
  <c r="M8" i="16" s="1"/>
  <c r="I9" i="16"/>
  <c r="I8" i="16" s="1"/>
  <c r="K9" i="16"/>
  <c r="K8" i="16" s="1"/>
  <c r="O9" i="16"/>
  <c r="O8" i="16" s="1"/>
  <c r="Q9" i="16"/>
  <c r="Q8" i="16" s="1"/>
  <c r="V9" i="16"/>
  <c r="V8" i="16" s="1"/>
  <c r="G12" i="16"/>
  <c r="I12" i="16"/>
  <c r="I11" i="16" s="1"/>
  <c r="K12" i="16"/>
  <c r="O12" i="16"/>
  <c r="Q12" i="16"/>
  <c r="Q11" i="16" s="1"/>
  <c r="V12" i="16"/>
  <c r="G13" i="16"/>
  <c r="M13" i="16" s="1"/>
  <c r="I13" i="16"/>
  <c r="K13" i="16"/>
  <c r="O13" i="16"/>
  <c r="Q13" i="16"/>
  <c r="V13" i="16"/>
  <c r="V11" i="16" s="1"/>
  <c r="G14" i="16"/>
  <c r="I14" i="16"/>
  <c r="K14" i="16"/>
  <c r="O14" i="16"/>
  <c r="Q14" i="16"/>
  <c r="V14" i="16"/>
  <c r="G17" i="16"/>
  <c r="M17" i="16" s="1"/>
  <c r="I17" i="16"/>
  <c r="K17" i="16"/>
  <c r="O17" i="16"/>
  <c r="Q17" i="16"/>
  <c r="V17" i="16"/>
  <c r="G18" i="16"/>
  <c r="M18" i="16" s="1"/>
  <c r="I18" i="16"/>
  <c r="K18" i="16"/>
  <c r="O18" i="16"/>
  <c r="Q18" i="16"/>
  <c r="V18" i="16"/>
  <c r="V16" i="16" s="1"/>
  <c r="G20" i="16"/>
  <c r="I20" i="16"/>
  <c r="K20" i="16"/>
  <c r="M20" i="16"/>
  <c r="O20" i="16"/>
  <c r="Q20" i="16"/>
  <c r="V20" i="16"/>
  <c r="G21" i="16"/>
  <c r="M21" i="16" s="1"/>
  <c r="I21" i="16"/>
  <c r="K21" i="16"/>
  <c r="O21" i="16"/>
  <c r="Q21" i="16"/>
  <c r="V21" i="16"/>
  <c r="G22" i="16"/>
  <c r="M22" i="16" s="1"/>
  <c r="I22" i="16"/>
  <c r="K22" i="16"/>
  <c r="O22" i="16"/>
  <c r="Q22" i="16"/>
  <c r="V22" i="16"/>
  <c r="G24" i="16"/>
  <c r="M24" i="16" s="1"/>
  <c r="I24" i="16"/>
  <c r="K24" i="16"/>
  <c r="O24" i="16"/>
  <c r="Q24" i="16"/>
  <c r="V24" i="16"/>
  <c r="G26" i="16"/>
  <c r="I26" i="16"/>
  <c r="K26" i="16"/>
  <c r="M26" i="16"/>
  <c r="O26" i="16"/>
  <c r="Q26" i="16"/>
  <c r="V26" i="16"/>
  <c r="G28" i="16"/>
  <c r="M28" i="16" s="1"/>
  <c r="I28" i="16"/>
  <c r="K28" i="16"/>
  <c r="O28" i="16"/>
  <c r="Q28" i="16"/>
  <c r="V28" i="16"/>
  <c r="G30" i="16"/>
  <c r="M30" i="16" s="1"/>
  <c r="I30" i="16"/>
  <c r="K30" i="16"/>
  <c r="O30" i="16"/>
  <c r="Q30" i="16"/>
  <c r="V30"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O31" i="16" s="1"/>
  <c r="Q36" i="16"/>
  <c r="V36" i="16"/>
  <c r="AE38" i="16"/>
  <c r="BA51" i="15"/>
  <c r="G9" i="15"/>
  <c r="I9" i="15"/>
  <c r="K9" i="15"/>
  <c r="M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5" i="15"/>
  <c r="I15" i="15"/>
  <c r="K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7" i="15"/>
  <c r="M27" i="15" s="1"/>
  <c r="I27" i="15"/>
  <c r="K27" i="15"/>
  <c r="O27" i="15"/>
  <c r="Q27" i="15"/>
  <c r="V27" i="15"/>
  <c r="G29" i="15"/>
  <c r="M29" i="15" s="1"/>
  <c r="I29" i="15"/>
  <c r="K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I44" i="15"/>
  <c r="K44" i="15"/>
  <c r="M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I49" i="15"/>
  <c r="K49" i="15"/>
  <c r="M49" i="15"/>
  <c r="O49" i="15"/>
  <c r="Q49" i="15"/>
  <c r="V49" i="15"/>
  <c r="G50" i="15"/>
  <c r="I50" i="15"/>
  <c r="K50" i="15"/>
  <c r="M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9" i="15"/>
  <c r="I69" i="15"/>
  <c r="I68" i="15" s="1"/>
  <c r="K69" i="15"/>
  <c r="M69" i="15"/>
  <c r="O69" i="15"/>
  <c r="Q69" i="15"/>
  <c r="Q68" i="15" s="1"/>
  <c r="V69" i="15"/>
  <c r="G70" i="15"/>
  <c r="I70" i="15"/>
  <c r="K70" i="15"/>
  <c r="M70" i="15"/>
  <c r="O70" i="15"/>
  <c r="Q70" i="15"/>
  <c r="V70" i="15"/>
  <c r="G71" i="15"/>
  <c r="M71" i="15" s="1"/>
  <c r="I71" i="15"/>
  <c r="K71" i="15"/>
  <c r="O71" i="15"/>
  <c r="Q71" i="15"/>
  <c r="V71" i="15"/>
  <c r="AE73" i="15"/>
  <c r="F44" i="1" s="1"/>
  <c r="AF73" i="15"/>
  <c r="G44" i="1" s="1"/>
  <c r="H44" i="1" s="1"/>
  <c r="I44" i="1" s="1"/>
  <c r="BA104" i="14"/>
  <c r="BA48" i="14"/>
  <c r="G9" i="14"/>
  <c r="I9" i="14"/>
  <c r="K9" i="14"/>
  <c r="O9" i="14"/>
  <c r="Q9" i="14"/>
  <c r="V9" i="14"/>
  <c r="G10" i="14"/>
  <c r="I10" i="14"/>
  <c r="K10" i="14"/>
  <c r="M10" i="14"/>
  <c r="O10" i="14"/>
  <c r="Q10" i="14"/>
  <c r="V10" i="14"/>
  <c r="G11" i="14"/>
  <c r="I11" i="14"/>
  <c r="K11" i="14"/>
  <c r="M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M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I34" i="14"/>
  <c r="K34" i="14"/>
  <c r="M34" i="14"/>
  <c r="O34" i="14"/>
  <c r="Q34" i="14"/>
  <c r="V34" i="14"/>
  <c r="G35" i="14"/>
  <c r="I35" i="14"/>
  <c r="K35" i="14"/>
  <c r="M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6" i="14"/>
  <c r="I46" i="14"/>
  <c r="K46" i="14"/>
  <c r="M46" i="14"/>
  <c r="O46" i="14"/>
  <c r="Q46" i="14"/>
  <c r="V46" i="14"/>
  <c r="G47" i="14"/>
  <c r="I47" i="14"/>
  <c r="K47" i="14"/>
  <c r="M47" i="14"/>
  <c r="O47" i="14"/>
  <c r="Q47" i="14"/>
  <c r="V47" i="14"/>
  <c r="G49" i="14"/>
  <c r="M49" i="14" s="1"/>
  <c r="I49" i="14"/>
  <c r="K49" i="14"/>
  <c r="O49" i="14"/>
  <c r="Q49" i="14"/>
  <c r="V49" i="14"/>
  <c r="G51" i="14"/>
  <c r="M51" i="14" s="1"/>
  <c r="I51" i="14"/>
  <c r="K51" i="14"/>
  <c r="O51" i="14"/>
  <c r="Q51" i="14"/>
  <c r="V51" i="14"/>
  <c r="G52" i="14"/>
  <c r="M52" i="14" s="1"/>
  <c r="I52" i="14"/>
  <c r="K52" i="14"/>
  <c r="O52" i="14"/>
  <c r="Q52" i="14"/>
  <c r="V52" i="14"/>
  <c r="G53" i="14"/>
  <c r="M53" i="14" s="1"/>
  <c r="I53" i="14"/>
  <c r="K53" i="14"/>
  <c r="O53" i="14"/>
  <c r="Q53" i="14"/>
  <c r="V53" i="14"/>
  <c r="G54" i="14"/>
  <c r="I54" i="14"/>
  <c r="K54" i="14"/>
  <c r="M54" i="14"/>
  <c r="O54" i="14"/>
  <c r="Q54" i="14"/>
  <c r="V54" i="14"/>
  <c r="G55" i="14"/>
  <c r="M55" i="14" s="1"/>
  <c r="I55" i="14"/>
  <c r="K55" i="14"/>
  <c r="O55" i="14"/>
  <c r="Q55" i="14"/>
  <c r="V55" i="14"/>
  <c r="G56" i="14"/>
  <c r="I56" i="14"/>
  <c r="K56" i="14"/>
  <c r="M56" i="14"/>
  <c r="O56" i="14"/>
  <c r="Q56" i="14"/>
  <c r="V56" i="14"/>
  <c r="G58" i="14"/>
  <c r="I58" i="14"/>
  <c r="K58" i="14"/>
  <c r="M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M62" i="14" s="1"/>
  <c r="I62" i="14"/>
  <c r="K62" i="14"/>
  <c r="O62" i="14"/>
  <c r="Q62" i="14"/>
  <c r="V62" i="14"/>
  <c r="G63" i="14"/>
  <c r="M63" i="14" s="1"/>
  <c r="I63" i="14"/>
  <c r="K63" i="14"/>
  <c r="K57" i="14" s="1"/>
  <c r="O63" i="14"/>
  <c r="Q63" i="14"/>
  <c r="V63" i="14"/>
  <c r="G64" i="14"/>
  <c r="M64" i="14" s="1"/>
  <c r="I64" i="14"/>
  <c r="K64" i="14"/>
  <c r="O64" i="14"/>
  <c r="Q64" i="14"/>
  <c r="V64" i="14"/>
  <c r="G65" i="14"/>
  <c r="M65" i="14" s="1"/>
  <c r="I65" i="14"/>
  <c r="K65" i="14"/>
  <c r="O65" i="14"/>
  <c r="Q65" i="14"/>
  <c r="V65" i="14"/>
  <c r="G66" i="14"/>
  <c r="I66" i="14"/>
  <c r="K66" i="14"/>
  <c r="M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80" i="14"/>
  <c r="I80" i="14"/>
  <c r="K80" i="14"/>
  <c r="M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I86" i="14"/>
  <c r="K86" i="14"/>
  <c r="M86" i="14"/>
  <c r="O86" i="14"/>
  <c r="Q86" i="14"/>
  <c r="V86" i="14"/>
  <c r="G87" i="14"/>
  <c r="M87" i="14" s="1"/>
  <c r="I87" i="14"/>
  <c r="K87" i="14"/>
  <c r="O87" i="14"/>
  <c r="Q87" i="14"/>
  <c r="V87" i="14"/>
  <c r="G88" i="14"/>
  <c r="M88" i="14" s="1"/>
  <c r="I88" i="14"/>
  <c r="K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M100" i="14" s="1"/>
  <c r="I100" i="14"/>
  <c r="K100" i="14"/>
  <c r="O100" i="14"/>
  <c r="Q100" i="14"/>
  <c r="V100" i="14"/>
  <c r="G101" i="14"/>
  <c r="M101" i="14" s="1"/>
  <c r="I101" i="14"/>
  <c r="K101" i="14"/>
  <c r="O101" i="14"/>
  <c r="Q101" i="14"/>
  <c r="V101" i="14"/>
  <c r="G102" i="14"/>
  <c r="I102" i="14"/>
  <c r="K102" i="14"/>
  <c r="M102" i="14"/>
  <c r="O102" i="14"/>
  <c r="Q102" i="14"/>
  <c r="V102" i="14"/>
  <c r="G103" i="14"/>
  <c r="M103" i="14" s="1"/>
  <c r="I103" i="14"/>
  <c r="K103" i="14"/>
  <c r="O103" i="14"/>
  <c r="Q103" i="14"/>
  <c r="V103" i="14"/>
  <c r="G105" i="14"/>
  <c r="I105" i="14"/>
  <c r="K105" i="14"/>
  <c r="M105" i="14"/>
  <c r="O105" i="14"/>
  <c r="Q105" i="14"/>
  <c r="V105" i="14"/>
  <c r="G107" i="14"/>
  <c r="I107" i="14"/>
  <c r="K107" i="14"/>
  <c r="M107" i="14"/>
  <c r="O107" i="14"/>
  <c r="Q107" i="14"/>
  <c r="V107" i="14"/>
  <c r="G108" i="14"/>
  <c r="M108" i="14" s="1"/>
  <c r="I108" i="14"/>
  <c r="K108" i="14"/>
  <c r="O108" i="14"/>
  <c r="Q108" i="14"/>
  <c r="V108" i="14"/>
  <c r="G109" i="14"/>
  <c r="I109" i="14"/>
  <c r="K109" i="14"/>
  <c r="M109" i="14"/>
  <c r="O109" i="14"/>
  <c r="Q109" i="14"/>
  <c r="V109"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I116" i="14"/>
  <c r="K116" i="14"/>
  <c r="M116" i="14"/>
  <c r="O116" i="14"/>
  <c r="Q116" i="14"/>
  <c r="V116" i="14"/>
  <c r="G117" i="14"/>
  <c r="M117" i="14" s="1"/>
  <c r="I117" i="14"/>
  <c r="K117" i="14"/>
  <c r="O117" i="14"/>
  <c r="Q117" i="14"/>
  <c r="V117" i="14"/>
  <c r="G118" i="14"/>
  <c r="I118" i="14"/>
  <c r="K118" i="14"/>
  <c r="M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3" i="14"/>
  <c r="M123" i="14" s="1"/>
  <c r="I123" i="14"/>
  <c r="K123" i="14"/>
  <c r="O123" i="14"/>
  <c r="Q123" i="14"/>
  <c r="V123" i="14"/>
  <c r="G124" i="14"/>
  <c r="I124" i="14"/>
  <c r="K124" i="14"/>
  <c r="M124" i="14"/>
  <c r="O124" i="14"/>
  <c r="Q124" i="14"/>
  <c r="V124" i="14"/>
  <c r="G125" i="14"/>
  <c r="M125" i="14" s="1"/>
  <c r="I125" i="14"/>
  <c r="K125" i="14"/>
  <c r="O125" i="14"/>
  <c r="Q125" i="14"/>
  <c r="V125" i="14"/>
  <c r="G126" i="14"/>
  <c r="I126" i="14"/>
  <c r="K126" i="14"/>
  <c r="M126" i="14"/>
  <c r="O126" i="14"/>
  <c r="Q126" i="14"/>
  <c r="V126" i="14"/>
  <c r="G127" i="14"/>
  <c r="M127" i="14" s="1"/>
  <c r="I127" i="14"/>
  <c r="K127" i="14"/>
  <c r="O127" i="14"/>
  <c r="Q127" i="14"/>
  <c r="V127" i="14"/>
  <c r="G128" i="14"/>
  <c r="M128" i="14" s="1"/>
  <c r="I128" i="14"/>
  <c r="K128" i="14"/>
  <c r="O128" i="14"/>
  <c r="Q128" i="14"/>
  <c r="V128" i="14"/>
  <c r="G129" i="14"/>
  <c r="M129" i="14" s="1"/>
  <c r="I129" i="14"/>
  <c r="K129" i="14"/>
  <c r="O129" i="14"/>
  <c r="Q129" i="14"/>
  <c r="V129" i="14"/>
  <c r="G131" i="14"/>
  <c r="G130" i="14" s="1"/>
  <c r="I70" i="1" s="1"/>
  <c r="I131" i="14"/>
  <c r="K131" i="14"/>
  <c r="O131" i="14"/>
  <c r="Q131" i="14"/>
  <c r="Q130" i="14" s="1"/>
  <c r="V131" i="14"/>
  <c r="G134" i="14"/>
  <c r="I134" i="14"/>
  <c r="K134" i="14"/>
  <c r="M134" i="14"/>
  <c r="O134" i="14"/>
  <c r="Q134" i="14"/>
  <c r="V134" i="14"/>
  <c r="G138" i="14"/>
  <c r="M138" i="14" s="1"/>
  <c r="I138" i="14"/>
  <c r="K138" i="14"/>
  <c r="O138" i="14"/>
  <c r="Q138" i="14"/>
  <c r="V138" i="14"/>
  <c r="G140" i="14"/>
  <c r="M140" i="14" s="1"/>
  <c r="I140" i="14"/>
  <c r="K140" i="14"/>
  <c r="O140" i="14"/>
  <c r="Q140" i="14"/>
  <c r="V140" i="14"/>
  <c r="G141" i="14"/>
  <c r="M141" i="14" s="1"/>
  <c r="I141" i="14"/>
  <c r="K141" i="14"/>
  <c r="O141" i="14"/>
  <c r="Q141" i="14"/>
  <c r="V141" i="14"/>
  <c r="G142" i="14"/>
  <c r="I142" i="14"/>
  <c r="K142" i="14"/>
  <c r="M142" i="14"/>
  <c r="O142" i="14"/>
  <c r="Q142" i="14"/>
  <c r="V142" i="14"/>
  <c r="G143" i="14"/>
  <c r="M143" i="14" s="1"/>
  <c r="I143" i="14"/>
  <c r="K143" i="14"/>
  <c r="O143" i="14"/>
  <c r="Q143" i="14"/>
  <c r="V143" i="14"/>
  <c r="G144" i="14"/>
  <c r="I144" i="14"/>
  <c r="K144" i="14"/>
  <c r="M144" i="14"/>
  <c r="O144" i="14"/>
  <c r="Q144" i="14"/>
  <c r="V144" i="14"/>
  <c r="G145" i="14"/>
  <c r="M145" i="14" s="1"/>
  <c r="I145" i="14"/>
  <c r="K145" i="14"/>
  <c r="O145" i="14"/>
  <c r="Q145" i="14"/>
  <c r="V145" i="14"/>
  <c r="G146" i="14"/>
  <c r="I146" i="14"/>
  <c r="K146" i="14"/>
  <c r="M146" i="14"/>
  <c r="O146" i="14"/>
  <c r="Q146" i="14"/>
  <c r="V146" i="14"/>
  <c r="G147" i="14"/>
  <c r="M147" i="14" s="1"/>
  <c r="I147" i="14"/>
  <c r="K147" i="14"/>
  <c r="O147" i="14"/>
  <c r="Q147" i="14"/>
  <c r="V147" i="14"/>
  <c r="G149" i="14"/>
  <c r="I149" i="14"/>
  <c r="K149" i="14"/>
  <c r="O149" i="14"/>
  <c r="Q149" i="14"/>
  <c r="V149" i="14"/>
  <c r="G150" i="14"/>
  <c r="I150" i="14"/>
  <c r="K150" i="14"/>
  <c r="M150" i="14"/>
  <c r="O150" i="14"/>
  <c r="Q150" i="14"/>
  <c r="V150" i="14"/>
  <c r="G151" i="14"/>
  <c r="M151" i="14" s="1"/>
  <c r="I151" i="14"/>
  <c r="K151" i="14"/>
  <c r="O151" i="14"/>
  <c r="Q151" i="14"/>
  <c r="V151" i="14"/>
  <c r="G152" i="14"/>
  <c r="I152" i="14"/>
  <c r="K152" i="14"/>
  <c r="M152" i="14"/>
  <c r="O152" i="14"/>
  <c r="Q152" i="14"/>
  <c r="V152" i="14"/>
  <c r="G153" i="14"/>
  <c r="I153" i="14"/>
  <c r="K153" i="14"/>
  <c r="M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I158" i="14"/>
  <c r="K158" i="14"/>
  <c r="M158" i="14"/>
  <c r="O158" i="14"/>
  <c r="Q158" i="14"/>
  <c r="V158" i="14"/>
  <c r="G159" i="14"/>
  <c r="I159" i="14"/>
  <c r="K159" i="14"/>
  <c r="M159" i="14"/>
  <c r="O159" i="14"/>
  <c r="Q159" i="14"/>
  <c r="V159" i="14"/>
  <c r="G160" i="14"/>
  <c r="M160" i="14" s="1"/>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4" i="14"/>
  <c r="I164" i="14"/>
  <c r="K164" i="14"/>
  <c r="M164" i="14"/>
  <c r="O164" i="14"/>
  <c r="Q164" i="14"/>
  <c r="V164" i="14"/>
  <c r="G165" i="14"/>
  <c r="M165" i="14" s="1"/>
  <c r="I165" i="14"/>
  <c r="K165" i="14"/>
  <c r="O165" i="14"/>
  <c r="Q165" i="14"/>
  <c r="V165" i="14"/>
  <c r="G167" i="14"/>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I172" i="14"/>
  <c r="K172" i="14"/>
  <c r="M172" i="14"/>
  <c r="O172" i="14"/>
  <c r="Q172" i="14"/>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2" i="14"/>
  <c r="M182" i="14" s="1"/>
  <c r="I182" i="14"/>
  <c r="I181" i="14" s="1"/>
  <c r="K182" i="14"/>
  <c r="O182" i="14"/>
  <c r="Q182" i="14"/>
  <c r="V182" i="14"/>
  <c r="G183" i="14"/>
  <c r="M183" i="14" s="1"/>
  <c r="I183" i="14"/>
  <c r="K183" i="14"/>
  <c r="O183" i="14"/>
  <c r="Q183" i="14"/>
  <c r="V183" i="14"/>
  <c r="G184" i="14"/>
  <c r="I184" i="14"/>
  <c r="K184" i="14"/>
  <c r="M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I188" i="14"/>
  <c r="K188" i="14"/>
  <c r="M188" i="14"/>
  <c r="O188" i="14"/>
  <c r="Q188" i="14"/>
  <c r="V188" i="14"/>
  <c r="G189" i="14"/>
  <c r="I189" i="14"/>
  <c r="K189" i="14"/>
  <c r="M189" i="14"/>
  <c r="O189" i="14"/>
  <c r="Q189" i="14"/>
  <c r="V189" i="14"/>
  <c r="G190" i="14"/>
  <c r="M190" i="14" s="1"/>
  <c r="I190" i="14"/>
  <c r="K190" i="14"/>
  <c r="O190" i="14"/>
  <c r="Q190" i="14"/>
  <c r="V190" i="14"/>
  <c r="G192" i="14"/>
  <c r="M192" i="14" s="1"/>
  <c r="I192" i="14"/>
  <c r="K192" i="14"/>
  <c r="O192" i="14"/>
  <c r="Q192" i="14"/>
  <c r="V192" i="14"/>
  <c r="G193" i="14"/>
  <c r="M193" i="14" s="1"/>
  <c r="I193" i="14"/>
  <c r="K193" i="14"/>
  <c r="O193" i="14"/>
  <c r="Q193" i="14"/>
  <c r="V193" i="14"/>
  <c r="G194" i="14"/>
  <c r="I194" i="14"/>
  <c r="K194" i="14"/>
  <c r="M194" i="14"/>
  <c r="O194" i="14"/>
  <c r="Q194" i="14"/>
  <c r="V194" i="14"/>
  <c r="G195" i="14"/>
  <c r="I195" i="14"/>
  <c r="K195" i="14"/>
  <c r="M195" i="14"/>
  <c r="O195" i="14"/>
  <c r="Q195" i="14"/>
  <c r="V195" i="14"/>
  <c r="G196" i="14"/>
  <c r="I196" i="14"/>
  <c r="K196" i="14"/>
  <c r="M196" i="14"/>
  <c r="O196" i="14"/>
  <c r="Q196" i="14"/>
  <c r="V196" i="14"/>
  <c r="G197" i="14"/>
  <c r="M197" i="14" s="1"/>
  <c r="I197" i="14"/>
  <c r="K197" i="14"/>
  <c r="O197" i="14"/>
  <c r="Q197" i="14"/>
  <c r="V197" i="14"/>
  <c r="G199" i="14"/>
  <c r="M199" i="14" s="1"/>
  <c r="I199" i="14"/>
  <c r="K199" i="14"/>
  <c r="O199" i="14"/>
  <c r="Q199" i="14"/>
  <c r="V199" i="14"/>
  <c r="G200" i="14"/>
  <c r="M200" i="14" s="1"/>
  <c r="I200" i="14"/>
  <c r="K200" i="14"/>
  <c r="O200" i="14"/>
  <c r="Q200" i="14"/>
  <c r="V200" i="14"/>
  <c r="G201" i="14"/>
  <c r="I201" i="14"/>
  <c r="K201" i="14"/>
  <c r="M201" i="14"/>
  <c r="O201" i="14"/>
  <c r="Q201" i="14"/>
  <c r="V201" i="14"/>
  <c r="G202" i="14"/>
  <c r="I202" i="14"/>
  <c r="K202" i="14"/>
  <c r="M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I207" i="14"/>
  <c r="K207" i="14"/>
  <c r="M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I212" i="14"/>
  <c r="K212" i="14"/>
  <c r="M212" i="14"/>
  <c r="O212" i="14"/>
  <c r="Q212" i="14"/>
  <c r="V212" i="14"/>
  <c r="G213" i="14"/>
  <c r="M213" i="14" s="1"/>
  <c r="I213" i="14"/>
  <c r="K213" i="14"/>
  <c r="O213" i="14"/>
  <c r="Q213" i="14"/>
  <c r="V213" i="14"/>
  <c r="G214" i="14"/>
  <c r="M214" i="14" s="1"/>
  <c r="I214" i="14"/>
  <c r="K214" i="14"/>
  <c r="O214" i="14"/>
  <c r="Q214" i="14"/>
  <c r="V214" i="14"/>
  <c r="G216" i="14"/>
  <c r="M216" i="14" s="1"/>
  <c r="I216" i="14"/>
  <c r="K216" i="14"/>
  <c r="O216" i="14"/>
  <c r="Q216" i="14"/>
  <c r="V216" i="14"/>
  <c r="G217" i="14"/>
  <c r="M217" i="14" s="1"/>
  <c r="I217" i="14"/>
  <c r="K217" i="14"/>
  <c r="O217" i="14"/>
  <c r="Q217" i="14"/>
  <c r="V217" i="14"/>
  <c r="G218" i="14"/>
  <c r="I218" i="14"/>
  <c r="K218" i="14"/>
  <c r="M218" i="14"/>
  <c r="O218" i="14"/>
  <c r="Q218" i="14"/>
  <c r="V218" i="14"/>
  <c r="G219" i="14"/>
  <c r="I219" i="14"/>
  <c r="K219" i="14"/>
  <c r="M219" i="14"/>
  <c r="O219" i="14"/>
  <c r="Q219" i="14"/>
  <c r="V219" i="14"/>
  <c r="G220" i="14"/>
  <c r="I220" i="14"/>
  <c r="K220" i="14"/>
  <c r="M220" i="14"/>
  <c r="O220" i="14"/>
  <c r="Q220" i="14"/>
  <c r="V220" i="14"/>
  <c r="G221" i="14"/>
  <c r="M221" i="14" s="1"/>
  <c r="I221" i="14"/>
  <c r="K221" i="14"/>
  <c r="O221" i="14"/>
  <c r="Q221" i="14"/>
  <c r="V221" i="14"/>
  <c r="AE223" i="14"/>
  <c r="F43" i="1" s="1"/>
  <c r="I8" i="13"/>
  <c r="G9" i="13"/>
  <c r="G8" i="13" s="1"/>
  <c r="I65" i="1" s="1"/>
  <c r="I9" i="13"/>
  <c r="K9" i="13"/>
  <c r="K8" i="13" s="1"/>
  <c r="O9" i="13"/>
  <c r="O8" i="13" s="1"/>
  <c r="Q9" i="13"/>
  <c r="Q8" i="13" s="1"/>
  <c r="V9" i="13"/>
  <c r="V8" i="13" s="1"/>
  <c r="G11" i="13"/>
  <c r="M11" i="13" s="1"/>
  <c r="I11" i="13"/>
  <c r="K11" i="13"/>
  <c r="O11" i="13"/>
  <c r="Q11" i="13"/>
  <c r="V11" i="13"/>
  <c r="G12" i="13"/>
  <c r="I12" i="13"/>
  <c r="K12" i="13"/>
  <c r="M12" i="13"/>
  <c r="O12" i="13"/>
  <c r="Q12" i="13"/>
  <c r="V12" i="13"/>
  <c r="G13" i="13"/>
  <c r="I13" i="13"/>
  <c r="K13" i="13"/>
  <c r="M13" i="13"/>
  <c r="O13" i="13"/>
  <c r="Q13" i="13"/>
  <c r="V13" i="13"/>
  <c r="G14" i="13"/>
  <c r="M14" i="13" s="1"/>
  <c r="I14" i="13"/>
  <c r="K14" i="13"/>
  <c r="O14" i="13"/>
  <c r="Q14" i="13"/>
  <c r="V14" i="13"/>
  <c r="G15" i="13"/>
  <c r="M15" i="13" s="1"/>
  <c r="I15" i="13"/>
  <c r="K15" i="13"/>
  <c r="O15" i="13"/>
  <c r="Q15" i="13"/>
  <c r="V15" i="13"/>
  <c r="G17" i="13"/>
  <c r="M17" i="13" s="1"/>
  <c r="I17" i="13"/>
  <c r="K17" i="13"/>
  <c r="O17" i="13"/>
  <c r="O16" i="13" s="1"/>
  <c r="Q17" i="13"/>
  <c r="V17" i="13"/>
  <c r="G18" i="13"/>
  <c r="M18" i="13" s="1"/>
  <c r="I18" i="13"/>
  <c r="K18" i="13"/>
  <c r="O18" i="13"/>
  <c r="Q18" i="13"/>
  <c r="Q16" i="13" s="1"/>
  <c r="V18" i="13"/>
  <c r="G19" i="13"/>
  <c r="I19" i="13"/>
  <c r="K19" i="13"/>
  <c r="M19" i="13"/>
  <c r="O19" i="13"/>
  <c r="Q19" i="13"/>
  <c r="V19" i="13"/>
  <c r="G20" i="13"/>
  <c r="I20" i="13"/>
  <c r="K20" i="13"/>
  <c r="M20" i="13"/>
  <c r="O20" i="13"/>
  <c r="Q20" i="13"/>
  <c r="V20"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2" i="13"/>
  <c r="I32" i="13"/>
  <c r="K32" i="13"/>
  <c r="M32" i="13"/>
  <c r="O32" i="13"/>
  <c r="Q32" i="13"/>
  <c r="V32" i="13"/>
  <c r="G33" i="13"/>
  <c r="M33" i="13" s="1"/>
  <c r="I33" i="13"/>
  <c r="K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I42" i="13"/>
  <c r="K42" i="13"/>
  <c r="M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4" i="13"/>
  <c r="M54" i="13" s="1"/>
  <c r="I54" i="13"/>
  <c r="I53" i="13" s="1"/>
  <c r="K54" i="13"/>
  <c r="O54" i="13"/>
  <c r="Q54" i="13"/>
  <c r="Q53" i="13" s="1"/>
  <c r="V54" i="13"/>
  <c r="G55" i="13"/>
  <c r="M55" i="13" s="1"/>
  <c r="I55" i="13"/>
  <c r="K55" i="13"/>
  <c r="O55" i="13"/>
  <c r="Q55" i="13"/>
  <c r="V55" i="13"/>
  <c r="G56" i="13"/>
  <c r="M56" i="13" s="1"/>
  <c r="I56" i="13"/>
  <c r="K56" i="13"/>
  <c r="O56" i="13"/>
  <c r="Q56" i="13"/>
  <c r="V56" i="13"/>
  <c r="G57" i="13"/>
  <c r="I57" i="13"/>
  <c r="K57" i="13"/>
  <c r="O57" i="13"/>
  <c r="Q57" i="13"/>
  <c r="V57" i="13"/>
  <c r="V53" i="13" s="1"/>
  <c r="G59" i="13"/>
  <c r="M59" i="13" s="1"/>
  <c r="I59" i="13"/>
  <c r="K59" i="13"/>
  <c r="O59" i="13"/>
  <c r="Q59" i="13"/>
  <c r="V59" i="13"/>
  <c r="G60" i="13"/>
  <c r="M60" i="13" s="1"/>
  <c r="I60" i="13"/>
  <c r="K60" i="13"/>
  <c r="O60" i="13"/>
  <c r="Q60" i="13"/>
  <c r="V60" i="13"/>
  <c r="G61" i="13"/>
  <c r="I61" i="13"/>
  <c r="K61" i="13"/>
  <c r="M61" i="13"/>
  <c r="O61" i="13"/>
  <c r="Q61" i="13"/>
  <c r="V61" i="13"/>
  <c r="G62" i="13"/>
  <c r="I62" i="13"/>
  <c r="K62" i="13"/>
  <c r="M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I66" i="13"/>
  <c r="K66" i="13"/>
  <c r="M66" i="13"/>
  <c r="O66" i="13"/>
  <c r="Q66" i="13"/>
  <c r="V66" i="13"/>
  <c r="G67" i="13"/>
  <c r="I67" i="13"/>
  <c r="K67" i="13"/>
  <c r="M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AE85" i="13"/>
  <c r="F42" i="1" s="1"/>
  <c r="BA355" i="12"/>
  <c r="BA353" i="12"/>
  <c r="BA214" i="12"/>
  <c r="BA65" i="12"/>
  <c r="G9" i="12"/>
  <c r="M9" i="12" s="1"/>
  <c r="I9" i="12"/>
  <c r="K9" i="12"/>
  <c r="O9" i="12"/>
  <c r="Q9" i="12"/>
  <c r="V9" i="12"/>
  <c r="G11" i="12"/>
  <c r="I11" i="12"/>
  <c r="K11" i="12"/>
  <c r="M11" i="12"/>
  <c r="O11" i="12"/>
  <c r="Q11" i="12"/>
  <c r="V11" i="12"/>
  <c r="G15" i="12"/>
  <c r="I15" i="12"/>
  <c r="K15" i="12"/>
  <c r="O15" i="12"/>
  <c r="Q15" i="12"/>
  <c r="V15" i="12"/>
  <c r="G17" i="12"/>
  <c r="I17" i="12"/>
  <c r="K17" i="12"/>
  <c r="M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6" i="12"/>
  <c r="M26" i="12" s="1"/>
  <c r="I26" i="12"/>
  <c r="K26" i="12"/>
  <c r="O26" i="12"/>
  <c r="Q26" i="12"/>
  <c r="V26" i="12"/>
  <c r="G28" i="12"/>
  <c r="M28" i="12" s="1"/>
  <c r="I28" i="12"/>
  <c r="K28" i="12"/>
  <c r="O28" i="12"/>
  <c r="Q28" i="12"/>
  <c r="V28" i="12"/>
  <c r="G32" i="12"/>
  <c r="M32" i="12" s="1"/>
  <c r="I32" i="12"/>
  <c r="K32" i="12"/>
  <c r="O32" i="12"/>
  <c r="Q32" i="12"/>
  <c r="V32" i="12"/>
  <c r="V31" i="12" s="1"/>
  <c r="G34" i="12"/>
  <c r="M34" i="12" s="1"/>
  <c r="I34" i="12"/>
  <c r="I31" i="12" s="1"/>
  <c r="K34" i="12"/>
  <c r="O34" i="12"/>
  <c r="Q34" i="12"/>
  <c r="Q31" i="12" s="1"/>
  <c r="V34" i="12"/>
  <c r="O36" i="12"/>
  <c r="Q36" i="12"/>
  <c r="G37" i="12"/>
  <c r="G36" i="12" s="1"/>
  <c r="I88" i="1" s="1"/>
  <c r="I37" i="12"/>
  <c r="I36" i="12" s="1"/>
  <c r="K37" i="12"/>
  <c r="K36" i="12" s="1"/>
  <c r="M37" i="12"/>
  <c r="M36" i="12" s="1"/>
  <c r="O37" i="12"/>
  <c r="Q37" i="12"/>
  <c r="V37" i="12"/>
  <c r="V36" i="12" s="1"/>
  <c r="G45" i="12"/>
  <c r="I45" i="12"/>
  <c r="K45" i="12"/>
  <c r="M45" i="12"/>
  <c r="O45" i="12"/>
  <c r="Q45" i="12"/>
  <c r="V45" i="12"/>
  <c r="G47" i="12"/>
  <c r="M47" i="12" s="1"/>
  <c r="I47" i="12"/>
  <c r="K47" i="12"/>
  <c r="O47" i="12"/>
  <c r="Q47" i="12"/>
  <c r="V47" i="12"/>
  <c r="G50" i="12"/>
  <c r="I50" i="12"/>
  <c r="K50" i="12"/>
  <c r="M50" i="12"/>
  <c r="O50" i="12"/>
  <c r="Q50" i="12"/>
  <c r="V50" i="12"/>
  <c r="G52" i="12"/>
  <c r="I52" i="12"/>
  <c r="K52" i="12"/>
  <c r="M52" i="12"/>
  <c r="O52" i="12"/>
  <c r="Q52" i="12"/>
  <c r="V52" i="12"/>
  <c r="G54" i="12"/>
  <c r="M54" i="12" s="1"/>
  <c r="I54" i="12"/>
  <c r="K54" i="12"/>
  <c r="O54" i="12"/>
  <c r="Q54" i="12"/>
  <c r="V54" i="12"/>
  <c r="G56" i="12"/>
  <c r="I56" i="12"/>
  <c r="K56" i="12"/>
  <c r="O56" i="12"/>
  <c r="Q56" i="12"/>
  <c r="V56" i="12"/>
  <c r="G61" i="12"/>
  <c r="I61" i="12"/>
  <c r="K61" i="12"/>
  <c r="M61" i="12"/>
  <c r="O61" i="12"/>
  <c r="Q61" i="12"/>
  <c r="V61" i="12"/>
  <c r="G64" i="12"/>
  <c r="M64" i="12" s="1"/>
  <c r="I64" i="12"/>
  <c r="K64" i="12"/>
  <c r="O64" i="12"/>
  <c r="Q64" i="12"/>
  <c r="V64" i="12"/>
  <c r="G68" i="12"/>
  <c r="I68" i="12"/>
  <c r="K68" i="12"/>
  <c r="M68" i="12"/>
  <c r="O68" i="12"/>
  <c r="Q68" i="12"/>
  <c r="V68" i="12"/>
  <c r="G70" i="12"/>
  <c r="M70" i="12" s="1"/>
  <c r="I70" i="12"/>
  <c r="K70" i="12"/>
  <c r="O70" i="12"/>
  <c r="Q70" i="12"/>
  <c r="V70" i="12"/>
  <c r="G73" i="12"/>
  <c r="I73" i="12"/>
  <c r="K73" i="12"/>
  <c r="O73" i="12"/>
  <c r="Q73" i="12"/>
  <c r="V73" i="12"/>
  <c r="G76" i="12"/>
  <c r="I76" i="12"/>
  <c r="K76" i="12"/>
  <c r="M76" i="12"/>
  <c r="O76" i="12"/>
  <c r="Q76" i="12"/>
  <c r="V76" i="12"/>
  <c r="G78" i="12"/>
  <c r="M78" i="12" s="1"/>
  <c r="I78" i="12"/>
  <c r="K78" i="12"/>
  <c r="O78" i="12"/>
  <c r="Q78" i="12"/>
  <c r="V78" i="12"/>
  <c r="G83" i="12"/>
  <c r="I83" i="12"/>
  <c r="K83" i="12"/>
  <c r="M83" i="12"/>
  <c r="O83" i="12"/>
  <c r="Q83" i="12"/>
  <c r="V83" i="12"/>
  <c r="G85" i="12"/>
  <c r="M85" i="12" s="1"/>
  <c r="I85" i="12"/>
  <c r="K85" i="12"/>
  <c r="O85" i="12"/>
  <c r="Q85" i="12"/>
  <c r="V85" i="12"/>
  <c r="G88" i="12"/>
  <c r="M88" i="12" s="1"/>
  <c r="I88" i="12"/>
  <c r="I72" i="12" s="1"/>
  <c r="K88" i="12"/>
  <c r="O88" i="12"/>
  <c r="Q88" i="12"/>
  <c r="V88" i="12"/>
  <c r="G90" i="12"/>
  <c r="M90" i="12" s="1"/>
  <c r="I90" i="12"/>
  <c r="K90" i="12"/>
  <c r="O90" i="12"/>
  <c r="Q90" i="12"/>
  <c r="V90" i="12"/>
  <c r="G93" i="12"/>
  <c r="M93" i="12" s="1"/>
  <c r="I93" i="12"/>
  <c r="K93" i="12"/>
  <c r="O93" i="12"/>
  <c r="Q93" i="12"/>
  <c r="V93" i="12"/>
  <c r="G97" i="12"/>
  <c r="G96" i="12" s="1"/>
  <c r="I91" i="1" s="1"/>
  <c r="I97" i="12"/>
  <c r="K97" i="12"/>
  <c r="M97" i="12"/>
  <c r="O97" i="12"/>
  <c r="Q97" i="12"/>
  <c r="V97" i="12"/>
  <c r="G99" i="12"/>
  <c r="M99" i="12" s="1"/>
  <c r="I99" i="12"/>
  <c r="I96" i="12" s="1"/>
  <c r="K99" i="12"/>
  <c r="O99" i="12"/>
  <c r="Q99" i="12"/>
  <c r="V99" i="12"/>
  <c r="G101" i="12"/>
  <c r="I101" i="12"/>
  <c r="K101" i="12"/>
  <c r="M101" i="12"/>
  <c r="O101" i="12"/>
  <c r="Q101" i="12"/>
  <c r="V101" i="12"/>
  <c r="V96" i="12" s="1"/>
  <c r="V103" i="12"/>
  <c r="G104" i="12"/>
  <c r="G103" i="12" s="1"/>
  <c r="I92" i="1" s="1"/>
  <c r="I104" i="12"/>
  <c r="I103" i="12" s="1"/>
  <c r="K104" i="12"/>
  <c r="K103" i="12" s="1"/>
  <c r="M104" i="12"/>
  <c r="M103" i="12" s="1"/>
  <c r="O104" i="12"/>
  <c r="O103" i="12" s="1"/>
  <c r="Q104" i="12"/>
  <c r="Q103" i="12" s="1"/>
  <c r="V104" i="12"/>
  <c r="G107" i="12"/>
  <c r="I93" i="1" s="1"/>
  <c r="G108" i="12"/>
  <c r="I108" i="12"/>
  <c r="K108" i="12"/>
  <c r="K107" i="12" s="1"/>
  <c r="M108" i="12"/>
  <c r="O108" i="12"/>
  <c r="Q108" i="12"/>
  <c r="V108" i="12"/>
  <c r="V107" i="12" s="1"/>
  <c r="G110" i="12"/>
  <c r="I110" i="12"/>
  <c r="K110" i="12"/>
  <c r="M110" i="12"/>
  <c r="O110" i="12"/>
  <c r="Q110" i="12"/>
  <c r="V110" i="12"/>
  <c r="G112" i="12"/>
  <c r="M112" i="12" s="1"/>
  <c r="I112" i="12"/>
  <c r="K112" i="12"/>
  <c r="O112" i="12"/>
  <c r="Q112" i="12"/>
  <c r="V112" i="12"/>
  <c r="G115" i="12"/>
  <c r="M115" i="12" s="1"/>
  <c r="I115" i="12"/>
  <c r="I114" i="12" s="1"/>
  <c r="K115" i="12"/>
  <c r="O115" i="12"/>
  <c r="Q115" i="12"/>
  <c r="Q114" i="12" s="1"/>
  <c r="V115" i="12"/>
  <c r="G119" i="12"/>
  <c r="M119" i="12" s="1"/>
  <c r="I119" i="12"/>
  <c r="K119" i="12"/>
  <c r="K114" i="12" s="1"/>
  <c r="O119" i="12"/>
  <c r="Q119" i="12"/>
  <c r="V119" i="12"/>
  <c r="G122" i="12"/>
  <c r="M122" i="12" s="1"/>
  <c r="I122" i="12"/>
  <c r="K122" i="12"/>
  <c r="O122" i="12"/>
  <c r="Q122" i="12"/>
  <c r="V122" i="12"/>
  <c r="G124" i="12"/>
  <c r="I124" i="12"/>
  <c r="K124" i="12"/>
  <c r="M124" i="12"/>
  <c r="O124" i="12"/>
  <c r="Q124" i="12"/>
  <c r="V124" i="12"/>
  <c r="G126" i="12"/>
  <c r="M126" i="12" s="1"/>
  <c r="I126" i="12"/>
  <c r="K126" i="12"/>
  <c r="O126" i="12"/>
  <c r="Q126" i="12"/>
  <c r="V126" i="12"/>
  <c r="G129" i="12"/>
  <c r="M129" i="12" s="1"/>
  <c r="I129" i="12"/>
  <c r="K129" i="12"/>
  <c r="O129" i="12"/>
  <c r="Q129" i="12"/>
  <c r="Q121" i="12" s="1"/>
  <c r="V129" i="12"/>
  <c r="G132" i="12"/>
  <c r="M132" i="12" s="1"/>
  <c r="I132" i="12"/>
  <c r="K132" i="12"/>
  <c r="O132" i="12"/>
  <c r="Q132" i="12"/>
  <c r="V132" i="12"/>
  <c r="G134" i="12"/>
  <c r="M134" i="12" s="1"/>
  <c r="I134" i="12"/>
  <c r="K134" i="12"/>
  <c r="O134" i="12"/>
  <c r="Q134" i="12"/>
  <c r="V134" i="12"/>
  <c r="G138" i="12"/>
  <c r="M138" i="12" s="1"/>
  <c r="I138" i="12"/>
  <c r="K138" i="12"/>
  <c r="O138" i="12"/>
  <c r="Q138" i="12"/>
  <c r="V138" i="12"/>
  <c r="G140" i="12"/>
  <c r="I140" i="12"/>
  <c r="K140" i="12"/>
  <c r="M140" i="12"/>
  <c r="O140" i="12"/>
  <c r="Q140" i="12"/>
  <c r="V140" i="12"/>
  <c r="G143" i="12"/>
  <c r="M143" i="12" s="1"/>
  <c r="I143" i="12"/>
  <c r="K143" i="12"/>
  <c r="O143" i="12"/>
  <c r="Q143" i="12"/>
  <c r="V143" i="12"/>
  <c r="G146" i="12"/>
  <c r="M146" i="12" s="1"/>
  <c r="I146" i="12"/>
  <c r="K146" i="12"/>
  <c r="O146" i="12"/>
  <c r="Q146" i="12"/>
  <c r="V146" i="12"/>
  <c r="G149" i="12"/>
  <c r="M149" i="12" s="1"/>
  <c r="I149" i="12"/>
  <c r="K149" i="12"/>
  <c r="O149" i="12"/>
  <c r="Q149" i="12"/>
  <c r="V149" i="12"/>
  <c r="G152" i="12"/>
  <c r="M152" i="12" s="1"/>
  <c r="I152" i="12"/>
  <c r="K152" i="12"/>
  <c r="O152" i="12"/>
  <c r="Q152" i="12"/>
  <c r="V152" i="12"/>
  <c r="G161" i="12"/>
  <c r="M161" i="12" s="1"/>
  <c r="I161" i="12"/>
  <c r="K161" i="12"/>
  <c r="O161" i="12"/>
  <c r="Q161" i="12"/>
  <c r="V161" i="12"/>
  <c r="G164" i="12"/>
  <c r="I164" i="12"/>
  <c r="K164" i="12"/>
  <c r="M164" i="12"/>
  <c r="O164" i="12"/>
  <c r="Q164" i="12"/>
  <c r="V164" i="12"/>
  <c r="G171" i="12"/>
  <c r="M171" i="12" s="1"/>
  <c r="I171" i="12"/>
  <c r="K171" i="12"/>
  <c r="O171" i="12"/>
  <c r="Q171" i="12"/>
  <c r="V171" i="12"/>
  <c r="G175" i="12"/>
  <c r="M175" i="12" s="1"/>
  <c r="I175" i="12"/>
  <c r="K175" i="12"/>
  <c r="O175" i="12"/>
  <c r="Q175" i="12"/>
  <c r="V175" i="12"/>
  <c r="G178" i="12"/>
  <c r="M178" i="12" s="1"/>
  <c r="I178" i="12"/>
  <c r="K178" i="12"/>
  <c r="O178" i="12"/>
  <c r="Q178" i="12"/>
  <c r="V178" i="12"/>
  <c r="G181" i="12"/>
  <c r="M181" i="12" s="1"/>
  <c r="I181" i="12"/>
  <c r="K181" i="12"/>
  <c r="O181" i="12"/>
  <c r="Q181" i="12"/>
  <c r="V181" i="12"/>
  <c r="G185" i="12"/>
  <c r="M185" i="12" s="1"/>
  <c r="I185" i="12"/>
  <c r="K185" i="12"/>
  <c r="O185" i="12"/>
  <c r="Q185" i="12"/>
  <c r="V185" i="12"/>
  <c r="G188" i="12"/>
  <c r="I188" i="12"/>
  <c r="K188" i="12"/>
  <c r="M188" i="12"/>
  <c r="O188" i="12"/>
  <c r="Q188" i="12"/>
  <c r="V188" i="12"/>
  <c r="G190" i="12"/>
  <c r="M190" i="12" s="1"/>
  <c r="I190" i="12"/>
  <c r="K190" i="12"/>
  <c r="O190" i="12"/>
  <c r="Q190" i="12"/>
  <c r="V190" i="12"/>
  <c r="G192" i="12"/>
  <c r="I192" i="12"/>
  <c r="K192" i="12"/>
  <c r="M192" i="12"/>
  <c r="O192" i="12"/>
  <c r="Q192" i="12"/>
  <c r="V192" i="12"/>
  <c r="G194" i="12"/>
  <c r="M194" i="12" s="1"/>
  <c r="I194" i="12"/>
  <c r="K194" i="12"/>
  <c r="O194" i="12"/>
  <c r="Q194" i="12"/>
  <c r="V194" i="12"/>
  <c r="G196" i="12"/>
  <c r="M196" i="12" s="1"/>
  <c r="I196" i="12"/>
  <c r="K196" i="12"/>
  <c r="O196" i="12"/>
  <c r="Q196" i="12"/>
  <c r="V196" i="12"/>
  <c r="G198" i="12"/>
  <c r="M198" i="12" s="1"/>
  <c r="I198" i="12"/>
  <c r="K198" i="12"/>
  <c r="O198" i="12"/>
  <c r="Q198" i="12"/>
  <c r="V198" i="12"/>
  <c r="G201" i="12"/>
  <c r="M201" i="12" s="1"/>
  <c r="I201" i="12"/>
  <c r="K201" i="12"/>
  <c r="O201" i="12"/>
  <c r="Q201" i="12"/>
  <c r="V201" i="12"/>
  <c r="K203" i="12"/>
  <c r="G204" i="12"/>
  <c r="M204" i="12" s="1"/>
  <c r="M203" i="12" s="1"/>
  <c r="I204" i="12"/>
  <c r="I203" i="12" s="1"/>
  <c r="K204" i="12"/>
  <c r="O204" i="12"/>
  <c r="O203" i="12" s="1"/>
  <c r="Q204" i="12"/>
  <c r="Q203" i="12" s="1"/>
  <c r="V204" i="12"/>
  <c r="V203" i="12" s="1"/>
  <c r="G206" i="12"/>
  <c r="I206" i="12"/>
  <c r="K206" i="12"/>
  <c r="O206" i="12"/>
  <c r="Q206" i="12"/>
  <c r="V206" i="12"/>
  <c r="G208" i="12"/>
  <c r="I208" i="12"/>
  <c r="I205" i="12" s="1"/>
  <c r="K208" i="12"/>
  <c r="M208" i="12"/>
  <c r="O208" i="12"/>
  <c r="Q208" i="12"/>
  <c r="V208" i="12"/>
  <c r="G211" i="12"/>
  <c r="I211" i="12"/>
  <c r="K211" i="12"/>
  <c r="M211" i="12"/>
  <c r="O211" i="12"/>
  <c r="Q211" i="12"/>
  <c r="V211" i="12"/>
  <c r="V212" i="12"/>
  <c r="G213" i="12"/>
  <c r="G212" i="12" s="1"/>
  <c r="I118" i="1" s="1"/>
  <c r="I213" i="12"/>
  <c r="I212" i="12" s="1"/>
  <c r="K213" i="12"/>
  <c r="K212" i="12" s="1"/>
  <c r="M213" i="12"/>
  <c r="M212" i="12" s="1"/>
  <c r="O213" i="12"/>
  <c r="O212" i="12" s="1"/>
  <c r="Q213" i="12"/>
  <c r="Q212" i="12" s="1"/>
  <c r="V213" i="12"/>
  <c r="G216" i="12"/>
  <c r="I119" i="1" s="1"/>
  <c r="G217" i="12"/>
  <c r="I217" i="12"/>
  <c r="K217" i="12"/>
  <c r="K216" i="12" s="1"/>
  <c r="M217" i="12"/>
  <c r="O217" i="12"/>
  <c r="Q217" i="12"/>
  <c r="V217" i="12"/>
  <c r="V216" i="12" s="1"/>
  <c r="G220" i="12"/>
  <c r="I220" i="12"/>
  <c r="I216" i="12" s="1"/>
  <c r="K220" i="12"/>
  <c r="M220" i="12"/>
  <c r="O220" i="12"/>
  <c r="O216" i="12" s="1"/>
  <c r="Q220" i="12"/>
  <c r="V220" i="12"/>
  <c r="G222" i="12"/>
  <c r="G221" i="12" s="1"/>
  <c r="I120" i="1" s="1"/>
  <c r="I222" i="12"/>
  <c r="K222" i="12"/>
  <c r="O222" i="12"/>
  <c r="Q222" i="12"/>
  <c r="V222" i="12"/>
  <c r="G225" i="12"/>
  <c r="I225" i="12"/>
  <c r="K225" i="12"/>
  <c r="M225" i="12"/>
  <c r="O225" i="12"/>
  <c r="Q225" i="12"/>
  <c r="V225" i="12"/>
  <c r="G230" i="12"/>
  <c r="M230" i="12" s="1"/>
  <c r="I230" i="12"/>
  <c r="K230" i="12"/>
  <c r="O230" i="12"/>
  <c r="Q230" i="12"/>
  <c r="V230" i="12"/>
  <c r="G232" i="12"/>
  <c r="I232" i="12"/>
  <c r="K232" i="12"/>
  <c r="M232" i="12"/>
  <c r="O232" i="12"/>
  <c r="Q232" i="12"/>
  <c r="V232" i="12"/>
  <c r="G234" i="12"/>
  <c r="I234" i="12"/>
  <c r="K234" i="12"/>
  <c r="M234" i="12"/>
  <c r="O234" i="12"/>
  <c r="Q234" i="12"/>
  <c r="V234" i="12"/>
  <c r="G236" i="12"/>
  <c r="I236" i="12"/>
  <c r="K236" i="12"/>
  <c r="M236" i="12"/>
  <c r="O236" i="12"/>
  <c r="Q236" i="12"/>
  <c r="V236" i="12"/>
  <c r="G240" i="12"/>
  <c r="M240" i="12" s="1"/>
  <c r="I240" i="12"/>
  <c r="K240" i="12"/>
  <c r="O240" i="12"/>
  <c r="Q240" i="12"/>
  <c r="V240" i="12"/>
  <c r="G242" i="12"/>
  <c r="M242" i="12" s="1"/>
  <c r="I242" i="12"/>
  <c r="K242" i="12"/>
  <c r="O242" i="12"/>
  <c r="Q242" i="12"/>
  <c r="V242" i="12"/>
  <c r="G243" i="12"/>
  <c r="I121" i="1" s="1"/>
  <c r="G244" i="12"/>
  <c r="I244" i="12"/>
  <c r="K244" i="12"/>
  <c r="K243" i="12" s="1"/>
  <c r="M244" i="12"/>
  <c r="O244" i="12"/>
  <c r="Q244" i="12"/>
  <c r="V244" i="12"/>
  <c r="G246" i="12"/>
  <c r="I246" i="12"/>
  <c r="K246" i="12"/>
  <c r="M246" i="12"/>
  <c r="O246" i="12"/>
  <c r="Q246" i="12"/>
  <c r="V246" i="12"/>
  <c r="G248" i="12"/>
  <c r="M248" i="12" s="1"/>
  <c r="I248" i="12"/>
  <c r="K248" i="12"/>
  <c r="O248" i="12"/>
  <c r="Q248" i="12"/>
  <c r="V248" i="12"/>
  <c r="G251" i="12"/>
  <c r="M251" i="12" s="1"/>
  <c r="I251" i="12"/>
  <c r="K251" i="12"/>
  <c r="O251" i="12"/>
  <c r="Q251" i="12"/>
  <c r="V251" i="12"/>
  <c r="G253" i="12"/>
  <c r="M253" i="12" s="1"/>
  <c r="I253" i="12"/>
  <c r="K253" i="12"/>
  <c r="O253" i="12"/>
  <c r="Q253" i="12"/>
  <c r="V253" i="12"/>
  <c r="V255" i="12"/>
  <c r="G256" i="12"/>
  <c r="I256" i="12"/>
  <c r="K256" i="12"/>
  <c r="K255" i="12" s="1"/>
  <c r="M256" i="12"/>
  <c r="O256" i="12"/>
  <c r="Q256" i="12"/>
  <c r="V256" i="12"/>
  <c r="G262" i="12"/>
  <c r="I262" i="12"/>
  <c r="K262" i="12"/>
  <c r="O262" i="12"/>
  <c r="O255" i="12" s="1"/>
  <c r="Q262" i="12"/>
  <c r="V262" i="12"/>
  <c r="G265" i="12"/>
  <c r="M265" i="12" s="1"/>
  <c r="I265" i="12"/>
  <c r="K265" i="12"/>
  <c r="O265" i="12"/>
  <c r="Q265" i="12"/>
  <c r="V265" i="12"/>
  <c r="G267" i="12"/>
  <c r="M267" i="12" s="1"/>
  <c r="I267" i="12"/>
  <c r="K267" i="12"/>
  <c r="O267" i="12"/>
  <c r="Q267" i="12"/>
  <c r="V267" i="12"/>
  <c r="G271" i="12"/>
  <c r="M271" i="12" s="1"/>
  <c r="I271" i="12"/>
  <c r="K271" i="12"/>
  <c r="O271" i="12"/>
  <c r="Q271" i="12"/>
  <c r="V271" i="12"/>
  <c r="G275" i="12"/>
  <c r="I275" i="12"/>
  <c r="K275" i="12"/>
  <c r="M275" i="12"/>
  <c r="O275" i="12"/>
  <c r="Q275" i="12"/>
  <c r="V275" i="12"/>
  <c r="G279" i="12"/>
  <c r="I279" i="12"/>
  <c r="K279" i="12"/>
  <c r="M279" i="12"/>
  <c r="O279" i="12"/>
  <c r="Q279" i="12"/>
  <c r="V279" i="12"/>
  <c r="G282" i="12"/>
  <c r="M282" i="12" s="1"/>
  <c r="I282" i="12"/>
  <c r="K282" i="12"/>
  <c r="O282" i="12"/>
  <c r="Q282" i="12"/>
  <c r="V282" i="12"/>
  <c r="G285" i="12"/>
  <c r="M285" i="12" s="1"/>
  <c r="I285" i="12"/>
  <c r="K285" i="12"/>
  <c r="O285" i="12"/>
  <c r="Q285" i="12"/>
  <c r="V285" i="12"/>
  <c r="G288" i="12"/>
  <c r="M288" i="12" s="1"/>
  <c r="I288" i="12"/>
  <c r="K288" i="12"/>
  <c r="O288" i="12"/>
  <c r="Q288" i="12"/>
  <c r="V288" i="12"/>
  <c r="G291" i="12"/>
  <c r="M291" i="12" s="1"/>
  <c r="I291" i="12"/>
  <c r="K291" i="12"/>
  <c r="O291" i="12"/>
  <c r="Q291" i="12"/>
  <c r="V291" i="12"/>
  <c r="G293" i="12"/>
  <c r="I293" i="12"/>
  <c r="K293" i="12"/>
  <c r="K292" i="12" s="1"/>
  <c r="M293" i="12"/>
  <c r="O293" i="12"/>
  <c r="Q293" i="12"/>
  <c r="Q292" i="12" s="1"/>
  <c r="V293" i="12"/>
  <c r="G296" i="12"/>
  <c r="I296" i="12"/>
  <c r="K296" i="12"/>
  <c r="M296" i="12"/>
  <c r="O296" i="12"/>
  <c r="Q296" i="12"/>
  <c r="V296" i="12"/>
  <c r="G299" i="12"/>
  <c r="M299" i="12" s="1"/>
  <c r="I299" i="12"/>
  <c r="K299" i="12"/>
  <c r="O299" i="12"/>
  <c r="Q299" i="12"/>
  <c r="V299" i="12"/>
  <c r="Q300" i="12"/>
  <c r="G301" i="12"/>
  <c r="M301" i="12" s="1"/>
  <c r="M300" i="12" s="1"/>
  <c r="I301" i="12"/>
  <c r="I300" i="12" s="1"/>
  <c r="K301" i="12"/>
  <c r="K300" i="12" s="1"/>
  <c r="O301" i="12"/>
  <c r="O300" i="12" s="1"/>
  <c r="Q301" i="12"/>
  <c r="V301" i="12"/>
  <c r="V300" i="12" s="1"/>
  <c r="G304" i="12"/>
  <c r="M304" i="12" s="1"/>
  <c r="I304" i="12"/>
  <c r="K304" i="12"/>
  <c r="O304" i="12"/>
  <c r="O303" i="12" s="1"/>
  <c r="Q304" i="12"/>
  <c r="Q303" i="12" s="1"/>
  <c r="V304" i="12"/>
  <c r="G319" i="12"/>
  <c r="I319" i="12"/>
  <c r="K319" i="12"/>
  <c r="M319" i="12"/>
  <c r="O319" i="12"/>
  <c r="Q319" i="12"/>
  <c r="V319" i="12"/>
  <c r="V303" i="12" s="1"/>
  <c r="G321" i="12"/>
  <c r="M321" i="12" s="1"/>
  <c r="I321" i="12"/>
  <c r="K321" i="12"/>
  <c r="O321" i="12"/>
  <c r="Q321" i="12"/>
  <c r="V321" i="12"/>
  <c r="I323" i="12"/>
  <c r="G324" i="12"/>
  <c r="M324" i="12" s="1"/>
  <c r="M323" i="12" s="1"/>
  <c r="I324" i="12"/>
  <c r="K324" i="12"/>
  <c r="K323" i="12" s="1"/>
  <c r="O324" i="12"/>
  <c r="O323" i="12" s="1"/>
  <c r="Q324" i="12"/>
  <c r="Q323" i="12" s="1"/>
  <c r="V324" i="12"/>
  <c r="V323" i="12" s="1"/>
  <c r="Q326" i="12"/>
  <c r="V326" i="12"/>
  <c r="G327" i="12"/>
  <c r="G326" i="12" s="1"/>
  <c r="I128" i="1" s="1"/>
  <c r="I327" i="12"/>
  <c r="I326" i="12" s="1"/>
  <c r="K327" i="12"/>
  <c r="K326" i="12" s="1"/>
  <c r="M327" i="12"/>
  <c r="M326" i="12" s="1"/>
  <c r="O327" i="12"/>
  <c r="O326" i="12" s="1"/>
  <c r="Q327" i="12"/>
  <c r="V327" i="12"/>
  <c r="I330" i="12"/>
  <c r="G331" i="12"/>
  <c r="G330" i="12" s="1"/>
  <c r="I331" i="12"/>
  <c r="K331" i="12"/>
  <c r="K330" i="12" s="1"/>
  <c r="O331" i="12"/>
  <c r="O330" i="12" s="1"/>
  <c r="Q331" i="12"/>
  <c r="Q330" i="12" s="1"/>
  <c r="V331" i="12"/>
  <c r="V330" i="12" s="1"/>
  <c r="G341" i="12"/>
  <c r="M341" i="12" s="1"/>
  <c r="M340" i="12" s="1"/>
  <c r="I341" i="12"/>
  <c r="K341" i="12"/>
  <c r="O341" i="12"/>
  <c r="Q341" i="12"/>
  <c r="V341" i="12"/>
  <c r="G342" i="12"/>
  <c r="M342" i="12" s="1"/>
  <c r="I342" i="12"/>
  <c r="K342" i="12"/>
  <c r="O342" i="12"/>
  <c r="Q342" i="12"/>
  <c r="V342" i="12"/>
  <c r="G343" i="12"/>
  <c r="I343" i="12"/>
  <c r="K343" i="12"/>
  <c r="M343" i="12"/>
  <c r="O343" i="12"/>
  <c r="Q343" i="12"/>
  <c r="V343"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50" i="12"/>
  <c r="M350" i="12" s="1"/>
  <c r="I350" i="12"/>
  <c r="K350" i="12"/>
  <c r="K349" i="12" s="1"/>
  <c r="O350" i="12"/>
  <c r="Q350" i="12"/>
  <c r="V350" i="12"/>
  <c r="G352" i="12"/>
  <c r="I352" i="12"/>
  <c r="K352" i="12"/>
  <c r="M352" i="12"/>
  <c r="O352" i="12"/>
  <c r="Q352" i="12"/>
  <c r="V352" i="12"/>
  <c r="G354" i="12"/>
  <c r="G349" i="12" s="1"/>
  <c r="I137" i="1" s="1"/>
  <c r="I19" i="1" s="1"/>
  <c r="I354" i="12"/>
  <c r="K354" i="12"/>
  <c r="O354" i="12"/>
  <c r="Q354" i="12"/>
  <c r="V354" i="12"/>
  <c r="AE357" i="12"/>
  <c r="I20" i="1"/>
  <c r="P100" i="18" l="1"/>
  <c r="P99" i="18" s="1"/>
  <c r="L29" i="18"/>
  <c r="L95" i="18"/>
  <c r="Y65" i="18"/>
  <c r="N55" i="18"/>
  <c r="Y51" i="18"/>
  <c r="T43" i="18"/>
  <c r="R65" i="18"/>
  <c r="R43" i="18"/>
  <c r="N65" i="18"/>
  <c r="Y55" i="18"/>
  <c r="T32" i="18"/>
  <c r="N51" i="18"/>
  <c r="R79" i="18"/>
  <c r="J32" i="18"/>
  <c r="I101" i="1" s="1"/>
  <c r="J51" i="18"/>
  <c r="I104" i="1" s="1"/>
  <c r="Q349" i="12"/>
  <c r="V243" i="12"/>
  <c r="M96" i="12"/>
  <c r="M15" i="12"/>
  <c r="AF357" i="12"/>
  <c r="I8" i="12"/>
  <c r="V205" i="12"/>
  <c r="V72" i="12"/>
  <c r="V44" i="12"/>
  <c r="O58" i="13"/>
  <c r="O53" i="13"/>
  <c r="Q221" i="12"/>
  <c r="G255" i="12"/>
  <c r="I122" i="1" s="1"/>
  <c r="M262" i="12"/>
  <c r="M255" i="12"/>
  <c r="G205" i="12"/>
  <c r="I117" i="1" s="1"/>
  <c r="M206" i="12"/>
  <c r="M205" i="12" s="1"/>
  <c r="V121" i="12"/>
  <c r="K31" i="13"/>
  <c r="Q21" i="13"/>
  <c r="K198" i="14"/>
  <c r="N87" i="18"/>
  <c r="I349" i="12"/>
  <c r="K340" i="12"/>
  <c r="Q340" i="12"/>
  <c r="O340" i="12"/>
  <c r="G303" i="12"/>
  <c r="I126" i="1" s="1"/>
  <c r="V292" i="12"/>
  <c r="I292" i="12"/>
  <c r="I266" i="12"/>
  <c r="Q243" i="12"/>
  <c r="I221" i="12"/>
  <c r="Q216" i="12"/>
  <c r="O205" i="12"/>
  <c r="G203" i="12"/>
  <c r="I96" i="1" s="1"/>
  <c r="O121" i="12"/>
  <c r="V114" i="12"/>
  <c r="O114" i="12"/>
  <c r="Q107" i="12"/>
  <c r="O96" i="12"/>
  <c r="K96" i="12"/>
  <c r="Q72" i="12"/>
  <c r="G72" i="12"/>
  <c r="I90" i="1" s="1"/>
  <c r="G44" i="12"/>
  <c r="I89" i="1" s="1"/>
  <c r="K44" i="12"/>
  <c r="Q8" i="12"/>
  <c r="V8" i="12"/>
  <c r="M8" i="12"/>
  <c r="O76" i="13"/>
  <c r="K58" i="13"/>
  <c r="G53" i="13"/>
  <c r="I83" i="1" s="1"/>
  <c r="Q31" i="13"/>
  <c r="I31" i="13"/>
  <c r="O21" i="13"/>
  <c r="K16" i="13"/>
  <c r="Q10" i="13"/>
  <c r="I198" i="14"/>
  <c r="V79" i="14"/>
  <c r="M9" i="14"/>
  <c r="AF223" i="14"/>
  <c r="G43" i="1" s="1"/>
  <c r="H43" i="1" s="1"/>
  <c r="I43" i="1" s="1"/>
  <c r="V8" i="15"/>
  <c r="P64" i="18"/>
  <c r="P63" i="18" s="1"/>
  <c r="J63" i="18"/>
  <c r="I107" i="1" s="1"/>
  <c r="R59" i="18"/>
  <c r="L55" i="18"/>
  <c r="L8" i="18"/>
  <c r="Y8" i="18"/>
  <c r="V31" i="13"/>
  <c r="Q198" i="14"/>
  <c r="K8" i="15"/>
  <c r="F40" i="1"/>
  <c r="F39" i="1"/>
  <c r="O349" i="12"/>
  <c r="I340" i="12"/>
  <c r="K303" i="12"/>
  <c r="O292" i="12"/>
  <c r="Q266" i="12"/>
  <c r="Q255" i="12"/>
  <c r="I243" i="12"/>
  <c r="O221" i="12"/>
  <c r="K221" i="12"/>
  <c r="K205" i="12"/>
  <c r="G121" i="12"/>
  <c r="I95" i="1" s="1"/>
  <c r="K121" i="12"/>
  <c r="I107" i="12"/>
  <c r="Q96" i="12"/>
  <c r="Q44" i="12"/>
  <c r="I44" i="12"/>
  <c r="K31" i="12"/>
  <c r="M31" i="12"/>
  <c r="O8" i="12"/>
  <c r="K76" i="13"/>
  <c r="Q58" i="13"/>
  <c r="I58" i="13"/>
  <c r="V58" i="13"/>
  <c r="G31" i="13"/>
  <c r="I82" i="1" s="1"/>
  <c r="V21" i="13"/>
  <c r="I16" i="13"/>
  <c r="V16" i="13"/>
  <c r="K10" i="13"/>
  <c r="V181" i="14"/>
  <c r="Q181" i="14"/>
  <c r="V148" i="14"/>
  <c r="I130" i="14"/>
  <c r="O130" i="14"/>
  <c r="K106" i="14"/>
  <c r="K45" i="14"/>
  <c r="O31" i="13"/>
  <c r="M10" i="13"/>
  <c r="I191" i="14"/>
  <c r="K166" i="14"/>
  <c r="V349" i="12"/>
  <c r="V340" i="12"/>
  <c r="I303" i="12"/>
  <c r="G292" i="12"/>
  <c r="I124" i="1" s="1"/>
  <c r="K266" i="12"/>
  <c r="V266" i="12"/>
  <c r="O266" i="12"/>
  <c r="I255" i="12"/>
  <c r="O243" i="12"/>
  <c r="V221" i="12"/>
  <c r="M216" i="12"/>
  <c r="Q205" i="12"/>
  <c r="I121" i="12"/>
  <c r="O107" i="12"/>
  <c r="M107" i="12"/>
  <c r="O72" i="12"/>
  <c r="K72" i="12"/>
  <c r="O44" i="12"/>
  <c r="O31" i="12"/>
  <c r="G8" i="12"/>
  <c r="K8" i="12"/>
  <c r="Q76" i="13"/>
  <c r="I76" i="13"/>
  <c r="V76" i="13"/>
  <c r="K53" i="13"/>
  <c r="G21" i="13"/>
  <c r="I80" i="1" s="1"/>
  <c r="K21" i="13"/>
  <c r="I21" i="13"/>
  <c r="M16" i="13"/>
  <c r="I10" i="13"/>
  <c r="V10" i="13"/>
  <c r="I215" i="14"/>
  <c r="O198" i="14"/>
  <c r="I166" i="14"/>
  <c r="O166" i="14"/>
  <c r="Q148" i="14"/>
  <c r="G148" i="14"/>
  <c r="I71" i="1" s="1"/>
  <c r="V45" i="14"/>
  <c r="J87" i="18"/>
  <c r="I112" i="1" s="1"/>
  <c r="P83" i="18"/>
  <c r="J46" i="18"/>
  <c r="I103" i="1" s="1"/>
  <c r="P48" i="18"/>
  <c r="F41" i="1"/>
  <c r="K79" i="14"/>
  <c r="Q79" i="14"/>
  <c r="I79" i="14"/>
  <c r="Q45" i="14"/>
  <c r="I45" i="14"/>
  <c r="Q8" i="14"/>
  <c r="O8" i="14"/>
  <c r="V68" i="15"/>
  <c r="G8" i="15"/>
  <c r="Q8" i="15"/>
  <c r="I8" i="15"/>
  <c r="O16" i="16"/>
  <c r="AF38" i="16"/>
  <c r="G45" i="1" s="1"/>
  <c r="H45" i="1" s="1"/>
  <c r="I45" i="1" s="1"/>
  <c r="Q22" i="17"/>
  <c r="I22" i="17"/>
  <c r="I8" i="17"/>
  <c r="Y95" i="18"/>
  <c r="J29" i="18"/>
  <c r="I100" i="1" s="1"/>
  <c r="P30" i="18"/>
  <c r="P29" i="18" s="1"/>
  <c r="N25" i="18"/>
  <c r="O10" i="13"/>
  <c r="Q215" i="14"/>
  <c r="V198" i="14"/>
  <c r="Q191" i="14"/>
  <c r="M191" i="14"/>
  <c r="V166" i="14"/>
  <c r="I148" i="14"/>
  <c r="O148" i="14"/>
  <c r="K130" i="14"/>
  <c r="Q106" i="14"/>
  <c r="I106" i="14"/>
  <c r="O79" i="14"/>
  <c r="G79" i="14"/>
  <c r="I68" i="1" s="1"/>
  <c r="Q57" i="14"/>
  <c r="I57" i="14"/>
  <c r="K8" i="14"/>
  <c r="K68" i="15"/>
  <c r="O68" i="15"/>
  <c r="O8" i="15"/>
  <c r="K31" i="16"/>
  <c r="Q31" i="16"/>
  <c r="I31" i="16"/>
  <c r="M14" i="16"/>
  <c r="G11" i="16"/>
  <c r="I132" i="1" s="1"/>
  <c r="Q78" i="17"/>
  <c r="I78" i="17"/>
  <c r="G50" i="17"/>
  <c r="I78" i="1" s="1"/>
  <c r="V8" i="17"/>
  <c r="T95" i="18"/>
  <c r="N91" i="18"/>
  <c r="N68" i="18"/>
  <c r="P66" i="18"/>
  <c r="P65" i="18" s="1"/>
  <c r="N43" i="18"/>
  <c r="Y25" i="18"/>
  <c r="L25" i="18"/>
  <c r="R21" i="18"/>
  <c r="K215" i="14"/>
  <c r="V215" i="14"/>
  <c r="O215" i="14"/>
  <c r="K191" i="14"/>
  <c r="V191" i="14"/>
  <c r="O191" i="14"/>
  <c r="O181" i="14"/>
  <c r="K181" i="14"/>
  <c r="Q166" i="14"/>
  <c r="G166" i="14"/>
  <c r="I72" i="1" s="1"/>
  <c r="K148" i="14"/>
  <c r="V130" i="14"/>
  <c r="V106" i="14"/>
  <c r="O106" i="14"/>
  <c r="V57" i="14"/>
  <c r="O57" i="14"/>
  <c r="O45" i="14"/>
  <c r="I8" i="14"/>
  <c r="V8" i="14"/>
  <c r="G68" i="15"/>
  <c r="I133" i="1" s="1"/>
  <c r="M68" i="15"/>
  <c r="G31" i="16"/>
  <c r="I135" i="1" s="1"/>
  <c r="K16" i="16"/>
  <c r="M12" i="16"/>
  <c r="M11" i="16" s="1"/>
  <c r="G8" i="16"/>
  <c r="Q50" i="17"/>
  <c r="K8" i="17"/>
  <c r="O8" i="17"/>
  <c r="J101" i="18"/>
  <c r="I116" i="1" s="1"/>
  <c r="R95" i="18"/>
  <c r="Y91" i="18"/>
  <c r="L91" i="18"/>
  <c r="R87" i="18"/>
  <c r="J83" i="18"/>
  <c r="I111" i="1" s="1"/>
  <c r="P79" i="18"/>
  <c r="L68" i="18"/>
  <c r="Y68" i="18"/>
  <c r="T59" i="18"/>
  <c r="J59" i="18"/>
  <c r="I106" i="1" s="1"/>
  <c r="P60" i="18"/>
  <c r="T25" i="18"/>
  <c r="N21" i="18"/>
  <c r="J21" i="18"/>
  <c r="I98" i="1" s="1"/>
  <c r="N8" i="18"/>
  <c r="Y101" i="18"/>
  <c r="N101" i="18"/>
  <c r="J95" i="18"/>
  <c r="I114" i="1" s="1"/>
  <c r="L87" i="18"/>
  <c r="L83" i="18"/>
  <c r="Y83" i="18"/>
  <c r="N83" i="18"/>
  <c r="R68" i="18"/>
  <c r="T68" i="18"/>
  <c r="J68" i="18"/>
  <c r="I109" i="1" s="1"/>
  <c r="R55" i="18"/>
  <c r="T51" i="18"/>
  <c r="P51" i="18"/>
  <c r="Y46" i="18"/>
  <c r="L46" i="18"/>
  <c r="AI107" i="18"/>
  <c r="G47" i="1" s="1"/>
  <c r="H47" i="1" s="1"/>
  <c r="I47" i="1" s="1"/>
  <c r="L32" i="18"/>
  <c r="N32" i="18"/>
  <c r="L21" i="18"/>
  <c r="R8" i="18"/>
  <c r="T8" i="18"/>
  <c r="J8" i="18"/>
  <c r="V31" i="16"/>
  <c r="Q16" i="16"/>
  <c r="I16" i="16"/>
  <c r="O11" i="16"/>
  <c r="K11" i="16"/>
  <c r="V78" i="17"/>
  <c r="O78" i="17"/>
  <c r="K78" i="17"/>
  <c r="V50" i="17"/>
  <c r="K50" i="17"/>
  <c r="V22" i="17"/>
  <c r="O22" i="17"/>
  <c r="K22" i="17"/>
  <c r="Q8" i="17"/>
  <c r="G8" i="17"/>
  <c r="T101" i="18"/>
  <c r="P96" i="18"/>
  <c r="R91" i="18"/>
  <c r="T87" i="18"/>
  <c r="P87" i="18"/>
  <c r="T83" i="18"/>
  <c r="T79" i="18"/>
  <c r="Y79" i="18"/>
  <c r="L79" i="18"/>
  <c r="T65" i="18"/>
  <c r="L59" i="18"/>
  <c r="Y59" i="18"/>
  <c r="N59" i="18"/>
  <c r="L51" i="18"/>
  <c r="R51" i="18"/>
  <c r="N46" i="18"/>
  <c r="R46" i="18"/>
  <c r="Y43" i="18"/>
  <c r="L43" i="18"/>
  <c r="R32" i="18"/>
  <c r="Y32" i="18"/>
  <c r="Y29" i="18"/>
  <c r="N29" i="18"/>
  <c r="R25" i="18"/>
  <c r="T21" i="18"/>
  <c r="P21" i="18"/>
  <c r="P101" i="18"/>
  <c r="P95" i="18"/>
  <c r="P25" i="18"/>
  <c r="P46" i="18"/>
  <c r="P55" i="18"/>
  <c r="P91" i="18"/>
  <c r="P59" i="18"/>
  <c r="J91" i="18"/>
  <c r="I113" i="1" s="1"/>
  <c r="J79" i="18"/>
  <c r="I110" i="1" s="1"/>
  <c r="J55" i="18"/>
  <c r="I105" i="1" s="1"/>
  <c r="J43" i="18"/>
  <c r="I102" i="1" s="1"/>
  <c r="J25" i="18"/>
  <c r="I99" i="1" s="1"/>
  <c r="P69" i="18"/>
  <c r="P68" i="18" s="1"/>
  <c r="P45" i="18"/>
  <c r="P43" i="18" s="1"/>
  <c r="P33" i="18"/>
  <c r="P32" i="18" s="1"/>
  <c r="P9" i="18"/>
  <c r="P8" i="18" s="1"/>
  <c r="M78" i="17"/>
  <c r="M8" i="17"/>
  <c r="M22" i="17"/>
  <c r="G78" i="17"/>
  <c r="I81" i="1" s="1"/>
  <c r="G22" i="17"/>
  <c r="I75" i="1" s="1"/>
  <c r="M75" i="17"/>
  <c r="M50" i="17" s="1"/>
  <c r="AF88" i="17"/>
  <c r="G46" i="1" s="1"/>
  <c r="H46" i="1" s="1"/>
  <c r="I46" i="1" s="1"/>
  <c r="M31" i="16"/>
  <c r="M16" i="16"/>
  <c r="G16" i="16"/>
  <c r="I134" i="1" s="1"/>
  <c r="M15" i="15"/>
  <c r="M8" i="15" s="1"/>
  <c r="M45" i="14"/>
  <c r="M215" i="14"/>
  <c r="M181" i="14"/>
  <c r="M106" i="14"/>
  <c r="M57" i="14"/>
  <c r="M198" i="14"/>
  <c r="M79" i="14"/>
  <c r="M8" i="14"/>
  <c r="G215" i="14"/>
  <c r="I77" i="1" s="1"/>
  <c r="G191" i="14"/>
  <c r="I74" i="1" s="1"/>
  <c r="M167" i="14"/>
  <c r="M166" i="14" s="1"/>
  <c r="M149" i="14"/>
  <c r="M148" i="14" s="1"/>
  <c r="M131" i="14"/>
  <c r="M130" i="14" s="1"/>
  <c r="G181" i="14"/>
  <c r="I73" i="1" s="1"/>
  <c r="G45" i="14"/>
  <c r="I66" i="1" s="1"/>
  <c r="G198" i="14"/>
  <c r="G8" i="14"/>
  <c r="G106" i="14"/>
  <c r="I69" i="1" s="1"/>
  <c r="G57" i="14"/>
  <c r="I67" i="1" s="1"/>
  <c r="M58" i="13"/>
  <c r="M76" i="13"/>
  <c r="M31" i="13"/>
  <c r="AF85" i="13"/>
  <c r="G42" i="1" s="1"/>
  <c r="H42" i="1" s="1"/>
  <c r="I42" i="1" s="1"/>
  <c r="M57" i="13"/>
  <c r="M53" i="13" s="1"/>
  <c r="M27" i="13"/>
  <c r="M21" i="13" s="1"/>
  <c r="M9" i="13"/>
  <c r="M8" i="13" s="1"/>
  <c r="G76" i="13"/>
  <c r="I84" i="1" s="1"/>
  <c r="G58" i="13"/>
  <c r="I129" i="1" s="1"/>
  <c r="G16" i="13"/>
  <c r="I79" i="1" s="1"/>
  <c r="G10" i="13"/>
  <c r="M303" i="12"/>
  <c r="M292" i="12"/>
  <c r="M243" i="12"/>
  <c r="M266" i="12"/>
  <c r="M121" i="12"/>
  <c r="M114" i="12"/>
  <c r="G266" i="12"/>
  <c r="I123" i="1" s="1"/>
  <c r="M354" i="12"/>
  <c r="M349" i="12" s="1"/>
  <c r="M331" i="12"/>
  <c r="M330" i="12" s="1"/>
  <c r="M222" i="12"/>
  <c r="M221" i="12" s="1"/>
  <c r="M73" i="12"/>
  <c r="M72" i="12" s="1"/>
  <c r="M56" i="12"/>
  <c r="M44" i="12" s="1"/>
  <c r="G340" i="12"/>
  <c r="I136" i="1" s="1"/>
  <c r="G323" i="12"/>
  <c r="I127" i="1" s="1"/>
  <c r="G300" i="12"/>
  <c r="I125" i="1" s="1"/>
  <c r="G31" i="12"/>
  <c r="I87" i="1" s="1"/>
  <c r="G114" i="12"/>
  <c r="I94" i="1" s="1"/>
  <c r="J28" i="1"/>
  <c r="J26" i="1"/>
  <c r="G38" i="1"/>
  <c r="F38" i="1"/>
  <c r="J23" i="1"/>
  <c r="J24" i="1"/>
  <c r="J25" i="1"/>
  <c r="J27" i="1"/>
  <c r="E24" i="1"/>
  <c r="E26" i="1"/>
  <c r="I86" i="1" l="1"/>
  <c r="G357" i="12"/>
  <c r="I76" i="1"/>
  <c r="G85" i="13"/>
  <c r="I85" i="1"/>
  <c r="G223" i="14"/>
  <c r="I97" i="1"/>
  <c r="J107" i="18"/>
  <c r="I64" i="1"/>
  <c r="G88" i="17"/>
  <c r="G38" i="16"/>
  <c r="I131" i="1"/>
  <c r="G73" i="15"/>
  <c r="F48" i="1"/>
  <c r="I17" i="1"/>
  <c r="I130" i="1"/>
  <c r="I18" i="1" s="1"/>
  <c r="G40" i="1"/>
  <c r="H40" i="1" s="1"/>
  <c r="I40" i="1" s="1"/>
  <c r="G39" i="1"/>
  <c r="H39" i="1" s="1"/>
  <c r="H48" i="1" s="1"/>
  <c r="G41" i="1"/>
  <c r="H41" i="1" s="1"/>
  <c r="I41" i="1" s="1"/>
  <c r="I138" i="1" l="1"/>
  <c r="I16" i="1"/>
  <c r="I21" i="1" s="1"/>
  <c r="G48" i="1"/>
  <c r="G25" i="1" s="1"/>
  <c r="A25" i="1" s="1"/>
  <c r="I39" i="1"/>
  <c r="I48" i="1" s="1"/>
  <c r="G23" i="1"/>
  <c r="A23" i="1" s="1"/>
  <c r="G24" i="1" s="1"/>
  <c r="A24" i="1" l="1"/>
  <c r="G28" i="1"/>
  <c r="J46" i="1"/>
  <c r="J43" i="1"/>
  <c r="J40" i="1"/>
  <c r="J42" i="1"/>
  <c r="J41" i="1"/>
  <c r="J47" i="1"/>
  <c r="J39" i="1"/>
  <c r="J48" i="1" s="1"/>
  <c r="J45" i="1"/>
  <c r="J44" i="1"/>
  <c r="G26" i="1"/>
  <c r="A27" i="1" s="1"/>
  <c r="A26" i="1"/>
  <c r="J137" i="1"/>
  <c r="J86" i="1"/>
  <c r="J97" i="1"/>
  <c r="J78" i="1"/>
  <c r="J130" i="1"/>
  <c r="J118" i="1"/>
  <c r="J73" i="1"/>
  <c r="J83" i="1"/>
  <c r="J136" i="1"/>
  <c r="J85" i="1"/>
  <c r="J127" i="1"/>
  <c r="J66" i="1"/>
  <c r="J132" i="1"/>
  <c r="J110" i="1"/>
  <c r="J123" i="1"/>
  <c r="J102" i="1"/>
  <c r="J125" i="1"/>
  <c r="J106" i="1"/>
  <c r="J129" i="1"/>
  <c r="J126" i="1"/>
  <c r="J94" i="1"/>
  <c r="J116" i="1"/>
  <c r="J114" i="1"/>
  <c r="J96" i="1"/>
  <c r="J75" i="1"/>
  <c r="J65" i="1"/>
  <c r="J82" i="1"/>
  <c r="J69" i="1"/>
  <c r="J99" i="1"/>
  <c r="J131" i="1"/>
  <c r="J121" i="1"/>
  <c r="J92" i="1"/>
  <c r="J90" i="1"/>
  <c r="J109" i="1"/>
  <c r="J107" i="1"/>
  <c r="J117" i="1"/>
  <c r="J93" i="1"/>
  <c r="J104" i="1"/>
  <c r="J68" i="1"/>
  <c r="J111" i="1"/>
  <c r="J80" i="1"/>
  <c r="J79" i="1"/>
  <c r="J64" i="1"/>
  <c r="J119" i="1"/>
  <c r="J88" i="1"/>
  <c r="J120" i="1"/>
  <c r="J134" i="1"/>
  <c r="J70" i="1"/>
  <c r="J95" i="1"/>
  <c r="J108" i="1"/>
  <c r="J74" i="1"/>
  <c r="J115" i="1"/>
  <c r="J67" i="1"/>
  <c r="J89" i="1"/>
  <c r="J84" i="1"/>
  <c r="J100" i="1"/>
  <c r="J91" i="1"/>
  <c r="J87" i="1"/>
  <c r="J122" i="1"/>
  <c r="J76" i="1"/>
  <c r="J113" i="1"/>
  <c r="J124" i="1"/>
  <c r="J101" i="1"/>
  <c r="J105" i="1"/>
  <c r="J81" i="1"/>
  <c r="J98" i="1"/>
  <c r="J133" i="1"/>
  <c r="J77" i="1"/>
  <c r="J128" i="1"/>
  <c r="J112" i="1"/>
  <c r="J135" i="1"/>
  <c r="J72" i="1"/>
  <c r="J71" i="1"/>
  <c r="J103" i="1"/>
  <c r="A29" i="1" l="1"/>
  <c r="G29" i="1"/>
  <c r="G27" i="1" s="1"/>
  <c r="J138" i="1"/>
</calcChain>
</file>

<file path=xl/comments1.xml><?xml version="1.0" encoding="utf-8"?>
<comments xmlns="http://schemas.openxmlformats.org/spreadsheetml/2006/main">
  <authors>
    <author>Autor</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0" shapeId="0">
      <text>
        <r>
          <rPr>
            <sz val="9"/>
            <color indexed="81"/>
            <rFont val="Tahoma"/>
            <family val="2"/>
            <charset val="238"/>
          </rPr>
          <t>Místo</t>
        </r>
      </text>
    </comment>
  </commentList>
</comments>
</file>

<file path=xl/comments2.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Autor</author>
  </authors>
  <commentList>
    <comment ref="V6" authorId="0" shapeId="0">
      <text>
        <r>
          <rPr>
            <sz val="9"/>
            <color indexed="81"/>
            <rFont val="Tahoma"/>
            <family val="2"/>
            <charset val="238"/>
          </rPr>
          <t>Jedná se o informaci, zda se jedná o položku, která je do rozpočtu zadána z cenové soustavy RTS, nebo vlastní.</t>
        </r>
      </text>
    </comment>
    <comment ref="W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<sst xmlns="http://schemas.openxmlformats.org/spreadsheetml/2006/main" count="5958" uniqueCount="1414">
  <si>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</si>
  <si>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</si>
  <si>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</si>
  <si>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</si>
  <si>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</si>
  <si>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</si>
  <si>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</si>
  <si>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</si>
  <si>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</si>
  <si>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</si>
  <si>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</si>
  <si>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</si>
  <si>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</si>
  <si>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</si>
  <si>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</si>
  <si>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</si>
  <si>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</si>
  <si>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</si>
  <si>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</si>
  <si>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</si>
  <si>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</si>
  <si>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</si>
  <si>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</si>
  <si>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</si>
  <si>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</si>
  <si>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</si>
  <si>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</si>
  <si>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</si>
  <si>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</si>
  <si>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</si>
  <si>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</si>
  <si>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</si>
  <si>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</si>
  <si>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</si>
  <si>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</si>
  <si>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</si>
  <si>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</si>
  <si>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</si>
  <si>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</si>
  <si>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</si>
  <si>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</si>
  <si>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</si>
  <si>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</si>
  <si>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WI-kol</t>
  </si>
  <si>
    <t>SOŠ INFORMAIKY A SPOJŮ A SOU, KOLÍN</t>
  </si>
  <si>
    <t>Stavba</t>
  </si>
  <si>
    <t>1</t>
  </si>
  <si>
    <t>Vybudování JCE IB - I. etapa</t>
  </si>
  <si>
    <t>Vybudování JCE IB - I. etapa - stavební část</t>
  </si>
  <si>
    <t>3</t>
  </si>
  <si>
    <t>Elektroinstalace - silnoproud</t>
  </si>
  <si>
    <t>3a</t>
  </si>
  <si>
    <t>Elektroinstalace - slaboproud</t>
  </si>
  <si>
    <t>4a</t>
  </si>
  <si>
    <t>MaR - Montážní a instalační materiál</t>
  </si>
  <si>
    <t>4b</t>
  </si>
  <si>
    <t>Měření a regulace</t>
  </si>
  <si>
    <t>5</t>
  </si>
  <si>
    <t>Chlazení</t>
  </si>
  <si>
    <t>Technologie</t>
  </si>
  <si>
    <t>Celkem za stavbu</t>
  </si>
  <si>
    <t>CZK</t>
  </si>
  <si>
    <t>#POPS</t>
  </si>
  <si>
    <t>Popis stavby: WI-kol - SOŠ INFORMAIKY A SPOJŮ A SOU, KOLÍN</t>
  </si>
  <si>
    <t>#POPO</t>
  </si>
  <si>
    <t>Popis objektu: 1 - Vybudování JCE IB - I. etapa</t>
  </si>
  <si>
    <t>#POPR</t>
  </si>
  <si>
    <t>Popis rozpočtu: 1 - Vybudování JCE IB - I. etapa - stavební část</t>
  </si>
  <si>
    <t>Popis rozpočtu: 3 - Elektroinstalace - silnoproud</t>
  </si>
  <si>
    <t>Popis rozpočtu: 3a - Elektroinstalace - slaboproud</t>
  </si>
  <si>
    <t>Popis rozpočtu: 4a - MaR - Montážní a instalační materiál</t>
  </si>
  <si>
    <t>Popis rozpočtu: 4b - Měření a regulace</t>
  </si>
  <si>
    <t>Popis rozpočtu: 5 - Chlazení</t>
  </si>
  <si>
    <t>Popis rozpočtu: 5 - Technologie</t>
  </si>
  <si>
    <t>Rekapitulace dílů</t>
  </si>
  <si>
    <t>Typ dílu</t>
  </si>
  <si>
    <t>_1</t>
  </si>
  <si>
    <t>CHLAZENÍ - SPOLEČNÉ NÁKLADY</t>
  </si>
  <si>
    <t>Svítidla</t>
  </si>
  <si>
    <t>_10</t>
  </si>
  <si>
    <t>Strukturovaná kabeláž - 19" rozvodné skříně a příslušenství.  Koncové ceny pro pasivní komponenty ka</t>
  </si>
  <si>
    <t>_11</t>
  </si>
  <si>
    <t>_12</t>
  </si>
  <si>
    <t>Poplachový zabezpečovací systém - detekce</t>
  </si>
  <si>
    <t>_13</t>
  </si>
  <si>
    <t>Poplachový zabezpečovací systém - kabelové rozvody</t>
  </si>
  <si>
    <t>_14</t>
  </si>
  <si>
    <t>Přístupový systém a kontrola docházky</t>
  </si>
  <si>
    <t>_15</t>
  </si>
  <si>
    <t>Přístupový systém a kontrola docházky - kabelové rozvody</t>
  </si>
  <si>
    <t>_16</t>
  </si>
  <si>
    <t>Kamerový systém</t>
  </si>
  <si>
    <t>_17</t>
  </si>
  <si>
    <t>Elektroinstalační materiál společný</t>
  </si>
  <si>
    <t>_18</t>
  </si>
  <si>
    <t>Společný nosný materiál</t>
  </si>
  <si>
    <t>_2</t>
  </si>
  <si>
    <t>CHLAZENÍ SERVERU V 1.NP</t>
  </si>
  <si>
    <t>Rozvaděče</t>
  </si>
  <si>
    <t>_20</t>
  </si>
  <si>
    <t>Stavební práce a přípomoce</t>
  </si>
  <si>
    <t>_3</t>
  </si>
  <si>
    <t>CHLAZENÍ SERVERU V 5.NP</t>
  </si>
  <si>
    <t>Kompletační materiál</t>
  </si>
  <si>
    <t>_4</t>
  </si>
  <si>
    <t>Kabelové rozvody</t>
  </si>
  <si>
    <t>Vniřní kanalizace</t>
  </si>
  <si>
    <t>_5</t>
  </si>
  <si>
    <t>Elektroinstalační materiál</t>
  </si>
  <si>
    <t>_6</t>
  </si>
  <si>
    <t>Nosný materiál</t>
  </si>
  <si>
    <t>_8</t>
  </si>
  <si>
    <t>Stavební a zemní práce</t>
  </si>
  <si>
    <t>_9</t>
  </si>
  <si>
    <t>Svislé a kompletní konstrukce</t>
  </si>
  <si>
    <t>342</t>
  </si>
  <si>
    <t>Stěny a příčky montované lehké</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</si>
  <si>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</si>
  <si>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</si>
  <si>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</si>
  <si>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</si>
  <si>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</si>
  <si>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</si>
  <si>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</si>
  <si>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</si>
  <si>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</si>
  <si>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</si>
  <si>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</si>
  <si>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</si>
  <si>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</si>
  <si>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</si>
  <si>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</si>
  <si>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</si>
  <si>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</si>
  <si>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</si>
  <si>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D.1.4.9.01</t>
  </si>
  <si>
    <t>AKTIVNÍ PRVKY</t>
  </si>
  <si>
    <t>D.1.4.9.02</t>
  </si>
  <si>
    <t>BEZDRÁTOVÁ INFRASTRUKTURA (WLAN)</t>
  </si>
  <si>
    <t>D.1.4.9.03</t>
  </si>
  <si>
    <t>ŘEŠENÍ OCHRANY PERIMETRU A VZDÁLENÝ PŘÍSTUP (VPN) - ŠKOLA</t>
  </si>
  <si>
    <t>D.1.4.9.04</t>
  </si>
  <si>
    <t>ŘÍZENÍ PŘÍSTUPU DO LAN A WLAN VČETNĚ SEGMENTACE - ŠKOLA</t>
  </si>
  <si>
    <t>D.1.4.9.05</t>
  </si>
  <si>
    <t>SERVEROVÁ INFRASTRUKTURA, VIRTUALIZACE, ZÁLOHOVANÍ - ŠKOLA</t>
  </si>
  <si>
    <t>D.1.4.9.06</t>
  </si>
  <si>
    <t>PRACOVNÍ STANICE PRO IT UČEBNY A DOHLED – ŠKOLA + CYLAB</t>
  </si>
  <si>
    <t>D.1.4.9.07</t>
  </si>
  <si>
    <t>IP KAMERY - ŠKOLA</t>
  </si>
  <si>
    <t>D.1.4.9.08</t>
  </si>
  <si>
    <t>ANALÝZA DATOVÝCH TOKŮ V SÍTI (NDR) NA ZÁKLADĚ MONITORINGU ZALOŽENÉM NA ANALÝZE NETFLOW-IPFIX - ŠKOLA</t>
  </si>
  <si>
    <t>D.1.4.9.09</t>
  </si>
  <si>
    <t>ENDPOINT DETECTION AND RESPONSE (EDR) - ŠKOLA</t>
  </si>
  <si>
    <t>D.1.4.9.10</t>
  </si>
  <si>
    <t>CENTRÁLNÍ LOG MANAGEMENT - ŠKOLA</t>
  </si>
  <si>
    <t>D.1.4.9.11</t>
  </si>
  <si>
    <t>PROVOZNÍ MONITORING ZAŘÍZENÍ – ŠKOLA + CYLAB</t>
  </si>
  <si>
    <t>D.1.4.9.12</t>
  </si>
  <si>
    <t>VIRTUÁLNÍ FIREWALL (NGFW) PRO EXPERIMENTÁLNÍ PROSTŘEDÍ - CYLAB</t>
  </si>
  <si>
    <t>D.1.4.9.13</t>
  </si>
  <si>
    <t>SERVEROVÁ INFRASTRUKTURA, VIRTUALIZACE, ZÁLOHOVANÍ - CYLAB</t>
  </si>
  <si>
    <t>D.1.4.9.14</t>
  </si>
  <si>
    <t>VIDEOKONFERENČNÍ SYSTÉM</t>
  </si>
  <si>
    <t>D.1.4.9.15</t>
  </si>
  <si>
    <t>ANALÝZA DATOVÝCH TOKŮ V SÍTI (NDR) NA ZÁKLADĚ MONITORINGU ZALOŽENÉM NA ANALÝZE NETFLOW-IPFIX - CYLAB</t>
  </si>
  <si>
    <t>D.1.4.9.16</t>
  </si>
  <si>
    <t>ENDPOINT DETECTION AND RESPONSE (EDR) - CYLAB</t>
  </si>
  <si>
    <t>D.1.4.9.17</t>
  </si>
  <si>
    <t>NÁSTROJ NA TESTOVÁNÍ ZRANITELNOSTÍ (VULNERABILITY MANAGEMENT) - CYLAB</t>
  </si>
  <si>
    <t>D.1.4.9.18</t>
  </si>
  <si>
    <t>LOG MANAGEMENT A MANAGEMENT BEZPEČNOSTNÍCH UDÁLOSTÍ (LM A SIEM) - CYLAB</t>
  </si>
  <si>
    <t>D.1.4.9.19</t>
  </si>
  <si>
    <t>SLUŽBA SECURITY OPERATIONS CENTER (SOC) - ŠKOLA</t>
  </si>
  <si>
    <t>D.1.4.9.20</t>
  </si>
  <si>
    <t>ORGANIZAČNÍ OPATŘENÍ</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</si>
  <si>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</si>
  <si>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</si>
  <si>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</si>
  <si>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</si>
  <si>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</si>
  <si>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</si>
  <si>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</si>
  <si>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</si>
  <si>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</si>
  <si>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</si>
  <si>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</si>
  <si>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</si>
  <si>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</si>
  <si>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</si>
  <si>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</si>
  <si>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</si>
  <si>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</si>
  <si>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</si>
  <si>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</si>
  <si>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</si>
  <si>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786</t>
  </si>
  <si>
    <t>Zastiňující technika</t>
  </si>
  <si>
    <t>787</t>
  </si>
  <si>
    <t>Zasklívání</t>
  </si>
  <si>
    <t>799</t>
  </si>
  <si>
    <t>Ostatní</t>
  </si>
  <si>
    <t>M21</t>
  </si>
  <si>
    <t>Elektromontáže</t>
  </si>
  <si>
    <t>M36</t>
  </si>
  <si>
    <t>Montáže měřících a regulačních zařízení</t>
  </si>
  <si>
    <t>M36_01</t>
  </si>
  <si>
    <t>Dodávka a motáž rozvaděčů a ovl.skříní</t>
  </si>
  <si>
    <t>ELEKTROMONTÁŽE - HLAVNÍ POSPOJOVÁNÍ</t>
  </si>
  <si>
    <t>M36_02</t>
  </si>
  <si>
    <t>Řídící systém</t>
  </si>
  <si>
    <t>M36_03</t>
  </si>
  <si>
    <t xml:space="preserve">Dodávka periferních zařízení </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</si>
  <si>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</si>
  <si>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</si>
  <si>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</si>
  <si>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</si>
  <si>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</si>
  <si>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</si>
  <si>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</si>
  <si>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</si>
  <si>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</si>
  <si>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</si>
  <si>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</si>
  <si>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</si>
  <si>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</si>
  <si>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</si>
  <si>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</si>
  <si>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</si>
  <si>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</si>
  <si>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</si>
  <si>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</si>
  <si>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</si>
  <si>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</si>
  <si>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</si>
  <si>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</si>
  <si>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</si>
  <si>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</si>
  <si>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</si>
  <si>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</si>
  <si>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</si>
  <si>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</si>
  <si>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</si>
  <si>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</si>
  <si>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</si>
  <si>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</si>
  <si>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317944311R00</t>
  </si>
  <si>
    <t>Válcované nosníky do č.12 do připravených otvorů</t>
  </si>
  <si>
    <t>t</t>
  </si>
  <si>
    <t>RTS 23/ I</t>
  </si>
  <si>
    <t>Práce</t>
  </si>
  <si>
    <t>Běžná</t>
  </si>
  <si>
    <t>POL1_</t>
  </si>
  <si>
    <t>15 : 5,41*2*1,1*0,001</t>
  </si>
  <si>
    <t>VV</t>
  </si>
  <si>
    <t>319201311R00</t>
  </si>
  <si>
    <t>Vyrovnání povrchu zdiva maltou tl.do 3 cm</t>
  </si>
  <si>
    <t>m2</t>
  </si>
  <si>
    <t>12 - v místě napojení : 0,3*4,1*2</t>
  </si>
  <si>
    <t>16, 17 : 0,15*2*4</t>
  </si>
  <si>
    <t>15 : 0,15*2,05</t>
  </si>
  <si>
    <t>340235212RT2</t>
  </si>
  <si>
    <t>Zazdívka otvorů 0,0225 m2i, tl.zdi nad 10cm s použitím suché maltové směsi</t>
  </si>
  <si>
    <t>kus</t>
  </si>
  <si>
    <t>po prostupech : 12</t>
  </si>
  <si>
    <t>340236211RT2</t>
  </si>
  <si>
    <t>Zapravení dočasného montážního otvoru</t>
  </si>
  <si>
    <t>11 - 1.NP : 1</t>
  </si>
  <si>
    <t>340238212RT2</t>
  </si>
  <si>
    <t>Zazdívka otvorů pl.1 m2,cihlami tl.zdi nad 10 cm s použitím suché maltové směsi</t>
  </si>
  <si>
    <t>16 - 5.NP : 0,2*2,05</t>
  </si>
  <si>
    <t>340239211RT2</t>
  </si>
  <si>
    <t>Zazdívka otvorů pl.4 m2,cihlami tl.zdi do 10 cm s použitím suché maltové směsi</t>
  </si>
  <si>
    <t>5.NP : 0,8*2,05</t>
  </si>
  <si>
    <t>340239212RT2</t>
  </si>
  <si>
    <t>Zazdívka otvorů pl.4 m2,cihlami tl.zdi nad 10 cm s použitím suché maltové směsi</t>
  </si>
  <si>
    <t>E - 78 - 1.NP : 3,15*1,4+0,9*2</t>
  </si>
  <si>
    <t>5.NP : 0,8*2,05*2+0,9*2,05</t>
  </si>
  <si>
    <t>342248141R00</t>
  </si>
  <si>
    <t>Příčky keramické, tl. 115 mm</t>
  </si>
  <si>
    <t>85 - 5. NP : 2,35*2,55</t>
  </si>
  <si>
    <t>342948111R00</t>
  </si>
  <si>
    <t>Ukotvení příček k cihelné konstrukci kotvami na hmoždinky</t>
  </si>
  <si>
    <t>m</t>
  </si>
  <si>
    <t>Včetně dodávky kotev i spojovacího materiálu.</t>
  </si>
  <si>
    <t>POP</t>
  </si>
  <si>
    <t>5.NP : 2,55*2</t>
  </si>
  <si>
    <t>342261111RT1</t>
  </si>
  <si>
    <t>Příčka sádrokarton. ocel.kce, 1x oplášť. tl. 75 mm desky standard tl.12,5 mm, izol. minerál tl.5 cm</t>
  </si>
  <si>
    <t>5.NP : 1,5*2,55-1,25*2,15</t>
  </si>
  <si>
    <t>342263998R00</t>
  </si>
  <si>
    <t>Příplatek k příčce sádrokart. za plochu do 5 m2</t>
  </si>
  <si>
    <t>411387531R00</t>
  </si>
  <si>
    <t>Zabetonování otvorů 0,25 m2 ve stropech a klenbách</t>
  </si>
  <si>
    <t>E014 : 1</t>
  </si>
  <si>
    <t>E114 : 1</t>
  </si>
  <si>
    <t>E120 : 1</t>
  </si>
  <si>
    <t>E212, 213, 214 : 3</t>
  </si>
  <si>
    <t>E311 : 1</t>
  </si>
  <si>
    <t>E411 : 1</t>
  </si>
  <si>
    <t>611401211RT2</t>
  </si>
  <si>
    <t>Oprava omítky na stropech o ploše do 0,25 m2 vápennou štukovou omítkou</t>
  </si>
  <si>
    <t>E0.08 : 4</t>
  </si>
  <si>
    <t>611423135R00</t>
  </si>
  <si>
    <t>Omítka vnitřní stropů žebrových, MVC, štuková</t>
  </si>
  <si>
    <t>E1.16 : 20,8+0,15*5,95*2</t>
  </si>
  <si>
    <t>E5.23 : 7,1*4+0,3*4*2</t>
  </si>
  <si>
    <t>611481113R00</t>
  </si>
  <si>
    <t>Potažení stropů sklotextilní výztužnou síťkou</t>
  </si>
  <si>
    <t>15 : 1,7*1</t>
  </si>
  <si>
    <t>612401191RT2</t>
  </si>
  <si>
    <t>Omítka malých ploch vnitřních stěn do 0,09 m2 vápennou štukovou omítkou</t>
  </si>
  <si>
    <t>prostupy : 12*2</t>
  </si>
  <si>
    <t>612401391RT2</t>
  </si>
  <si>
    <t>Omítka malých ploch vnitřních stěn do 1 m2 vápennou štukovou omítkou</t>
  </si>
  <si>
    <t>12 : 2</t>
  </si>
  <si>
    <t>612421637R00</t>
  </si>
  <si>
    <t>Omítka vnitřní zdiva, MVC, štuková</t>
  </si>
  <si>
    <t>E - 1.NP - 78, 83 : (3,15*1,4+0,9*2)+4,25*(5,95*2+3,9*2+1,25*2+0,45+0,2*2)</t>
  </si>
  <si>
    <t>-3,15*(3,5+2,2)-1*2</t>
  </si>
  <si>
    <t>5.NP : 4*2,55+2,55*(7,1*2+4*2+0,55*4+0,3*2+0,1*4)-1,6*(3,6+3,4)-1*2</t>
  </si>
  <si>
    <t>0,5*(2,05+1,7)+0,8*2,05*3+2,05*0,9*2</t>
  </si>
  <si>
    <t>612481211RT2</t>
  </si>
  <si>
    <t>Montáž výztužné sítě(perlinky)do stěrky-vnit.stěny včetně výztužné sítě a stěrkového tmelu</t>
  </si>
  <si>
    <t>E - 78 : (3,3*1,6+1,1*2,2)*2</t>
  </si>
  <si>
    <t>5.NP : 1*2,1*8</t>
  </si>
  <si>
    <t>613552111R00</t>
  </si>
  <si>
    <t>Protipožární  ucpávka, ve stěně</t>
  </si>
  <si>
    <t>Vlastní</t>
  </si>
  <si>
    <t>Otvor se utěsní minerální vlnou. Prostup i potrubí před a za prostupem je natřeno protipožární stěrkou. Cena obsahuje dodávku minerální vlny a pořární stěrky.</t>
  </si>
  <si>
    <t>Včetně pomocného lešení o výšce podlahy do 1900 mm a pro zatížení do 1,5 kPa.</t>
  </si>
  <si>
    <t>po prostupech : 8</t>
  </si>
  <si>
    <t>615114222R00</t>
  </si>
  <si>
    <t>Reliéfní omítka a omyvatelný nátěr - žlutá</t>
  </si>
  <si>
    <t>Indiv</t>
  </si>
  <si>
    <t>81 : 1*1,5</t>
  </si>
  <si>
    <t>617701901R00</t>
  </si>
  <si>
    <t>Oprava-zatmelení spár</t>
  </si>
  <si>
    <t>ks</t>
  </si>
  <si>
    <t>po prostupech : 27*2</t>
  </si>
  <si>
    <t>631313621R00</t>
  </si>
  <si>
    <t>Mazanina betonová tl. 8 - 12 cm C 20/25</t>
  </si>
  <si>
    <t>m3</t>
  </si>
  <si>
    <t>Včetně vytvoření dilatačních spár, bez zaplnění.</t>
  </si>
  <si>
    <t>70 - E - 1.NP : 1,5*2,8*0,095</t>
  </si>
  <si>
    <t>631317205R00</t>
  </si>
  <si>
    <t>Řezání dilatační spáry hl. 0-50 mm, železobeton</t>
  </si>
  <si>
    <t>pro 23, 24 - 5.NP : 3,65*2+0,4*4+3,1*2</t>
  </si>
  <si>
    <t>631311121R00</t>
  </si>
  <si>
    <t>Doplnění mazanin betonem do 1 m2, do tl. 8 cm</t>
  </si>
  <si>
    <t>1.NP - 12 : 0,2*2,65*0,08</t>
  </si>
  <si>
    <t>33 : 0,1*0,5*0,5</t>
  </si>
  <si>
    <t>86 : 0,05*0,4*0,4*2+0,05*0,05*(3,25+2,65)</t>
  </si>
  <si>
    <t>67 : 0,15*0,1*0,1*2*2</t>
  </si>
  <si>
    <t>631319173R00</t>
  </si>
  <si>
    <t>Příplatek za stržení povrchu mazaniny tl. 12 cm</t>
  </si>
  <si>
    <t>Odkaz na mn. položky pořadí 23 : 0,39900</t>
  </si>
  <si>
    <t>631361921RT4</t>
  </si>
  <si>
    <t>Výztuž mazanin svařovanou sítí KH 30, drát d 6,0 mm, oko 100 x 100 mm</t>
  </si>
  <si>
    <t>70 - E - 1.NP : 1,5*2,8*4,4*0,001*1,1</t>
  </si>
  <si>
    <t>73 - 5.NP : 26,4*4,4*0,001*1,1</t>
  </si>
  <si>
    <t>632411145R00</t>
  </si>
  <si>
    <t>Potěr ze SMS, ruční zpracování, tl. 45 mm</t>
  </si>
  <si>
    <t>73 - 5.NP : 26,4</t>
  </si>
  <si>
    <t>632415110R00</t>
  </si>
  <si>
    <t>Potěr samonivelační ručně tl. 10 mm</t>
  </si>
  <si>
    <t>79 : 20,9-1,5*2,8</t>
  </si>
  <si>
    <t>5.NP : 70,2+69,8</t>
  </si>
  <si>
    <t>631212000R00</t>
  </si>
  <si>
    <t>Penetrace podkladu, včetně dodávky</t>
  </si>
  <si>
    <t>70, 79 : 20,8</t>
  </si>
  <si>
    <t>642944114RT5</t>
  </si>
  <si>
    <t>Osaz.zár.oc.2rámových, šroubovaných,tl.stěny 170mm včetně dodávky zárubně, š průchodu 900 mm</t>
  </si>
  <si>
    <t>Z/05 : 3</t>
  </si>
  <si>
    <t>642945212RT5</t>
  </si>
  <si>
    <t>Osaz.zár.oc.pož. včetně dodávky zárubně, š průchodu 900 mm</t>
  </si>
  <si>
    <t>PO/01 : 1</t>
  </si>
  <si>
    <t>642945212RT6</t>
  </si>
  <si>
    <t>Osaz.zár.oc.pož včetně dodávky zárubně, š průchodu 1000 mm</t>
  </si>
  <si>
    <t>PO/02 : 1</t>
  </si>
  <si>
    <t>941955003R00</t>
  </si>
  <si>
    <t>Lešení lehké pomocné, výška podlahy do 2,5 m</t>
  </si>
  <si>
    <t>3,3*3,15</t>
  </si>
  <si>
    <t>20,8+26,4+70</t>
  </si>
  <si>
    <t>952901114R00</t>
  </si>
  <si>
    <t>Vyčištění budov o výšce podlaží nad 4 m</t>
  </si>
  <si>
    <t>37*13,5+20*11+50+20</t>
  </si>
  <si>
    <t>953941312R00</t>
  </si>
  <si>
    <t>Osazení požárního hasicího přístroje na stěnu vč. dod. HASÍCÍ SCHOPNOST 89B</t>
  </si>
  <si>
    <t>S/08 : 2</t>
  </si>
  <si>
    <t>950-1</t>
  </si>
  <si>
    <t>Ochrana RACKu proti prašnosti</t>
  </si>
  <si>
    <t>Kalkul</t>
  </si>
  <si>
    <t>m.č. E1.16 : 1</t>
  </si>
  <si>
    <t>342267111RT1</t>
  </si>
  <si>
    <t>Obklad trámů sádrokartonem dvoustranný do 0,55/0,5m desky standard tl. 12,5 mm</t>
  </si>
  <si>
    <t>E - 1.NP : 0,4+4,6+1,5</t>
  </si>
  <si>
    <t>3.NP : 2,55</t>
  </si>
  <si>
    <t>4.NP : 2,55</t>
  </si>
  <si>
    <t>342267112RT1</t>
  </si>
  <si>
    <t>Obklad trámů sádrokartonem třístranný do 0,5/0,5 m desky standard tl. 12,5 mm</t>
  </si>
  <si>
    <t>91, 92 - E - 2.NP : 3,4+1,6+1,15</t>
  </si>
  <si>
    <t>962031113R00</t>
  </si>
  <si>
    <t>Bourání příček z cihel pálených plných tl. 65 mm</t>
  </si>
  <si>
    <t>5.NP : 2,2*(3,4+3,6+0,65+2,75)-0,7*2</t>
  </si>
  <si>
    <t>962032231R00</t>
  </si>
  <si>
    <t>Bourání zdiva z cihel pálených na MVC</t>
  </si>
  <si>
    <t>1.NP - 12 : 0,2*2,65*4,1</t>
  </si>
  <si>
    <t>965042121RT1</t>
  </si>
  <si>
    <t>Bourání mazanin betonových tl. 10 cm, pl. 1 m2 ručně tl. mazaniny 5 - 8 cm</t>
  </si>
  <si>
    <t>23, 24 - 5.NP : 0,05*(0,4*0,4+0,1*(3,25+2,66))</t>
  </si>
  <si>
    <t>965042141RT1</t>
  </si>
  <si>
    <t>Bourání mazanin betonových tl. 10 cm, nad 4 m2 ručně tl. mazaniny 5 - 8 cm</t>
  </si>
  <si>
    <t>27, 28 - 5.NP : (3,4*2,5+3,9*2,8)*0,05</t>
  </si>
  <si>
    <t>(0,95*(1,2+1,8)+1,35*(2+1,3))*0,05</t>
  </si>
  <si>
    <t>965042141RT2</t>
  </si>
  <si>
    <t>Bourání mazanin betonových tl. 10 cm, nad 4 m2 ručně tl. mazaniny 8 - 10 cm</t>
  </si>
  <si>
    <t>1.NP - 26 : 0,1*2,8*1,5</t>
  </si>
  <si>
    <t>965048515R00</t>
  </si>
  <si>
    <t>Broušení betonových povrchů do tl. 5 mm</t>
  </si>
  <si>
    <t>03 - E - 1.NP - odstr. lepidla : 20,8</t>
  </si>
  <si>
    <t>5.NP : 6,8*10,7*2+0,8*2,35</t>
  </si>
  <si>
    <t>3,4*2,5+3,9*2,8</t>
  </si>
  <si>
    <t>965081713R00</t>
  </si>
  <si>
    <t>Bourání dlažeb keramických tl.10 mm, nad 1 m2</t>
  </si>
  <si>
    <t>5.NP : 0,95*(1,2+1,8)+1,35*(2+1,3)</t>
  </si>
  <si>
    <t>967031733R00</t>
  </si>
  <si>
    <t>Přisekání plošné zdiva cihelného na MVC tl. 15 cm</t>
  </si>
  <si>
    <t>16 - 1.NP - rozšíření otvoru : 0,15*2*2</t>
  </si>
  <si>
    <t>17 - 5.NP : 0,15*2*4</t>
  </si>
  <si>
    <t>968061125R00</t>
  </si>
  <si>
    <t>Vyvěšení dřevěných a plastových dveřních křídel pl. do 2 m2</t>
  </si>
  <si>
    <t>1.NP : 2</t>
  </si>
  <si>
    <t>5.NP : 8</t>
  </si>
  <si>
    <t>968072455R00</t>
  </si>
  <si>
    <t>Vybourání kovových dveřních zárubní pl. do 2 m2</t>
  </si>
  <si>
    <t>1.NP : 0,8*2*2</t>
  </si>
  <si>
    <t>5.NO : 0,8*2*7+0,9*2+0,6*2</t>
  </si>
  <si>
    <t>970051100R00</t>
  </si>
  <si>
    <t>Vrtání jádrové do ŽB do D 100 mm</t>
  </si>
  <si>
    <t>D012 : 0,35</t>
  </si>
  <si>
    <t>E511-1211 : 8*0,35</t>
  </si>
  <si>
    <t>971033121R00</t>
  </si>
  <si>
    <t>Vrtání otvorů, zeď cihelná, do 3 cm, hl. do 15 cm</t>
  </si>
  <si>
    <t>Včetně pomocného lešení o výšce podlahy do 1900 mm a pro zatížení do 1,5 kPa  (150 kg/m2).</t>
  </si>
  <si>
    <t>E111 : 1</t>
  </si>
  <si>
    <t>E118 : 1</t>
  </si>
  <si>
    <t>E215-218 : 4</t>
  </si>
  <si>
    <t>E312, 313 : 2</t>
  </si>
  <si>
    <t>E612, 613 : 1+10</t>
  </si>
  <si>
    <t>E712, 713 - 1212, 1216 : 1+7+1+10+1+7+1+10+1+10+1+10</t>
  </si>
  <si>
    <t>E1311 : 2</t>
  </si>
  <si>
    <t>971033131R00</t>
  </si>
  <si>
    <t>Vybourání otvorů zeď cihel. d=6 cm, tl. 15 cm, MVC</t>
  </si>
  <si>
    <t>E015 : 1</t>
  </si>
  <si>
    <t>E514, 513 : 3+5</t>
  </si>
  <si>
    <t>971033231R00</t>
  </si>
  <si>
    <t>Vybourání otv. zeď cihel. 0,0225 m2, tl. 15cm, MVC</t>
  </si>
  <si>
    <t>D011 : 1</t>
  </si>
  <si>
    <t>E011 : 1</t>
  </si>
  <si>
    <t>E013 : 1</t>
  </si>
  <si>
    <t>E113 : 1</t>
  </si>
  <si>
    <t>E211, 213, 214 : 3</t>
  </si>
  <si>
    <t>E512 : 1</t>
  </si>
  <si>
    <t>971033331R00</t>
  </si>
  <si>
    <t>Vybourání otv. zeď cihel. pl.0,09 m2, tl.15cm, MVC</t>
  </si>
  <si>
    <t>E112 : 1</t>
  </si>
  <si>
    <t>E115-117 : 3</t>
  </si>
  <si>
    <t>971033531R00</t>
  </si>
  <si>
    <t>Vybourání otv. zeď cihel. pl.1 m2, tl.15 cm, MVC</t>
  </si>
  <si>
    <t>15 - 5.NP : 0,55*2</t>
  </si>
  <si>
    <t>971081321R00</t>
  </si>
  <si>
    <t>Vybourání otvorů příčky deskové 0,09 m2, tl. 10cm</t>
  </si>
  <si>
    <t>972054241R00</t>
  </si>
  <si>
    <t>Vybourání otv. stropy ŽB pl. 0,09 m2</t>
  </si>
  <si>
    <t>E212 : 1</t>
  </si>
  <si>
    <t>974031232R00</t>
  </si>
  <si>
    <t>Vysekání rýh zeď cihelná u stropu 5 x 7 cm</t>
  </si>
  <si>
    <t>5.NP - pro osazení L překladu : 1,5*2</t>
  </si>
  <si>
    <t>978011191R00</t>
  </si>
  <si>
    <t>Otlučení omítek vnitřních vápenných stropů do 100%</t>
  </si>
  <si>
    <t>5.NP : 7,1*4+0,4*4*2</t>
  </si>
  <si>
    <t>978013191R00</t>
  </si>
  <si>
    <t>Otlučení omítek vnitřních stěn v rozsahu do 100 %</t>
  </si>
  <si>
    <t>5.NP : 2,55*(7,1*2+4*2+0,55*4+0,3*2+0,1*4)-1,6*(3,6+3,4)-0,7*2*4</t>
  </si>
  <si>
    <t>978021191R00</t>
  </si>
  <si>
    <t>Otlučení cementových omítek vnitřních stěn do 100%</t>
  </si>
  <si>
    <t>E0.08 - pod patními plechy : 0,3*0,3*4</t>
  </si>
  <si>
    <t>978059531R00</t>
  </si>
  <si>
    <t>Odsekání vnitřních obkladů stěn nad 2 m2</t>
  </si>
  <si>
    <t>5.NP : 1,5*(0,4+0,8+0,6+1,35+0,6*2+0,95*2+0,6*2+1,2*2)</t>
  </si>
  <si>
    <t>960-1</t>
  </si>
  <si>
    <t>Demontáž vnitřního obkladu parapetu</t>
  </si>
  <si>
    <t>31 - 5.NP : 1*(3,4+3,6)</t>
  </si>
  <si>
    <t>986072221R00</t>
  </si>
  <si>
    <t>DEMONTÁŽ PLECHOVÝCH DVÍŘEK, VČETNĚ RÁMEČKU, 200 / 300 mm</t>
  </si>
  <si>
    <t>1.NP - 06 : 1</t>
  </si>
  <si>
    <t>5.NP : 1</t>
  </si>
  <si>
    <t>986072221R01</t>
  </si>
  <si>
    <t>DEMONTÁŽ PLECHOVÝCH DVÍŘEK, VČETNĚ RÁMEČKU, 600 / 600 mm</t>
  </si>
  <si>
    <t>999281151R00</t>
  </si>
  <si>
    <t>Přesun hmot pro opravy a údržbu do v. 25 m,nošením</t>
  </si>
  <si>
    <t>Přesun hmot</t>
  </si>
  <si>
    <t>POL7_</t>
  </si>
  <si>
    <t>713121118RU1</t>
  </si>
  <si>
    <t>Montáž dilatačního pásku podél stěn včetně dodávky ISOVER N/PP 15 x 100 x 1000 mm</t>
  </si>
  <si>
    <t>3,85*2+7,1*2-1+0,5*2+0,1*4+0,55*2+0,3*2</t>
  </si>
  <si>
    <t>713121111RXX</t>
  </si>
  <si>
    <t>Montáž tepelné izolace podlah na sucho, jednovrstvá včetně dodávky tlumící položky, tl. 5 mm</t>
  </si>
  <si>
    <t>70 - E - 1.NP : 1,5*2,8</t>
  </si>
  <si>
    <t>5.NP : 26,4</t>
  </si>
  <si>
    <t>998713104R00</t>
  </si>
  <si>
    <t>Přesun hmot pro izolace tepelné, výšky do 36 m</t>
  </si>
  <si>
    <t>725290020R00</t>
  </si>
  <si>
    <t>Demontáž zařizovacích předmětů, vč. zaslepení potrubí</t>
  </si>
  <si>
    <t>Svislé přemístění ze 2. NP, nebo 1. PP, vodorovné vnitrostaveništní přemístění do 30 m, odvoz na skládku do 10 km. Bez poplatku za skládku.</t>
  </si>
  <si>
    <t>5.NP : 4</t>
  </si>
  <si>
    <t>764351010R00</t>
  </si>
  <si>
    <t>BEZPEČNOSTNÍ ODVODŇOVACÍ ŽLAB komplet, dle popisu v PD</t>
  </si>
  <si>
    <t>I/03 : 4,65</t>
  </si>
  <si>
    <t>2,55</t>
  </si>
  <si>
    <t>998764104R00</t>
  </si>
  <si>
    <t>Přesun hmot pro klempířské konstr., výšky do 36 m</t>
  </si>
  <si>
    <t>766662811R00</t>
  </si>
  <si>
    <t>Demontáž prahů dveří 1křídlových</t>
  </si>
  <si>
    <t>5.NO : 9</t>
  </si>
  <si>
    <t>766664915R00</t>
  </si>
  <si>
    <t>Seříznutí dveřních křídel  kompletizovaných</t>
  </si>
  <si>
    <t>68 - E - 1.NP : 1</t>
  </si>
  <si>
    <t>2.NP : 3</t>
  </si>
  <si>
    <t>3.NP : 1</t>
  </si>
  <si>
    <t>4.NP : 1</t>
  </si>
  <si>
    <t>766825821R00</t>
  </si>
  <si>
    <t>Demontáž vestavěných skříní</t>
  </si>
  <si>
    <t>32 - 5.NP : 2</t>
  </si>
  <si>
    <t>766-1</t>
  </si>
  <si>
    <t>DŘEVĚNÉ VNITŘNÍ DVEŘE HLADKÉ PLNÉ, 1kř, 900/1970 mm, EI 30 DP3 komplet, dle poppisu v PD</t>
  </si>
  <si>
    <t>766-1a</t>
  </si>
  <si>
    <t>DŘEVĚNÉ VNITŘNÍ DVEŘE HLADKÉ PLNÉ, 1kř, 1000/1970 mm, EI 30 DP3 komplet, dle poppisu v PD</t>
  </si>
  <si>
    <t>766-2</t>
  </si>
  <si>
    <t>DŘEVĚNÉ VNITŘNÍ DVEŘE HLADKÉ PLNÉ, 1kř, 900/1970 mm komplet, dle poppisu v PD</t>
  </si>
  <si>
    <t>D/04 : 1</t>
  </si>
  <si>
    <t>D/05 : 1</t>
  </si>
  <si>
    <t>D/06 : 1</t>
  </si>
  <si>
    <t>766690010R00</t>
  </si>
  <si>
    <t>Desky parapetní  dodávka a montáž komplet, dle popisu v PD</t>
  </si>
  <si>
    <t>T/01 : 7,1</t>
  </si>
  <si>
    <t>998766104R00</t>
  </si>
  <si>
    <t>Přesun hmot pro truhlářské konstr., výšky do 36 m</t>
  </si>
  <si>
    <t>767-1</t>
  </si>
  <si>
    <t>VNITŘNÍ HLINÍKOVÉ OTVÍRAVÉ DVEŘE, 1kř, 1100/2070 mm, EI 30 DP3 komplet, dle poppisu v PD</t>
  </si>
  <si>
    <t>PO/03 : 1</t>
  </si>
  <si>
    <t>767-2</t>
  </si>
  <si>
    <t>DVÍŘKA REVIZNÍ KOVOVÁ, 300/400 mm komplet, dle popisu v PD</t>
  </si>
  <si>
    <t>S/04 : 1</t>
  </si>
  <si>
    <t>767-2a</t>
  </si>
  <si>
    <t>DVÍŘKA REVIZNÍ KOVOVÁ, 300/300 mm komplet, dle popisu v PD</t>
  </si>
  <si>
    <t>S/05 : 2</t>
  </si>
  <si>
    <t>S/07 : 1</t>
  </si>
  <si>
    <t>767-2b</t>
  </si>
  <si>
    <t>DVÍŘKA REVIZNÍ KOVOVÁ, 600/600 mm komplet, dle popisu v PD</t>
  </si>
  <si>
    <t>S/06 : 1</t>
  </si>
  <si>
    <t>767990010RAC</t>
  </si>
  <si>
    <t>Atypické ocelové konstrukce 10 - 50 kg/kus</t>
  </si>
  <si>
    <t>kg</t>
  </si>
  <si>
    <t>Součtová</t>
  </si>
  <si>
    <t>Agregovaná položka</t>
  </si>
  <si>
    <t>POL2_</t>
  </si>
  <si>
    <t>Z/01 - vč. kotvení a zálivové malty : 155,97</t>
  </si>
  <si>
    <t>771475014RT1</t>
  </si>
  <si>
    <t>Obklad soklíků keram.rovných, tmel,výška 10 cm lepidlo, spár.hm.</t>
  </si>
  <si>
    <t>64 - E 1.NP : 1</t>
  </si>
  <si>
    <t>2.NP : 1</t>
  </si>
  <si>
    <t>3.NP : 0,65</t>
  </si>
  <si>
    <t>4.NP : 0,65</t>
  </si>
  <si>
    <t>66 - 5.NP : 1*4</t>
  </si>
  <si>
    <t>771571905R00</t>
  </si>
  <si>
    <t>Opravy podlah keramických režných 15x15 cm</t>
  </si>
  <si>
    <t>67 - E - 1.NP : 1</t>
  </si>
  <si>
    <t>998771104R00</t>
  </si>
  <si>
    <t>Přesun hmot pro podlahy z dlaždic, výšky do 36 m</t>
  </si>
  <si>
    <t>776401800R00</t>
  </si>
  <si>
    <t>Demontáž soklíků nebo lišt, pryžových nebo z PVC</t>
  </si>
  <si>
    <t>1.NP : 5,95*2+3,7*4-0,9*2</t>
  </si>
  <si>
    <t>5.NP : 0,8*2+2,35+6,8*2*2+10,7*2*2+0,4*6+0,9*8+1,2*8-0,8*3</t>
  </si>
  <si>
    <t>3,4*2+2,5*2+3,9*2+2,8*2-0,7*2</t>
  </si>
  <si>
    <t>776421100RU1</t>
  </si>
  <si>
    <t>Lepení podlahových soklíků z PVC a vinylu včetně dodávky soklíku PVC</t>
  </si>
  <si>
    <t>65 - E - 1.NP : 5,95*2+3,7*2+1,25*2+0,4+0,2*3-0,9</t>
  </si>
  <si>
    <t>5.NP : 6,8*2*2+10,7*2*2+0,55*4+1,1*8+1,2*8-0,9*2+1,25*2-1*2+0,1*11</t>
  </si>
  <si>
    <t>3,85*2+7,1*2</t>
  </si>
  <si>
    <t>776511820R00</t>
  </si>
  <si>
    <t>Odstranění PVC a koberců lepených s podložkou</t>
  </si>
  <si>
    <t>1.NP : 20,8</t>
  </si>
  <si>
    <t>776521230R00</t>
  </si>
  <si>
    <t>Lepení podlah povlakových z dílců vinyl, vodivých</t>
  </si>
  <si>
    <t>5.NP : 70,2+69,8+26,4</t>
  </si>
  <si>
    <t>776981112R00</t>
  </si>
  <si>
    <t>Lišta hliníková přechod., stejná výška .podlah</t>
  </si>
  <si>
    <t>0,9</t>
  </si>
  <si>
    <t>1*4</t>
  </si>
  <si>
    <t>776101121R01</t>
  </si>
  <si>
    <t>Provedení penetrace podkladu pod.povlak.podlahy vč. dod.</t>
  </si>
  <si>
    <t>70, 79 - 1.NP : 20,8</t>
  </si>
  <si>
    <t>28410244X</t>
  </si>
  <si>
    <t>ANTISTATICKÉ VINYLOVÉ ČTVERCE TL. 2 mm</t>
  </si>
  <si>
    <t>Specifikace</t>
  </si>
  <si>
    <t>POL3_</t>
  </si>
  <si>
    <t>70, 79 : 20,8*1,1</t>
  </si>
  <si>
    <t>5.NP : (70,2+69,8+26,4)*1,1</t>
  </si>
  <si>
    <t>998776104R00</t>
  </si>
  <si>
    <t>Přesun hmot pro podlahy povlakové, výšky do 36 m</t>
  </si>
  <si>
    <t>777101101R00</t>
  </si>
  <si>
    <t>Příprava podkladu - vysávání podlah prům.vysavačem</t>
  </si>
  <si>
    <t>70, 79 - 1.NP - E : 20,8</t>
  </si>
  <si>
    <t>777553210R00</t>
  </si>
  <si>
    <t>Vyrovnání podlah, samonivel. hmota</t>
  </si>
  <si>
    <t>998777104R00</t>
  </si>
  <si>
    <t>Přesun hmot pro podlahy syntetické, výšky do 36 m</t>
  </si>
  <si>
    <t>783271001R00</t>
  </si>
  <si>
    <t>Nátěr polyuretanový kovových konstr. 1+ 2x</t>
  </si>
  <si>
    <t>Z/01 : 0,546*3,2*2+0,2*0,2*4</t>
  </si>
  <si>
    <t>784191101R00</t>
  </si>
  <si>
    <t>Penetrace podkladu univerzální</t>
  </si>
  <si>
    <t>POL1_7</t>
  </si>
  <si>
    <t>E0.08 : 3,7*(3,3*2+3,65*2)-3,65*1,4-0,8*2+3,3*3,65</t>
  </si>
  <si>
    <t>E1.16 : 4,25*(3,7*2+5,95*2+1,25*2+0,45+0,2*3)+2,75*(1,5+10*2)</t>
  </si>
  <si>
    <t>1,5*10+20,8-0,9*2-0,9*2</t>
  </si>
  <si>
    <t>1,5*0,3*5+0,4*0,25+0,4*0,55*2+0,55*0,25</t>
  </si>
  <si>
    <t>2.NP : 2*(3,4+1,6+1,15)</t>
  </si>
  <si>
    <t>3.NP : 2,55*1</t>
  </si>
  <si>
    <t>4.NP : 2,55*1</t>
  </si>
  <si>
    <t>4*2,55-0,8*2-0,9*2+70,2+69,8+0,3*6,9*8-1,6*10,7*2</t>
  </si>
  <si>
    <t>(6,8*2*2+10,7*2*2+0,55*4+1,1*8+1,2*8+1,25*2+0,1*11)*2,55</t>
  </si>
  <si>
    <t>1,5*20,65+0,3*1,5*10+2,55*(1,5*3+20,65*2)-1,25*2,15*3</t>
  </si>
  <si>
    <t>-1*2*4-0,8*2*2+5*2,55</t>
  </si>
  <si>
    <t>784114222R00</t>
  </si>
  <si>
    <t>ŽLUTÝ OMYVATELNÝ NÁTĚR</t>
  </si>
  <si>
    <t>69 - E - 1.NP : 1,5*(10*2+1,5-0,9-0,8*4-0,6*2)</t>
  </si>
  <si>
    <t>784195112R00</t>
  </si>
  <si>
    <t>Malba tekutá  Standard, bílá, 2 x</t>
  </si>
  <si>
    <t>Odkaz na mn. položky pořadí 101 : 883,66750</t>
  </si>
  <si>
    <t>786-1</t>
  </si>
  <si>
    <t>Protisluneční fólie pokovená vč. montáže z exteriéru (výškové práce)</t>
  </si>
  <si>
    <t>63 : 1*(0,65*5+1,1*5+1,05*5)+1*(0,3*3+1,05*3+1,45*3)</t>
  </si>
  <si>
    <t>787100812R00</t>
  </si>
  <si>
    <t>Vysklívání stěn - sklo profilové dvojité</t>
  </si>
  <si>
    <t>1.NP - nadsvětlík : 3,15*1,4</t>
  </si>
  <si>
    <t>5.NP : 0,4*(3,4+3,6)</t>
  </si>
  <si>
    <t>210020911R00</t>
  </si>
  <si>
    <t>Ucpávka protipožární, průchod stropem</t>
  </si>
  <si>
    <t>D012 : 0,05*0,05*3,14</t>
  </si>
  <si>
    <t>E014 : 0,2*0,2</t>
  </si>
  <si>
    <t>E114, 119, 120 : 0,25*0,125+0,4*0,15+0,2*0,1</t>
  </si>
  <si>
    <t>E212 : 0,25*0,2</t>
  </si>
  <si>
    <t>E311 : 0,25*0,2</t>
  </si>
  <si>
    <t>E411 : 0,25*0,2</t>
  </si>
  <si>
    <t>E511-E911 : 0,15*0,05*5</t>
  </si>
  <si>
    <t>E1011-1211 : 0,0075*3</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</si>
  <si>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</si>
  <si>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</si>
  <si>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</si>
  <si>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</si>
  <si>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</si>
  <si>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</si>
  <si>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</si>
  <si>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</si>
  <si>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</si>
  <si>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</si>
  <si>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</si>
  <si>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</si>
  <si>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</si>
  <si>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979990107R00</t>
  </si>
  <si>
    <t>Poplatek za uložení suti - směs betonu, cihel, dřeva, skupina odpadu 170904</t>
  </si>
  <si>
    <t>979087392R00</t>
  </si>
  <si>
    <t>Příplatek za nošení vyb. hmot každých dalších 10 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</si>
  <si>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</si>
  <si>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</si>
  <si>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</si>
  <si>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</si>
  <si>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</si>
  <si>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</si>
  <si>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</si>
  <si>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</si>
  <si>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</si>
  <si>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</si>
  <si>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</si>
  <si>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</si>
  <si>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</si>
  <si>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</si>
  <si>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Poznámky uchazeče k zadání</t>
  </si>
  <si>
    <t>POPUZIV</t>
  </si>
  <si>
    <t>END</t>
  </si>
  <si>
    <t>Pol__0001</t>
  </si>
  <si>
    <t>Svítidlo PL 595936NWBL</t>
  </si>
  <si>
    <t>POL1_1</t>
  </si>
  <si>
    <t>Pol__0002</t>
  </si>
  <si>
    <t>Doplnění rozvaděče RH - DOPLNIT POJISTKY DO 2.POLE 3. ŘADA PRO ROZVADĚČE R-SRVDÁLE NAPÁJENÍ PRO UČEBNU D1.12NAPOJIT NA POJISTKY JIŠTĚNÍ 16A, doplnění jističe pro R-VZT</t>
  </si>
  <si>
    <t>kpl</t>
  </si>
  <si>
    <t>Pol__0003</t>
  </si>
  <si>
    <t>Doplnění rozvaděče RS B04.1 - o 4 nové zásuvkové okruhy 16A/1/B DÁLE NAPÁJENÍ PRO UČEBNU D1.12NAPOJIT NA POJISTKY JIŠTĚNÍ 16A, doplnění jističe pro R-VZT</t>
  </si>
  <si>
    <t>Pol__0004</t>
  </si>
  <si>
    <t>Rozvaděč R-SRV1 viz výkresová dokumentace komplet (D+M+PPV)</t>
  </si>
  <si>
    <t>Pol__0005</t>
  </si>
  <si>
    <t>Rozvaděč R-SRV2 viz výkresová dokumentace komplet (D+M+PPV)</t>
  </si>
  <si>
    <t>Pol__0006</t>
  </si>
  <si>
    <t>Rozvaděč R-VZTviz výkresová dokumentace komplet (D+M+PPV)</t>
  </si>
  <si>
    <t>Pol__0007</t>
  </si>
  <si>
    <t>Spínač jednopólový, řazení č.1, zapuštěný, komplet</t>
  </si>
  <si>
    <t>Pol__0008</t>
  </si>
  <si>
    <t>Zásuvka 230V/16A, zapuštěná, s clonkami</t>
  </si>
  <si>
    <t>Pol__0009</t>
  </si>
  <si>
    <t>Podlahová krabice kompletní včetně silových zásuvek a datových</t>
  </si>
  <si>
    <t>Pol__0010</t>
  </si>
  <si>
    <t>Montážní rámeček pod přístroje</t>
  </si>
  <si>
    <t>Pol__0011</t>
  </si>
  <si>
    <t>Kabel CYKY-J 3x 1,5</t>
  </si>
  <si>
    <t>Pol__0012</t>
  </si>
  <si>
    <t>Kabel CYKY-J 3x 10</t>
  </si>
  <si>
    <t>Pol__0013</t>
  </si>
  <si>
    <t>Kabel CYKY-J 3x 2,5</t>
  </si>
  <si>
    <t>Pol__0014</t>
  </si>
  <si>
    <t>Kabel CYKY-J 5x 2,5</t>
  </si>
  <si>
    <t>Pol__0015</t>
  </si>
  <si>
    <t>Kabel 1-CYKY 4x 16</t>
  </si>
  <si>
    <t>Pol__0016</t>
  </si>
  <si>
    <t>Kabel 1-CYKY 4x70</t>
  </si>
  <si>
    <t>Pol__0017</t>
  </si>
  <si>
    <t>Vodič CYA 6 H07V-K zeleno-žlutá</t>
  </si>
  <si>
    <t>Pol__0018</t>
  </si>
  <si>
    <t>Vodič CYA 10 H07V-K zeleno-žlutá</t>
  </si>
  <si>
    <t>Pol__0019</t>
  </si>
  <si>
    <t>Vodič CYA 16 H07V-K zeleno-žlutá</t>
  </si>
  <si>
    <t>Pol__0020</t>
  </si>
  <si>
    <t>Korugovaná trubka KOPOFLEX prům.63</t>
  </si>
  <si>
    <t>Pol__0021</t>
  </si>
  <si>
    <t>Krabice instalační pod omítku vč.víka prům.73 x hl.43mm</t>
  </si>
  <si>
    <t>Pol__0022</t>
  </si>
  <si>
    <t>Krabice instalační pod omítku vč.víka prům.73 x hl.66mm</t>
  </si>
  <si>
    <t>Pol__0023</t>
  </si>
  <si>
    <t>Krabice elektroinstalační odbočná na povrch, 8 vývodů, rozměry 75x75mm, světle šedá, materiál PE+PP, IP54, ref. typ OBBO A8</t>
  </si>
  <si>
    <t>Pol__0024</t>
  </si>
  <si>
    <t>Lišta instalační 120x60 včetně příslišenství</t>
  </si>
  <si>
    <t>Pol__0025</t>
  </si>
  <si>
    <t>Lišta instalační 60x40 včetně příslišenství</t>
  </si>
  <si>
    <t>Pol__0026</t>
  </si>
  <si>
    <t>Lišta instalační 40x40 včetně příslišenství</t>
  </si>
  <si>
    <t>Pol__0027</t>
  </si>
  <si>
    <t>Lišta instalační 40x20 včetně příslišenství</t>
  </si>
  <si>
    <t>Pol__0028</t>
  </si>
  <si>
    <t>Stahovací pásek 203x2.5mm UV odolný (balení 100ks)</t>
  </si>
  <si>
    <t>Pol__0029</t>
  </si>
  <si>
    <t>Stahovací pásek 293x2.5mm UV odolný (balení 100ks)</t>
  </si>
  <si>
    <t>Pol__0030</t>
  </si>
  <si>
    <t>Stahovací pásek 364x4.2mm UV odolný (balení 100ks)</t>
  </si>
  <si>
    <t>Pol__0031</t>
  </si>
  <si>
    <t>Trubka ohebná 16mm 320N MONOFLEX 1416 šedá</t>
  </si>
  <si>
    <t>Pol__0032</t>
  </si>
  <si>
    <t>Trubka tuhá 16mm 320N 1516 šedá</t>
  </si>
  <si>
    <t>Pol__0033</t>
  </si>
  <si>
    <t>Příchytka trubky prům 16mm, 5316E</t>
  </si>
  <si>
    <t>Pol__0034</t>
  </si>
  <si>
    <t>Spojka trubky prům 16mm, 0216E</t>
  </si>
  <si>
    <t>Pol__0035</t>
  </si>
  <si>
    <t>Trubka ohebná 20mm 320N MONOFLEX 1420 šedá</t>
  </si>
  <si>
    <t>Pol__0036</t>
  </si>
  <si>
    <t>Trubka tuhá 20mm 320N 1520 šedá</t>
  </si>
  <si>
    <t>Pol__0037</t>
  </si>
  <si>
    <t>Příchytka trubky prům 20mm, 5320</t>
  </si>
  <si>
    <t>Pol__0038</t>
  </si>
  <si>
    <t>Spojka trubky prům 20mm, 0220</t>
  </si>
  <si>
    <t>Pol__0039</t>
  </si>
  <si>
    <t>Příchytka SC na nosník natloukací, pro prům trubky 20mm</t>
  </si>
  <si>
    <t>Pol__0040</t>
  </si>
  <si>
    <t>Osazení samořezného šroubu do sendvičových panelů (D+M+PP)</t>
  </si>
  <si>
    <t>Pol__0041</t>
  </si>
  <si>
    <t>Kab.trasa z ocelového kab.žlabu 200/50 mm, ŽZ, komplet (vč. montážního příslušenství)</t>
  </si>
  <si>
    <t>Pol__0042</t>
  </si>
  <si>
    <t>Kab.trasa z ocelového kab.žlabu 600/100 mm, ŽZ, komplet (vč. montážního příslušenství)</t>
  </si>
  <si>
    <t>Pol__0043</t>
  </si>
  <si>
    <t>Kab.trasa z ocelového kab.žlabu 600/50mm, ŽZ, komplet (vč. montážního příslušenství)</t>
  </si>
  <si>
    <t>Pol__0044</t>
  </si>
  <si>
    <t>Parapetní kanál dvoukomorový o výšce 140 včetně příslušenství</t>
  </si>
  <si>
    <t>Pol__0045</t>
  </si>
  <si>
    <t>Protipožární ucpávka otvoru do 5x5cm vč.mont.</t>
  </si>
  <si>
    <t>sada</t>
  </si>
  <si>
    <t>Pol__0046</t>
  </si>
  <si>
    <t>Protipožární ucpávka otvoru do 10x10cm vč.mont.</t>
  </si>
  <si>
    <t>Pol__0047</t>
  </si>
  <si>
    <t>Protipožární ucpávka otvoru do 30x10cm vč.mont.</t>
  </si>
  <si>
    <t>Pol__0048</t>
  </si>
  <si>
    <t>Protipožární ucpávka otvoru do 80x20cm vč.mont.</t>
  </si>
  <si>
    <t>Pol__0049</t>
  </si>
  <si>
    <t>Technické zajištění při montážích na střeše (příplatek za výškové práce, postroje, ochrana proti pádu, atd.)</t>
  </si>
  <si>
    <t>Pol__0050</t>
  </si>
  <si>
    <t>Drobný elektroinstalační materiál (D+M+PPV)</t>
  </si>
  <si>
    <t>Pol__0051</t>
  </si>
  <si>
    <t>Likvidace vzniklého odpadu na skládce na skládku do 1 km</t>
  </si>
  <si>
    <t>km</t>
  </si>
  <si>
    <t>Pol__0053</t>
  </si>
  <si>
    <t>Ostatní režijní a přípravné práce</t>
  </si>
  <si>
    <t>hod</t>
  </si>
  <si>
    <t>Pol__0054</t>
  </si>
  <si>
    <t>Koordinace s ostatními profesemi</t>
  </si>
  <si>
    <t>005241010R</t>
  </si>
  <si>
    <t>Dokumentace skutečného provedení</t>
  </si>
  <si>
    <t>POL99_</t>
  </si>
  <si>
    <t>Pol__0056</t>
  </si>
  <si>
    <t>Dodavatelská dokumentace (např. katalogové listy dodaných zařízení, schémata zapojení dodaných zařízení, uživatelské manuály atd.)</t>
  </si>
  <si>
    <t>Pol__0057</t>
  </si>
  <si>
    <t>Vzorkování, zajištění podkladů pro zpracování předávací dokumentace</t>
  </si>
  <si>
    <t>Pol__0058</t>
  </si>
  <si>
    <t>Demontážní práce stávající elektroinstalace, demontáž kabeláže, kabelových tras, jednotlivých komponentů</t>
  </si>
  <si>
    <t>Pol__0059</t>
  </si>
  <si>
    <t>Zaškolení obsluhy</t>
  </si>
  <si>
    <t>Pol__0060</t>
  </si>
  <si>
    <t>Provedení výchozí revize</t>
  </si>
  <si>
    <t>Pol__0061</t>
  </si>
  <si>
    <t>Doprava, ubytování</t>
  </si>
  <si>
    <t>970031100R00</t>
  </si>
  <si>
    <t>Vrtání jádrové do zdiva cihelného do D 100 mm</t>
  </si>
  <si>
    <t>460680021R00</t>
  </si>
  <si>
    <t>Průraz zdivem v cihlové zdi tloušťky 15 cm</t>
  </si>
  <si>
    <t>460680022R00</t>
  </si>
  <si>
    <t>Průraz zdivem v cihlové zdi tloušťky 30 cm</t>
  </si>
  <si>
    <t>460680023R00</t>
  </si>
  <si>
    <t>Průraz zdivem v cihlové zdi tloušťky 45 cm</t>
  </si>
  <si>
    <t>Pol__0066</t>
  </si>
  <si>
    <t>Vysekání rýhy do cihlového zdiva do hl.30mm š.do 30mm</t>
  </si>
  <si>
    <t>Pol__0067</t>
  </si>
  <si>
    <t>Vysekání rýhy do cihlového zdiva do hl.30mm š.do 70mm</t>
  </si>
  <si>
    <t>Pol__0068</t>
  </si>
  <si>
    <t>Vysekání rýhy do cihlového zdiva, do hl.100mm š.do 150mm</t>
  </si>
  <si>
    <t>Doplnění příslušentsví včetně příparvy pro nové PDU do stávajícího rozvaděče HR1.1</t>
  </si>
  <si>
    <t>Datový rozvaděč stojanový HR1.2 - Miracel2 42U Š800 H1100 - perforované dveře, zadní půlené, levá bočnice, víko s bočními prostupy</t>
  </si>
  <si>
    <t>Datový rozvaděč stojanový HR1.3 - Miracel2 42U Š800 H1100 - perforované dveře, zadní půlené, pravá bočnice, víko s bočními prostupy</t>
  </si>
  <si>
    <t>Spojovací kit do řady</t>
  </si>
  <si>
    <t>Oddělovač 3x1U,Š800 42U,BK pro Miracel 2 a DCM rack bez koleček</t>
  </si>
  <si>
    <t>Datový rozvaděč stojanový  JR1.1 - Miracel2 42U Š800 H1100 - perforované dveře, zadní půlené, levá bočnice, víko s bočními prostupy</t>
  </si>
  <si>
    <t>Datový rozvaděč stojanový  JR1.2 - Miracel2 42U Š800 H1100 - perforované dveře, zadní půlené, pravá bočnice, víko s bočními prostupy</t>
  </si>
  <si>
    <t>Datový rozvaděč nástěnný S1 - 600x600x12U včetně ventilátoru a příslušenství</t>
  </si>
  <si>
    <t>Datový rozvaděč nástěnný S2 - 600x600x18U</t>
  </si>
  <si>
    <t>Datový rozvaděč stojanový R1 - 800x1100x42U včetně ventilátoru a příslušenství</t>
  </si>
  <si>
    <t>Datový rozvaděč stojanový R2 - 800x1100x42U včetně ventilátoru a příslušenství</t>
  </si>
  <si>
    <t>Datový rozvaděč stojanový R3 - 800x1100x42U včetně ventilátoru a příslušenství</t>
  </si>
  <si>
    <t>Datový rozvaděč nástěnný E13 - 600x600x12U včetně ventilátoru a příslušenství</t>
  </si>
  <si>
    <t>Zaslepovací panel 1U</t>
  </si>
  <si>
    <t>Vyvazovací panel 1U, plastová oka</t>
  </si>
  <si>
    <t>Napájecí panel 8x 230V, vypínač a světelná signalizace, přepěť. ochrana, 1U, délka přívod. kabelu 2, 5m</t>
  </si>
  <si>
    <t>PDU 8x230V,1U,19'' - 1x16A IEC320 C20, kabel 6m, RAL7035 vertikální</t>
  </si>
  <si>
    <t>PDU 8x230V,1U,19'' - 1x16A IEC320 C20, kabel 6m, RAL7035 - horizontální</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</si>
  <si>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</si>
  <si>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</si>
  <si>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</si>
  <si>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</si>
  <si>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</si>
  <si>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</si>
  <si>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</si>
  <si>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</si>
  <si>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Optická vana pro ukončení opt. kabelů, výsuvná, s čelem pro 24x SC adapréry</t>
  </si>
  <si>
    <t>Optický adaprér (spojka) SC</t>
  </si>
  <si>
    <t>Záslepka optické vany (náhrada optického adaptéru)</t>
  </si>
  <si>
    <t>Keline, pigtail SC 9/125 OS2 2m</t>
  </si>
  <si>
    <t>Držák ochrany svárů pro optickou vanu</t>
  </si>
  <si>
    <t>Ochrana svárů 60mm</t>
  </si>
  <si>
    <t>Provedení optického sváru</t>
  </si>
  <si>
    <t>Záložní napájecí zdroje UPS, aktivní prvky, AP nejsou součástí nabídky</t>
  </si>
  <si>
    <t>Montáž a osazení záložního zdroje UPS není součástí nabídky</t>
  </si>
  <si>
    <t>Propojovací patchkabely cat.6A (různé délky a barvy, max, 3m)</t>
  </si>
  <si>
    <t>Zásuvka dvojnásobná datová, 2x keystone STP cat.6A beznástrojový, zapuštěná, nástěnná, do parapetu montáž</t>
  </si>
  <si>
    <t>Zásuvka pro venkovní/vnitřní kameru, AP 1x keystone STP cat.6A beznástrojový umístěný v instalační krabici o dostatečných rozměrech (např. 100x100mm), krabice umístěna na vnitřní stěně (pro vnější</t>
  </si>
  <si>
    <t>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</si>
  <si>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t>
  </si>
  <si>
    <t>rozvaděči a pod.</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</si>
  <si>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</si>
  <si>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</si>
  <si>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</si>
  <si>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</si>
  <si>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Kabel instalační STP cat.6A, LSOH, 550MHz, min. Dca (u instalačního kabelu je předpokládáno s minimálním prořezem ve výši 4% délky a s balením kabelů po jednotlivých cívkách s návinem 500m</t>
  </si>
  <si>
    <t>Zatažení instalačního kabelu strukturované kabeláže</t>
  </si>
  <si>
    <t>Kabel optický  4 vlákna, 9/125, LSOH</t>
  </si>
  <si>
    <t>Kabel optický  8 vlákna, 9/125, LSOH</t>
  </si>
  <si>
    <t>Kabel optický  24 vlákna, 9/125, LSOH</t>
  </si>
  <si>
    <t>Zatažení optického univerzálního kabelu</t>
  </si>
  <si>
    <t>Pol__0052</t>
  </si>
  <si>
    <t>Trubka tuhá 25mm 320N 1525 KA šedá</t>
  </si>
  <si>
    <t>Trubka ohebná elektroinstalační 20mm 320N 1425 šedá</t>
  </si>
  <si>
    <t>Příchytka trubky prům 25mm, 5325</t>
  </si>
  <si>
    <t>Pol__0055</t>
  </si>
  <si>
    <t>Spojka trubky prům 25mm, 0225</t>
  </si>
  <si>
    <t>Montáž trubky tuhé el.instalační na povrch, 25mm</t>
  </si>
  <si>
    <t>Montáž trubky ohebné el.instalační na povrch, 25mm</t>
  </si>
  <si>
    <t>Trubka tuhá 32mm 320N 1532 KA šedá</t>
  </si>
  <si>
    <t>Trubka ohebná elektroinstalační 32mm 320N 1432 šedá</t>
  </si>
  <si>
    <t>Příchytka trubky prům 32mm, 5332</t>
  </si>
  <si>
    <t>Spojka trubky prům 32mm, 0232</t>
  </si>
  <si>
    <t>Pol__0062</t>
  </si>
  <si>
    <t>Drobný montážní materiál</t>
  </si>
  <si>
    <t>Pol__0063</t>
  </si>
  <si>
    <t>Páska izolační PVC 15mm x 10m (různé barvy)</t>
  </si>
  <si>
    <t>Pol__0064</t>
  </si>
  <si>
    <t>Stahovací pásek 98x2.5mm UV odolný (balení 100ks)</t>
  </si>
  <si>
    <t>bal</t>
  </si>
  <si>
    <t>Pol__0065</t>
  </si>
  <si>
    <t>expandér PARADOX ZX82</t>
  </si>
  <si>
    <t>Požární čidlo VAR-TEC FDA-630-S</t>
  </si>
  <si>
    <t>Pol__0069</t>
  </si>
  <si>
    <t>Detektor zatopení VAR-TEC WLD38</t>
  </si>
  <si>
    <t>Pol__0070</t>
  </si>
  <si>
    <t>Teploměr HW group s.r.o.</t>
  </si>
  <si>
    <t>Pol__0071</t>
  </si>
  <si>
    <t>Teplotní čidla VAR-TEC FDR-16-HR</t>
  </si>
  <si>
    <t>Pol__0072</t>
  </si>
  <si>
    <t>Magnetický kontakt VAR-TEC SM-25</t>
  </si>
  <si>
    <t>Pol__0073</t>
  </si>
  <si>
    <t>Magnetickými kontakty VAR-TEC FM-102</t>
  </si>
  <si>
    <t>Pol__0074</t>
  </si>
  <si>
    <t>Detektor pohybu PIR PARADOX NV5M</t>
  </si>
  <si>
    <t>Pol__0075</t>
  </si>
  <si>
    <t>Klávesnice PARADOX K32LCD+</t>
  </si>
  <si>
    <t>Pol__0076</t>
  </si>
  <si>
    <t>Vnitřní nezálohovaná sirénka VAR-TEC SA 913F</t>
  </si>
  <si>
    <t>Pol__0077</t>
  </si>
  <si>
    <t>Systémový spínaný zálohovaný napájecí zdroj 12VDC/4A</t>
  </si>
  <si>
    <t>Pol__0078</t>
  </si>
  <si>
    <t>Založní olověný gelový akumulátor 12VDC/17Ah</t>
  </si>
  <si>
    <t>Pol__0079</t>
  </si>
  <si>
    <t>Montáž a zapojení systémového posilovacího zdroje 12VDC do kovového krytu vč. připojení akumulátoru</t>
  </si>
  <si>
    <t>Pol__0080</t>
  </si>
  <si>
    <t>Plechový kryt bez transformátoru pro montáž expanzních modulů, rozměry cca 400x300x100, prostor pro aku 12V/17Ah, tamper ochrana otevření a demontáže, shoda s normou EN 50131 pro stupeň 2</t>
  </si>
  <si>
    <t>Pol__0081</t>
  </si>
  <si>
    <t>Programování expanzního modulu, 8 zón (nastaveí vyvážení zón, text. popis)</t>
  </si>
  <si>
    <t>Pol__0082</t>
  </si>
  <si>
    <t>Programování LCD klávesnice (nastavení funkcí, text. popis)</t>
  </si>
  <si>
    <t>Pol__0083</t>
  </si>
  <si>
    <t>Úprava programu stávající ústředny PZTS, přiřazení nových modulů</t>
  </si>
  <si>
    <t>Pol__0084</t>
  </si>
  <si>
    <t>Provedení funkční zkoušky systému PZTS, vypracování protokolu</t>
  </si>
  <si>
    <t>Pol__0085</t>
  </si>
  <si>
    <t>Doplnění inf. o rozšíření instalace do provozní knihy PZTS</t>
  </si>
  <si>
    <t>Pol__0086</t>
  </si>
  <si>
    <t>Aktualizace dokumentace skut stavů (v editovatelné elektronické podobě) pro potřeby provozovatele systému PZTS</t>
  </si>
  <si>
    <t>Pol__0087</t>
  </si>
  <si>
    <t>Aktualizace přenášených informací na pult PCO</t>
  </si>
  <si>
    <t>Pol__0088</t>
  </si>
  <si>
    <t>Výchozí revize</t>
  </si>
  <si>
    <t>Pol__0089</t>
  </si>
  <si>
    <t>Zaškolení obsluhy, závěrečné odzkoušení systému</t>
  </si>
  <si>
    <t>Pol__0090</t>
  </si>
  <si>
    <t>Zajištění zkušebního provozu nové instalace na dobu 10 dnů. Po tuto dobu dubou průběžně neprodleně odstraňovány veškeré vady a nedodělky, falešné poplachy a chyby systému. Po tuto dobu nebudou</t>
  </si>
  <si>
    <t>informace z této části instalace přenášeny na pult PCO ale budou evidovány a zaznamenávány do historie událostí. Zkušební provoz bude po stanovené době ukončen sepsáním předávacího protokolu s provozovatelem objektu bez zjevných vad a nedodělků.</t>
  </si>
  <si>
    <t>Pol__0091</t>
  </si>
  <si>
    <t>Dopojiení turniketů do EZS</t>
  </si>
  <si>
    <t>Pol__0092</t>
  </si>
  <si>
    <t>Instalační kabel pro napojení detektorů - min. 3 páry vodičů o průřezu min 0,2mm2, např. SYKFY 3x2x0 ,5 příp. W-6x0,22</t>
  </si>
  <si>
    <t>Pol__0093</t>
  </si>
  <si>
    <t>Zatažení instalačního kabelu mezi detektorem a expandérem</t>
  </si>
  <si>
    <t>Pol__0094</t>
  </si>
  <si>
    <t>Instalační kabel pro sběrnici systému PZTS (koncentrátorovou i klávesnicovou), napojení se stávající instalací, min. 3 páry vodičů o min. průřezu 0,2mm2 s posíleným napájecím párem, např. W-4x0,</t>
  </si>
  <si>
    <t>22+2x0,5 !!! kabel UTP/FTP není vhodný !!!</t>
  </si>
  <si>
    <t>Pol__0095</t>
  </si>
  <si>
    <t>Zatažení instalačního kabelu pro sběrnici</t>
  </si>
  <si>
    <t>Pol__0096</t>
  </si>
  <si>
    <t>Višta vkládací LV 13x18</t>
  </si>
  <si>
    <t>Pol__0097</t>
  </si>
  <si>
    <t>Montáž lišty vkládací</t>
  </si>
  <si>
    <t>Pol__0098</t>
  </si>
  <si>
    <t>Pol__0099</t>
  </si>
  <si>
    <t>Trubka ohebná elektroinstalační 16mm 320N 1416 šedá</t>
  </si>
  <si>
    <t>Pol__0100</t>
  </si>
  <si>
    <t>Příchytka trubky prům 16mm, 5316</t>
  </si>
  <si>
    <t>Pol__0101</t>
  </si>
  <si>
    <t>Spojka trubky prům 16mm, 0216</t>
  </si>
  <si>
    <t>Pol__0102</t>
  </si>
  <si>
    <t>Montáž trubky tuhé el.instalační na povrch, 16mm</t>
  </si>
  <si>
    <t>Pol__0103</t>
  </si>
  <si>
    <t>Montáž trubky ohebné el.instalační na povrch, 16mm</t>
  </si>
  <si>
    <t>Pol__0104</t>
  </si>
  <si>
    <t>Pol__0105</t>
  </si>
  <si>
    <t>Pol__0106</t>
  </si>
  <si>
    <t>Pol__0107</t>
  </si>
  <si>
    <t>Pol__0108</t>
  </si>
  <si>
    <t>Montáž trubky tuhé el.instalační na povrch, 32mm</t>
  </si>
  <si>
    <t>Pol__0109</t>
  </si>
  <si>
    <t>Montáž trubky ohebné el.instalační na povrch, 32mm</t>
  </si>
  <si>
    <t>Pol__0110</t>
  </si>
  <si>
    <t>Pol__0111</t>
  </si>
  <si>
    <t>Pol__0112</t>
  </si>
  <si>
    <t>Pol__0113</t>
  </si>
  <si>
    <t>Pol__0114</t>
  </si>
  <si>
    <t>Řídící jednotka UNI-CONTROL-2 ovládá všechny HWkomponenty (docházkové terminály, přístupové čtečky, ovládací prvky APAS atd.). Je schopna řídit až 32 těchtozařízení. Zároveň zprostředkovává přes</t>
  </si>
  <si>
    <t>LAN vazbu na</t>
  </si>
  <si>
    <t>uživatelský informační systém.</t>
  </si>
  <si>
    <t>Pol__0115</t>
  </si>
  <si>
    <t>Řídící jednotka UNI-CONTROL-3 ovládá všechny HWkomponenty (docházkové terminály, přístupové čtečky, ovládací prvky APAS atd.). Je schopna řídit až 32 těchtozařízení. Zároveň zprostředkovává přes</t>
  </si>
  <si>
    <t>uživatelský informační systém. PoE+ až 2 A. Až 20 000</t>
  </si>
  <si>
    <t>osob a 100 000 událostí.</t>
  </si>
  <si>
    <t>Pol__0116</t>
  </si>
  <si>
    <t>Ovládací jednotka ANeT-APAS. Umožňuje ovládání 2plně osazených dveří (až 4 čtečky, 2x indikace stavu, 2xodchodové tlačítko). Připojení přes sběrnici UniBUS.Režim On-Line/Off-Line. Napájení 13,</t>
  </si>
  <si>
    <t>8V.</t>
  </si>
  <si>
    <t>Pol__0117</t>
  </si>
  <si>
    <t>Čtečka UNI-READER-T3 (Tango) pro bezkontaktnímédia:/EmMf - EM4002 a MIFARE</t>
  </si>
  <si>
    <t>Pol__0118</t>
  </si>
  <si>
    <t>Základní varianta zálohovaného spínaného zdroje (13.8V,4A) v instalační krabici s příslušenstvím (včetně aku12V/7Ah).</t>
  </si>
  <si>
    <t>Pol__0119</t>
  </si>
  <si>
    <t>Základní varianta zálohovaného spínaného zdroje (13.8V,4A) v instalační krabici s příslušenstvím (včetně aku12V/7Ah).dnotku (ovládané dveře)</t>
  </si>
  <si>
    <t>Pol__0120</t>
  </si>
  <si>
    <t>Základní typ elektromagnetického nízkoodběrovéhoOTVÍRAČE (při výpadku elektřiny je otvírač v poloze"zavřeno"). Součástí dodávky krátká lišta.</t>
  </si>
  <si>
    <t>Pol__0121</t>
  </si>
  <si>
    <t>Kabelová průchodka pro dvoukřídlé dveře</t>
  </si>
  <si>
    <t>Pol__0122</t>
  </si>
  <si>
    <t>Instalace hardware systémů ANeT.</t>
  </si>
  <si>
    <t>Pol__0123</t>
  </si>
  <si>
    <t>Nastavení a oživení systému HW a SW, upgradefirmwaru původní řídicí jednotky.</t>
  </si>
  <si>
    <t>Pol__0124</t>
  </si>
  <si>
    <t>Služby a související náklady</t>
  </si>
  <si>
    <t>Pol__0125</t>
  </si>
  <si>
    <t>Kabel napájecí pro napájení zámků, lanko 2x1, např. H05VV-F 2x1</t>
  </si>
  <si>
    <t>Pol__0126</t>
  </si>
  <si>
    <t>Zatažení napájecího kabelu pro zámky</t>
  </si>
  <si>
    <t>Pol__0127</t>
  </si>
  <si>
    <t>Kabel napájecí mezi záložním zdrojem a přístupovými jednotkami 2x2,5, např. H05VV-F 2x2,5</t>
  </si>
  <si>
    <t>Pol__0128</t>
  </si>
  <si>
    <t>Zatažení napájecího kabelu pro přístupové jednotky</t>
  </si>
  <si>
    <t>Pol__0129</t>
  </si>
  <si>
    <t>Kabel sdělovací stíněný, lanko, 10 x 0,22mm pro napojení systémového kabelu od čteček</t>
  </si>
  <si>
    <t>Pol__0130</t>
  </si>
  <si>
    <t>Zatažení sdělovacího kabelu pro bezkontaktní čtečky</t>
  </si>
  <si>
    <t>Pol__0131</t>
  </si>
  <si>
    <t>Prodloužení/napojení sdělovacího kabelu od čteček</t>
  </si>
  <si>
    <t>Pol__0132</t>
  </si>
  <si>
    <t>Pol__0133</t>
  </si>
  <si>
    <t>Pol__0134</t>
  </si>
  <si>
    <t>Pol__0135</t>
  </si>
  <si>
    <t>Pol__0136</t>
  </si>
  <si>
    <t>Pol__0137</t>
  </si>
  <si>
    <t>Pol__0138</t>
  </si>
  <si>
    <t>Pol__0139</t>
  </si>
  <si>
    <t>Pol__0140</t>
  </si>
  <si>
    <t>Pol__0141</t>
  </si>
  <si>
    <t>Pol__0142</t>
  </si>
  <si>
    <t>HIKVISION DS-2CD2323G2-IU</t>
  </si>
  <si>
    <t>Pol__0143</t>
  </si>
  <si>
    <t>DS-2CD2955FWD-I</t>
  </si>
  <si>
    <t>Pol__0144</t>
  </si>
  <si>
    <t>Nástěnný držák pro DOME kameru</t>
  </si>
  <si>
    <t>Pol__0145</t>
  </si>
  <si>
    <t>Montáž vnitřní kamery typu DOME na stěnu/strop</t>
  </si>
  <si>
    <t>Pol__0146</t>
  </si>
  <si>
    <t>Propojovací patchkabel, cat.6A, délka 0,25m, barva modrá</t>
  </si>
  <si>
    <t>Pol__0147</t>
  </si>
  <si>
    <t>Propojovací patchkabely cat.6A (různé délky - max, 3m), modrá barva</t>
  </si>
  <si>
    <t>Pol__0148</t>
  </si>
  <si>
    <t>Propojovací optický patchkabel, multimode, 3m, SC - LC, duplex</t>
  </si>
  <si>
    <t>Pol__0149</t>
  </si>
  <si>
    <t>Záznamové zařízení Hikvision typ DS-7608NI-K1/8P(c)</t>
  </si>
  <si>
    <t>Pol__0150</t>
  </si>
  <si>
    <t>HDD disk WD PURPLE 2TB</t>
  </si>
  <si>
    <t>Pol__0151</t>
  </si>
  <si>
    <t>Montáž a zapojení záznamového zařízení pro 16 kamer do RACKu</t>
  </si>
  <si>
    <t>Pol__0152</t>
  </si>
  <si>
    <t>Připojení kamer do záznamového zařízení, nastavení obrazu, nahrávání, detekce pohybu, atd</t>
  </si>
  <si>
    <t>Pol__0153</t>
  </si>
  <si>
    <t>Oživení kamerového systému</t>
  </si>
  <si>
    <t>Pol__0154</t>
  </si>
  <si>
    <t>Integrace záznamového zařízení do nadstavbového VMS software iVMS4200</t>
  </si>
  <si>
    <t>Pol__0155</t>
  </si>
  <si>
    <t>Pol__0156</t>
  </si>
  <si>
    <t>Pol__0157</t>
  </si>
  <si>
    <t>Krabice elektroinstalační odbočná na povrch, 11 vývodů, rozměry 85x85mm, světle šedá, materiál PE+PP , IP54, ref. typ OBBO A11</t>
  </si>
  <si>
    <t>Pol__0158</t>
  </si>
  <si>
    <t>Osazení samořezného šroubu do sendvičových panelů</t>
  </si>
  <si>
    <t>Pol__0159</t>
  </si>
  <si>
    <t>Pol__0160</t>
  </si>
  <si>
    <t>Pol__0161</t>
  </si>
  <si>
    <t>Pol__0162</t>
  </si>
  <si>
    <t>Pol__0163</t>
  </si>
  <si>
    <t>Pol__0164</t>
  </si>
  <si>
    <t>Trubka ohebná 25mm 320N MONOFLEX 1425 šedá</t>
  </si>
  <si>
    <t>Pol__0165</t>
  </si>
  <si>
    <t>Pol__0166</t>
  </si>
  <si>
    <t>Pol__0167</t>
  </si>
  <si>
    <t>Pol__0168</t>
  </si>
  <si>
    <t>Kab.trasa z drátěného.kab.žlabu 50/50 mm, ŽZ, komplet (vč. montážního příslušenství)</t>
  </si>
  <si>
    <t>Pol__0169</t>
  </si>
  <si>
    <t>Kab.trasa z drátěného.kab.žlabu 150/50 mm, ŽZ, komplet (vč. montážního příslušenství)</t>
  </si>
  <si>
    <t>Pol__0170</t>
  </si>
  <si>
    <t>Kab.trasa z drátěného.kab.žlabu 250/50 mm, ŽZ, komplet (vč. montážního příslušenství)</t>
  </si>
  <si>
    <t>Pol__0171</t>
  </si>
  <si>
    <t>Pol__0172</t>
  </si>
  <si>
    <t>Pol__0173</t>
  </si>
  <si>
    <t>Pol__0174</t>
  </si>
  <si>
    <t>Pol__0175</t>
  </si>
  <si>
    <t>Technické zajištění při montážích uvnitř haly (příplatek za výškové práce, plošina atd.)</t>
  </si>
  <si>
    <t>Pol__0176</t>
  </si>
  <si>
    <t>Pol__0177</t>
  </si>
  <si>
    <t>Pol__0179</t>
  </si>
  <si>
    <t>Pol__0180</t>
  </si>
  <si>
    <t>Pol__0182</t>
  </si>
  <si>
    <t>Pol__0183</t>
  </si>
  <si>
    <t>Pol__0184</t>
  </si>
  <si>
    <t>Pol__0185</t>
  </si>
  <si>
    <t>Pol__0186</t>
  </si>
  <si>
    <t>Pol__0190</t>
  </si>
  <si>
    <t>Pol__0191</t>
  </si>
  <si>
    <t>Pol__0192</t>
  </si>
  <si>
    <t>210010021R00</t>
  </si>
  <si>
    <t>Trubka tuhá z PVC uložená pevně, 16 mm</t>
  </si>
  <si>
    <t>210010022R00</t>
  </si>
  <si>
    <t>Trubka tuhá z PVC uložená pevně, 23 mm</t>
  </si>
  <si>
    <t>210010025R00</t>
  </si>
  <si>
    <t>Trubka ohebná z PVC volně, vnější průměr 20 mm</t>
  </si>
  <si>
    <t>210010344R00</t>
  </si>
  <si>
    <t>Krabice přístrojová LK 80/1</t>
  </si>
  <si>
    <t>210020303R00</t>
  </si>
  <si>
    <t>Žlab kabelový Mars s přísluš., 62/50 mm s víkem</t>
  </si>
  <si>
    <t>Včetně kolen, T-kusů, prodlužovacích dílů, spojek apod.</t>
  </si>
  <si>
    <t>210100001R00</t>
  </si>
  <si>
    <t>Ukončení vodičů v rozvaděči + zapojení do 2,5 mm2</t>
  </si>
  <si>
    <t>210100351R00</t>
  </si>
  <si>
    <t>Ucpávka pro kabely do 4 žil, do P 21</t>
  </si>
  <si>
    <t>210100301R00</t>
  </si>
  <si>
    <t>Příplatek za ukončení stínění kabelů+zapojení</t>
  </si>
  <si>
    <t>210810045R00</t>
  </si>
  <si>
    <t>Kabel CYKY-m 750 V 3 x 1,5 mm2 pevně uložený</t>
  </si>
  <si>
    <t>210860201R00</t>
  </si>
  <si>
    <t>Kabel speciální JYTY s Al 2 x 1 mm volně uložený</t>
  </si>
  <si>
    <t>210860202R00</t>
  </si>
  <si>
    <t>Kabel speciální JYTY s Al 4 x 1 mm volně uložený</t>
  </si>
  <si>
    <t>211010006RT1</t>
  </si>
  <si>
    <t>Osazení hmoždinky do ostrých cihel/kamene, HM 8 včetně dodávky hmoždinky</t>
  </si>
  <si>
    <t>220301022R00</t>
  </si>
  <si>
    <t>Lišta elektroinstalační L 40</t>
  </si>
  <si>
    <t>222330171R00</t>
  </si>
  <si>
    <t>Světelný maják na sloup</t>
  </si>
  <si>
    <t>910      R00</t>
  </si>
  <si>
    <t>Hzs - predbezne obhlidky a revize</t>
  </si>
  <si>
    <t>h</t>
  </si>
  <si>
    <t>Prav.M</t>
  </si>
  <si>
    <t>HZS</t>
  </si>
  <si>
    <t>POL10_</t>
  </si>
  <si>
    <t>0052110301T</t>
  </si>
  <si>
    <t>Doprava materiálu a osob</t>
  </si>
  <si>
    <t xml:space="preserve">km    </t>
  </si>
  <si>
    <t>Náklady na dopravu montážního  materilálu a pracovníků  na staveniště.</t>
  </si>
  <si>
    <t>005211080.10T</t>
  </si>
  <si>
    <t>Likvidace materiálů a obalů</t>
  </si>
  <si>
    <t>Náklady na likvidace materiálů a obalů</t>
  </si>
  <si>
    <t>1019T</t>
  </si>
  <si>
    <t>Zhotovení  dokumentace - Stupeň výrobní</t>
  </si>
  <si>
    <t>soubor</t>
  </si>
  <si>
    <t>1020T</t>
  </si>
  <si>
    <t>Zhotovení  dokumentace - Stupeň skutečného provedení</t>
  </si>
  <si>
    <t>31179105R</t>
  </si>
  <si>
    <t>Tyč závitová M8, DIN 975</t>
  </si>
  <si>
    <t>SPCM</t>
  </si>
  <si>
    <t>34111030R</t>
  </si>
  <si>
    <t>Kabel silový s Cu jádrem 750 V CYKY 3 x 1,5 mm2</t>
  </si>
  <si>
    <t>34121550R</t>
  </si>
  <si>
    <t>Kabel sdělovací s Cu jádrem JYTY 2 x 1 mm</t>
  </si>
  <si>
    <t>34121554R</t>
  </si>
  <si>
    <t>Kabel sdělovací s Cu jádrem JYTY 4 x 1 mm</t>
  </si>
  <si>
    <t>34143286.4JKT</t>
  </si>
  <si>
    <t>Instalační kabel sdělovací, stíněný J-Y(ST)Y 4x2x0,8 LG dodávka včetně montáže</t>
  </si>
  <si>
    <t>34561422R</t>
  </si>
  <si>
    <t>Svorka WAGO compact 4 /2273-204/</t>
  </si>
  <si>
    <t>34571050R</t>
  </si>
  <si>
    <t>Trubka elektroinstal. ohebná 2316/LPE-1 d 16 mm</t>
  </si>
  <si>
    <t>345710961R</t>
  </si>
  <si>
    <t>Trubka elektroinstalační tuhá z PVC 4016 E</t>
  </si>
  <si>
    <t>345710963R</t>
  </si>
  <si>
    <t>Trubka elektroinstalační tuhá z PVC 4025</t>
  </si>
  <si>
    <t>345711830R</t>
  </si>
  <si>
    <t>Koleno pro tuhé trubky z PVC 4116KB</t>
  </si>
  <si>
    <t>345711832R</t>
  </si>
  <si>
    <t>Koleno pro tuhé trubky z PVC 4125KB</t>
  </si>
  <si>
    <t>345712020000R</t>
  </si>
  <si>
    <t>Příchytka instalační kovová 3616A</t>
  </si>
  <si>
    <t>345712030000R</t>
  </si>
  <si>
    <t>Příchytka instalační kovová 3623A</t>
  </si>
  <si>
    <t>345714251R</t>
  </si>
  <si>
    <t>Krabice elektroinstalační plastová 8102</t>
  </si>
  <si>
    <t>345716771R</t>
  </si>
  <si>
    <t>Spojka násuvná 316/2</t>
  </si>
  <si>
    <t>345716910R</t>
  </si>
  <si>
    <t>Spojka pro tuhé trubky z PVC 0216E KB</t>
  </si>
  <si>
    <t>345716912R</t>
  </si>
  <si>
    <t>Spojka pro tuhé trubky z PVC 0225 KB</t>
  </si>
  <si>
    <t>34572125R</t>
  </si>
  <si>
    <t>Lišta vkládací z PVC délka 3 m  LV 40x40</t>
  </si>
  <si>
    <t>RTS 22/ II</t>
  </si>
  <si>
    <t>432 580-123T</t>
  </si>
  <si>
    <t>koordinace časové souoslednosti, návazností hranic dodávek a montáží, sběr technických podkladů od navazujících profesí.</t>
  </si>
  <si>
    <t>433 580-126T</t>
  </si>
  <si>
    <t>Revize elektro</t>
  </si>
  <si>
    <t>Revize vyhrazeného elektrického zařízení dle ČSN 33 1500 - 20 měřených míst</t>
  </si>
  <si>
    <t>5534739760R</t>
  </si>
  <si>
    <t>MARS žlab kabelový NKZIN 50X62X0.70 EC neděrovaný, s integrovanou spojkou</t>
  </si>
  <si>
    <t>55347410R</t>
  </si>
  <si>
    <t>MARS víko žlabu V 62, l = 2 m 0,6 mm EC</t>
  </si>
  <si>
    <t>55347500R</t>
  </si>
  <si>
    <t>MARS víko oblouku 90° NVO 90X62 0,6 mm S</t>
  </si>
  <si>
    <t>55347504R</t>
  </si>
  <si>
    <t>MARS víko T-kusu NVT 62 0,6 mm S</t>
  </si>
  <si>
    <t>55347517R</t>
  </si>
  <si>
    <t>MARS oblouk 90° NO 90X50X62 0,8 mm S</t>
  </si>
  <si>
    <t>55347525R</t>
  </si>
  <si>
    <t>MARS oblouk klesající 90° NKO 90X50X62 0,8 mm S</t>
  </si>
  <si>
    <t>55347529R</t>
  </si>
  <si>
    <t>MARS oblouk stoupající 90° NSO 90X50X62 0,8 mm S</t>
  </si>
  <si>
    <t>55347533R</t>
  </si>
  <si>
    <t>MARS T-kus NT 50X62 0,8 mm S</t>
  </si>
  <si>
    <t>55347546R</t>
  </si>
  <si>
    <t>MARS spojka NS 50 1,0 mm S</t>
  </si>
  <si>
    <t>55347551R</t>
  </si>
  <si>
    <t>MARS podpěra na stěnu NPS 62 1,5 mm ZNCR</t>
  </si>
  <si>
    <t>553475540R</t>
  </si>
  <si>
    <t>MARS závěs NZ 62 1,0 mm S</t>
  </si>
  <si>
    <t>majákT</t>
  </si>
  <si>
    <t>výstražný maják - žlutý</t>
  </si>
  <si>
    <t xml:space="preserve">ks    </t>
  </si>
  <si>
    <t>005211010R</t>
  </si>
  <si>
    <t>Předání a převzetí staveniště</t>
  </si>
  <si>
    <t>005231030R</t>
  </si>
  <si>
    <t>Zkušební provoz</t>
  </si>
  <si>
    <t>210220321RT1</t>
  </si>
  <si>
    <t>Svorka na potrubí Bernard, včetně Cu pásku včetně dodávky svorky + Cu pásku</t>
  </si>
  <si>
    <t>POL1_9</t>
  </si>
  <si>
    <t>210800606RT1</t>
  </si>
  <si>
    <t>Vodič nn a vn CYA 6 mm2 uložený v trubkách včetně dodávky vodiče CYA 6</t>
  </si>
  <si>
    <t>zem01</t>
  </si>
  <si>
    <t>ekvipotencilání svorkovnice EPS1 vč. dodávky</t>
  </si>
  <si>
    <t>430 580-121T</t>
  </si>
  <si>
    <t>Topná zkouška</t>
  </si>
  <si>
    <t>Topná zkouška trvající 72hod; Protokol o uskutečněné TZ; Grafy průběhů sledovaných veličin ve fomátu XLS; Aktuální schéma zapojení MaR; Popis funkce technologie.</t>
  </si>
  <si>
    <t>210190071R00</t>
  </si>
  <si>
    <t>Montáž rozvaděče nedělitelného do 500 kg</t>
  </si>
  <si>
    <t>900      TT5</t>
  </si>
  <si>
    <t>HZS Práce v tarifní třídě 8 (např. elektrotechnik)</t>
  </si>
  <si>
    <t>45166013-3001T</t>
  </si>
  <si>
    <t>Rozvaděčová skříň  rozměry 600x800x300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</si>
  <si>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</si>
  <si>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220611616R00</t>
  </si>
  <si>
    <t>Zkoušky, návody, zaregulování</t>
  </si>
  <si>
    <t xml:space="preserve">hod   </t>
  </si>
  <si>
    <t>RTS 13/ I</t>
  </si>
  <si>
    <t>122160T10</t>
  </si>
  <si>
    <t>Kompletní napojení komunikačních rozhraní  DDC</t>
  </si>
  <si>
    <t xml:space="preserve">DB  </t>
  </si>
  <si>
    <t>Odzkoušení zapojení  komunikace s příslušnou OPS , nastavení včetně přizpůsobení požadovaným  úrovním uživatelského  přístupu</t>
  </si>
  <si>
    <t>360001211R00</t>
  </si>
  <si>
    <t>Montáž přístroje do rozvaděče do 2 kg</t>
  </si>
  <si>
    <t>900      T14</t>
  </si>
  <si>
    <t>HZS Zaškolení obsluhy</t>
  </si>
  <si>
    <t>424580100T</t>
  </si>
  <si>
    <t>Uživatelský software- Generace datových bodů DDC dle RPD</t>
  </si>
  <si>
    <t>DB</t>
  </si>
  <si>
    <t>Generace datových bodů  "Uživatelské software dle RPD-Investorem definovaném rozsahu,  nastavení paramerů, komplexní vyzkoušení funkcionality, odladění, předání.</t>
  </si>
  <si>
    <t>424580101T</t>
  </si>
  <si>
    <t>Uživatelský software- test 1:1 Dle RPD</t>
  </si>
  <si>
    <t>Test 1:1  "Kompeltní kotrola zapojení HW,  nastavení paramerů, komplexní vyzkoušení funkcionality, odladění, předání.</t>
  </si>
  <si>
    <t>428580119T</t>
  </si>
  <si>
    <t>Uživatelská vizualizace DISPLAY GRAFICKÝ</t>
  </si>
  <si>
    <t>Uživatelská  vizualizace datových bodů  na display s grafickým zobrazením. Technologické schéma definovaného zařízení, dynamizace technologických schémat, nastavení paramerů, vyzkoušení funkce.</t>
  </si>
  <si>
    <t>45166013-2900T</t>
  </si>
  <si>
    <t>Displej LCD</t>
  </si>
  <si>
    <t>7" TFT LCD-dotyková obrazovka; res.: 800 x 480; USB, ETH, RS232, RS485; 24VDC; Montáž do panelu; BacNt-IP</t>
  </si>
  <si>
    <t>AMiNi4W2GT</t>
  </si>
  <si>
    <t>8DI, 8DO, 8AI, 4AO, RS485, Ethernet, GSM modul, webserver</t>
  </si>
  <si>
    <t>čidla, detektory</t>
  </si>
  <si>
    <t>219010002T02T00</t>
  </si>
  <si>
    <t>Montáž  snímače aktivního  včetně zapojení</t>
  </si>
  <si>
    <t>AF20-B65T</t>
  </si>
  <si>
    <t>Snímač venkovní teploty, NTC20k, -40..70°C, IP 65 Outdoor Temperature Sensor NTC20k, -40..70C, IP65</t>
  </si>
  <si>
    <t>MP-D-HFCT</t>
  </si>
  <si>
    <t>Snímač úniku chladiva, prostorový, 0…4000ppm, IP21 (pro napojení do ústředny MPU)</t>
  </si>
  <si>
    <t>219010002T01</t>
  </si>
  <si>
    <t>Montáž snímače pasivního</t>
  </si>
  <si>
    <t>R-položka</t>
  </si>
  <si>
    <t>POL12_1</t>
  </si>
  <si>
    <t>CHL0101</t>
  </si>
  <si>
    <t>Přesun hmot zřízení chlazení (1.NP-5.NP)</t>
  </si>
  <si>
    <t>CHL0102</t>
  </si>
  <si>
    <t>Mimostaveništní doprava</t>
  </si>
  <si>
    <t>POL3_0</t>
  </si>
  <si>
    <t>CHL0103</t>
  </si>
  <si>
    <t>Lešení a motážní plošiny</t>
  </si>
  <si>
    <t>CHL0104</t>
  </si>
  <si>
    <t>Závěsný, spojovací, montážní a těsnící materiál</t>
  </si>
  <si>
    <t>CHL0105</t>
  </si>
  <si>
    <t>Tlaková zkoužka vč.zkušebního plynu</t>
  </si>
  <si>
    <t>CHL0106</t>
  </si>
  <si>
    <t>Provozní a komplexní zkoužky, zkušební provoz</t>
  </si>
  <si>
    <t>CHL0108</t>
  </si>
  <si>
    <t>Vypracování provozního protokolu, zaškolení obsluhy</t>
  </si>
  <si>
    <t>CHL0109</t>
  </si>
  <si>
    <t>Projektová dokumentace skutečného provedení + výrobní dokumentace</t>
  </si>
  <si>
    <t>CHL0110</t>
  </si>
  <si>
    <t>Instalační žlab pro vedení Cu potrubí + kabeláže v interieru, vel. 200x100, pozink., kotvený do stropu nebo na konzole do stěny, vč.montáže</t>
  </si>
  <si>
    <t>CHL0111</t>
  </si>
  <si>
    <t>Instalační žlab pro vedení Cu potrubí + kabeláže v interieru, vel. 400x100, pozink, kotvený do stropu nebo na konzole do stěny, vč.montáže</t>
  </si>
  <si>
    <t>CHL0112</t>
  </si>
  <si>
    <t>Instalační žlab pro vedení Cu potrubí + kabeláže v interieru, vel. 600x50, pozink, kotvený do stropu nebo na konzole do stěny, vč.montáže</t>
  </si>
  <si>
    <t>CHL0113</t>
  </si>
  <si>
    <t>Protipožární ucpávka, certifikovaný systém dle typu potrubí a izolace,  min EI45, průchod stropem pro potrubí chladiva 4 x 9,52 x 15,88, vč.montáže</t>
  </si>
  <si>
    <t>CHL0114</t>
  </si>
  <si>
    <t>Protipožární ucpávka, certifikovaný systém dle typu potrubí a izolace,  min. EI45, průchod stěnou pro potrubí chladiva 4 x 9,52 x 15,88, vč.montáže</t>
  </si>
  <si>
    <t>CHL1101</t>
  </si>
  <si>
    <t>Venkovní kondenzační jednotka, celoroční provoz, určeno pro serverovny (garantovaný chod -15°C až +48°C), chladivo R32A</t>
  </si>
  <si>
    <t>Rozměry 950 x 1380 x 330 (š x v x h), Hmotnost 90kg</t>
  </si>
  <si>
    <t>Průtok vzduchu 110 m3/min</t>
  </si>
  <si>
    <t>Min. chladící celkový výkon - min. / nom. / max = 3,8 / 9,5 / 12,54 kW</t>
  </si>
  <si>
    <t>Min. citelný chladící výkon SHC = 7,1kW při Te=35°C, Ti=25°C</t>
  </si>
  <si>
    <t>EER / COP - 4,2 / 4,45, ekvivalent CO2 - 2,025t</t>
  </si>
  <si>
    <t>Chladivo R32, náplň 3000g součástí jednotky + 40g/m nad 7,5m potrubí chladiva</t>
  </si>
  <si>
    <t>Připojovací dimenze 9,52 / 15,88mm</t>
  </si>
  <si>
    <t>Délka potrubí min.5m, max. 85m, max. převýšení 30m</t>
  </si>
  <si>
    <t>El. příkon 4,0kW / 400V, jištění 3x20A, kabel 5Cx2,5</t>
  </si>
  <si>
    <t>Hluk Lwmax=66dB (akustický výkon)</t>
  </si>
  <si>
    <t>MaR - nadřazená -  přes komunikační karty ModBus u každé vnitřní jednotky</t>
  </si>
  <si>
    <t>Osazení přes izolátory chvění na přípravenou ocelovou kci (ocelová kce dodávka stavby)</t>
  </si>
  <si>
    <t>vč. montáže</t>
  </si>
  <si>
    <t>CHL1102</t>
  </si>
  <si>
    <t>Vnitřní chladící nástěnná jednotka, chladivo R32A</t>
  </si>
  <si>
    <t>Rozměry 1200x360x265 (š x v x h), Hmotnost 20kg</t>
  </si>
  <si>
    <t>MaR - nadřazená, jednotka bude vybavena suchým kontaktem vč. MODBUS RTU (pol. 102.1) - upřesnit s profesí MaR</t>
  </si>
  <si>
    <t>CHL1103</t>
  </si>
  <si>
    <t>Suchý kontakt, vč. MODBUS RTU - upřesnit s profesí MaR</t>
  </si>
  <si>
    <t>CHL1104</t>
  </si>
  <si>
    <t>Kabelový ovladač - servisní</t>
  </si>
  <si>
    <t>Izolátor chvění pro kondenzační jednotku</t>
  </si>
  <si>
    <t>CHL01</t>
  </si>
  <si>
    <t>2 x Cu potrubí pro chladivo R32 dimenze 9,52 x 15,88, tepelně izolované tl.iz. min.9mm, nehořlavé (třída A), komunikační kabeláž, instalace do žlabu, vč.montáže</t>
  </si>
  <si>
    <t>CHL02</t>
  </si>
  <si>
    <t>Chladivo R32 - doplnění do systému</t>
  </si>
  <si>
    <t>CHL03</t>
  </si>
  <si>
    <t>Plastový instalační kanál dle dimenze potrubí (chladivo, kondenzát), vč. montáže</t>
  </si>
  <si>
    <t>CHL2101</t>
  </si>
  <si>
    <t>CHL2102</t>
  </si>
  <si>
    <t>MaR - nadřazená, jednotka bude vybavena suchým kontaktem vč. MODBUS RTU (pol. 202.1) - upřesnit s profesí MaR</t>
  </si>
  <si>
    <t>CHL2103</t>
  </si>
  <si>
    <t>CHL2104</t>
  </si>
  <si>
    <t>CHL2105</t>
  </si>
  <si>
    <t>g</t>
  </si>
  <si>
    <t>POL12_0</t>
  </si>
  <si>
    <t>Plastový kanál dle dimenze potrubí (chladivo, kondenzát), vč. montáže</t>
  </si>
  <si>
    <t>721176101R00</t>
  </si>
  <si>
    <t>Potrubí HT připojovací D 32 x 1,8 mm, vč. montáže</t>
  </si>
  <si>
    <t>721170955R00</t>
  </si>
  <si>
    <t>Oprava-vsazení odbočky DN100/32, potrubí PVC hrdlové D 110, vč. montáže</t>
  </si>
  <si>
    <t>721140935R00</t>
  </si>
  <si>
    <t>Oprava - přechod z plastových trub na litinu DN100, vč. montáže</t>
  </si>
  <si>
    <t>979101</t>
  </si>
  <si>
    <t>Sifon podomítkový se suchou zápachovou uzavírkou, DN32, vč. montáže</t>
  </si>
  <si>
    <t>979102</t>
  </si>
  <si>
    <t>Sifon  se suchou zápachovou uzavírkou, DN32, vč. montáže</t>
  </si>
  <si>
    <t>979103</t>
  </si>
  <si>
    <t>Dopojení odvodu kondenzátu KLIMA jednotek PE hadicemi na potrubí HT32, délka do 1000mm, vč.montáže</t>
  </si>
  <si>
    <t>998721101R00</t>
  </si>
  <si>
    <t>Přesun hmot pro vnitřní kanalizaci, výšky do 6 m</t>
  </si>
  <si>
    <t>998721103R00</t>
  </si>
  <si>
    <t>Přesun hmot pro vnitřní kanalizaci, výšky do 24 m</t>
  </si>
  <si>
    <t>Aktivní prvek TYP 1 včetně podpory</t>
  </si>
  <si>
    <t>Aktivní prvek TYP 2 včetně podpory</t>
  </si>
  <si>
    <t>Aktivní prvek TYP 3 včetně podpory</t>
  </si>
  <si>
    <t>Aktivní prvek TYP 4 včetně podpory</t>
  </si>
  <si>
    <t>Aktivní prvek TYP 5 včetně podpory</t>
  </si>
  <si>
    <t>Aktivní prvek TYP 5 NO STACK včetně podpory</t>
  </si>
  <si>
    <t>Aktivní prvek TYP 6 včetně podpory</t>
  </si>
  <si>
    <t>Aktivní prvek TYP 7 včetně podpory</t>
  </si>
  <si>
    <t>Příslušenství k aktivním prvkům</t>
  </si>
  <si>
    <t>Instalace a konfigurace aktivních prvků včetně dopravy lidí a materiálu</t>
  </si>
  <si>
    <t>UPS v podružných rozvaděčích - TYP 2</t>
  </si>
  <si>
    <t>Instalace a konfigurace UPS v podružných rozvaděčích včetně dopravy lidí a materiálu</t>
  </si>
  <si>
    <t>WiFi kontrolér včetně licencí pro min. 60 AP a podpory</t>
  </si>
  <si>
    <t>Přístupový bod (AP) včetně podpory</t>
  </si>
  <si>
    <t>Instalace, konfigurace a montáž přístupových bodů a kontrolérů včetně dopravy lidí a materiálu</t>
  </si>
  <si>
    <t>Firewall včetně podpory, licencí a prodloužené záruky</t>
  </si>
  <si>
    <t>SW pro centrální správu firewallů včetně podpory, licencí a prodloužené záruky (je-li nutný pro plnohodnotnou správu FW)</t>
  </si>
  <si>
    <t>Instalace, konfigurace a FW případně mng. SW včetně zaškolení, dopravy lidí a materiálu</t>
  </si>
  <si>
    <t>AA server včetně licencí a předplatného</t>
  </si>
  <si>
    <t>Instalace a konfigurace  včetně dopravy lidí a materiálu</t>
  </si>
  <si>
    <t>HW server včetně prodloužené záruky</t>
  </si>
  <si>
    <t>SW pro serverovou  virtualizaci včetně licencí a podpory</t>
  </si>
  <si>
    <t>SW pro desktopovou virtualizaci včetně licencí a předplatného</t>
  </si>
  <si>
    <t>Instalace a konfigurace serverů, serverové a desktopové virtualizace včetně dopravy lidí a materiálu</t>
  </si>
  <si>
    <t>Zálohovací SW včetně licencí a podpory</t>
  </si>
  <si>
    <t>Instalace a konfigurace zálohovacího SW včetně dopravy lidí a materiálu</t>
  </si>
  <si>
    <t>Síťové úložiště NAS včetně prodloužené záruky</t>
  </si>
  <si>
    <t>Instalace a konfigurace NAS včetně dopravy lidí a materiálu</t>
  </si>
  <si>
    <t>Záloha napájení - UPS TYP 1</t>
  </si>
  <si>
    <t>Instalace a konfigurace UPS včetně dopravy lidí a materiálu</t>
  </si>
  <si>
    <t>PC do IT učeben včetně licencí a prodloužené záruky</t>
  </si>
  <si>
    <t>Instalace a konfigurace PC včetně dopravy lidí a materiálu</t>
  </si>
  <si>
    <t>IP kamera – pohledová</t>
  </si>
  <si>
    <t>IP kamera – náhledová</t>
  </si>
  <si>
    <t>Záznamové zařízení - IP video rekordér</t>
  </si>
  <si>
    <t>Instalace a konfigurace IP kamer, záznamového zařízení včetně dopravy lidí a materiálu</t>
  </si>
  <si>
    <t>Licence (sonda, kolektor, detekce anomalit a vyhodnocení flow)  + podpora výrobce 5 let</t>
  </si>
  <si>
    <t>Implementace, Školení/konzultace</t>
  </si>
  <si>
    <t>Servisní podpora dodavatele</t>
  </si>
  <si>
    <t>Licence + podpora výrobce 5 let</t>
  </si>
  <si>
    <t>Monitoring aktivních prvků LAN a WLAN, VM's včetně instalace a konfigurace</t>
  </si>
  <si>
    <t>Instalace, konfigurace a FW včetně zaškolení, dopravy lidí a materiálu</t>
  </si>
  <si>
    <t>Videokonferenční systém včetně příslušenství, licencí a předplatného</t>
  </si>
  <si>
    <t>LCD monitor</t>
  </si>
  <si>
    <t>Instalace, konfigurace a montáž Videokonferenčního systému, LCD včetně dopravy lidí a materiálu</t>
  </si>
  <si>
    <t>Služba SOC formou služby (napojení provozní infrastruktury do dohledového centra a náklady na zajištění služeb dohledového centra v režimu 8x5)</t>
  </si>
  <si>
    <t>Bezpečnostní politiky pro zajištění organizačních opatření v organizaci</t>
  </si>
  <si>
    <t>Registr zpracování osobních údajů v organizaci</t>
  </si>
  <si>
    <t>Vypracování BCP pro případ kompletní obnovy dat pro 7 identifikovaných klíčových IS</t>
  </si>
  <si>
    <t>Cena za MD konzultanta IB/KB nad rámec projektu - 12 000Kč</t>
  </si>
  <si>
    <t>Produktové číslo (PN) pokud udává výrobce</t>
  </si>
  <si>
    <t>Stručný technický popis s uvedením výrobce</t>
  </si>
  <si>
    <r>
      <t xml:space="preserve">Splňuje technickou specifikaci dle PD </t>
    </r>
    <r>
      <rPr>
        <b/>
        <sz val="10"/>
        <rFont val="Arial CE"/>
        <charset val="238"/>
      </rPr>
      <t>[Ano/Ne]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</si>
</sst>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9" fillId="0" borderId="0" xfId="0" applyFont="1" applyAlignment="1">
      <alignmen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vertical="top"/>
    </xf>
    <xf numFmtId="0" fontId="0" fillId="0" borderId="0" xfId="0" applyAlignment="1">
      <alignment horizontal="left" vertical="top" wrapText="1"/>
    </xf>
    <xf numFmtId="49" fontId="0" fillId="5" borderId="39" xfId="0" applyNumberFormat="1" applyFill="1" applyBorder="1"/>
    <xf numFmtId="49" fontId="5" fillId="3" borderId="37" xfId="0" applyNumberFormat="1" applyFont="1" applyFill="1" applyBorder="1" applyAlignment="1">
      <alignment horizontal="left" vertical="top" wrapText="1"/>
    </xf>
    <xf numFmtId="49" fontId="0" fillId="5" borderId="39" xfId="0" applyNumberFormat="1" applyFill="1" applyBorder="1" applyAlignment="1">
      <alignment horizontal="center" wrapText="1"/>
    </xf>
    <xf numFmtId="49" fontId="16" fillId="4" borderId="45" xfId="0" applyNumberFormat="1" applyFont="1" applyFill="1" applyBorder="1" applyAlignment="1" applyProtection="1">
      <alignment vertical="top" wrapText="1" shrinkToFit="1"/>
      <protection locked="0"/>
    </xf>
    <xf numFmtId="49" fontId="5" fillId="3" borderId="18" xfId="0" applyNumberFormat="1" applyFont="1" applyFill="1" applyBorder="1" applyAlignment="1">
      <alignment vertical="top" wrapText="1" shrinkToFit="1"/>
    </xf>
    <xf numFmtId="49" fontId="16" fillId="4" borderId="42" xfId="0" applyNumberFormat="1" applyFont="1" applyFill="1" applyBorder="1" applyAlignment="1" applyProtection="1">
      <alignment vertical="top" wrapText="1" shrinkToFit="1"/>
      <protection locked="0"/>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xf numFmtId="49" fontId="0" fillId="0" borderId="37" xfId="0" applyNumberFormat="1" applyBorder="1" applyAlignment="1">
      <alignment vertical="center"/>
    </xf>
    <xf numFmtId="49" fontId="0" fillId="3" borderId="37" xfId="0" applyNumberFormat="1"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heetViews>
  <sheetFormatPr defaultRowHeight="12.75" x14ac:dyDescent="0.2"/>
  <sheetData>
    <row r="1" spans="1:7" x14ac:dyDescent="0.2">
      <c r="A1" s="21" t="s">
        <v>40</v>
      </c>
    </row>
    <row r="2" spans="1:7" ht="57.75" customHeight="1" x14ac:dyDescent="0.2">
      <c r="A2" s="201" t="s">
        <v>41</v>
      </c>
      <c r="B2" s="201"/>
      <c r="C2" s="201"/>
      <c r="D2" s="201"/>
      <c r="E2" s="201"/>
      <c r="F2" s="201"/>
      <c r="G2" s="201"/>
    </row>
  </sheetData>
  <sheetProtection algorithmName="SHA-512" hashValue="aIgrvdTMhkSLzigs08klUSZDuC00fn6/OLCPzvAoNTTlQif7WyL4WIo+L+vTlNRb34E7jABHrAN9SXnQR0+BQg==" saltValue="OAe+inenOhYEsd0Ek5mZ8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41"/>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229" t="s">
        <v>4</v>
      </c>
      <c r="C1" s="230"/>
      <c r="D1" s="230"/>
      <c r="E1" s="230"/>
      <c r="F1" s="230"/>
      <c r="G1" s="230"/>
      <c r="H1" s="230"/>
      <c r="I1" s="230"/>
      <c r="J1" s="231"/>
    </row>
    <row r="2" spans="1:15" ht="36" customHeight="1" x14ac:dyDescent="0.2">
      <c r="A2" s="2"/>
      <c r="B2" s="76" t="s">
        <v>24</v>
      </c>
      <c r="C2" s="77"/>
      <c r="D2" s="78" t="s">
        <v>43</v>
      </c>
      <c r="E2" s="235" t="s">
        <v>44</v>
      </c>
      <c r="F2" s="236"/>
      <c r="G2" s="236"/>
      <c r="H2" s="236"/>
      <c r="I2" s="236"/>
      <c r="J2" s="237"/>
      <c r="O2" s="1"/>
    </row>
    <row r="3" spans="1:15" ht="27" hidden="1" customHeight="1" x14ac:dyDescent="0.2">
      <c r="A3" s="2"/>
      <c r="B3" s="79"/>
      <c r="C3" s="77"/>
      <c r="D3" s="80"/>
      <c r="E3" s="238"/>
      <c r="F3" s="239"/>
      <c r="G3" s="239"/>
      <c r="H3" s="239"/>
      <c r="I3" s="239"/>
      <c r="J3" s="240"/>
    </row>
    <row r="4" spans="1:15" ht="23.25" customHeight="1" x14ac:dyDescent="0.2">
      <c r="A4" s="2"/>
      <c r="B4" s="81"/>
      <c r="C4" s="82"/>
      <c r="D4" s="83"/>
      <c r="E4" s="247"/>
      <c r="F4" s="247"/>
      <c r="G4" s="247"/>
      <c r="H4" s="247"/>
      <c r="I4" s="247"/>
      <c r="J4" s="248"/>
    </row>
    <row r="5" spans="1:15" ht="24" customHeight="1" x14ac:dyDescent="0.2">
      <c r="A5" s="2"/>
      <c r="B5" s="31" t="s">
        <v>23</v>
      </c>
      <c r="D5" s="251"/>
      <c r="E5" s="252"/>
      <c r="F5" s="252"/>
      <c r="G5" s="252"/>
      <c r="H5" s="18" t="s">
        <v>42</v>
      </c>
      <c r="I5" s="22"/>
      <c r="J5" s="8"/>
    </row>
    <row r="6" spans="1:15" ht="15.75" customHeight="1" x14ac:dyDescent="0.2">
      <c r="A6" s="2"/>
      <c r="B6" s="28"/>
      <c r="C6" s="55"/>
      <c r="D6" s="208"/>
      <c r="E6" s="209"/>
      <c r="F6" s="209"/>
      <c r="G6" s="209"/>
      <c r="H6" s="18" t="s">
        <v>36</v>
      </c>
      <c r="I6" s="22"/>
      <c r="J6" s="8"/>
    </row>
    <row r="7" spans="1:15" ht="15.75" customHeight="1" x14ac:dyDescent="0.2">
      <c r="A7" s="2"/>
      <c r="B7" s="29"/>
      <c r="C7" s="56"/>
      <c r="D7" s="53"/>
      <c r="E7" s="210"/>
      <c r="F7" s="211"/>
      <c r="G7" s="211"/>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242"/>
      <c r="E11" s="242"/>
      <c r="F11" s="242"/>
      <c r="G11" s="242"/>
      <c r="H11" s="18" t="s">
        <v>42</v>
      </c>
      <c r="I11" s="84"/>
      <c r="J11" s="8"/>
    </row>
    <row r="12" spans="1:15" ht="15.75" customHeight="1" x14ac:dyDescent="0.2">
      <c r="A12" s="2"/>
      <c r="B12" s="28"/>
      <c r="C12" s="55"/>
      <c r="D12" s="246"/>
      <c r="E12" s="246"/>
      <c r="F12" s="246"/>
      <c r="G12" s="246"/>
      <c r="H12" s="18" t="s">
        <v>36</v>
      </c>
      <c r="I12" s="84"/>
      <c r="J12" s="8"/>
    </row>
    <row r="13" spans="1:15" ht="15.75" customHeight="1" x14ac:dyDescent="0.2">
      <c r="A13" s="2"/>
      <c r="B13" s="29"/>
      <c r="C13" s="56"/>
      <c r="D13" s="85"/>
      <c r="E13" s="249"/>
      <c r="F13" s="250"/>
      <c r="G13" s="250"/>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241"/>
      <c r="F15" s="241"/>
      <c r="G15" s="243"/>
      <c r="H15" s="243"/>
      <c r="I15" s="243" t="s">
        <v>31</v>
      </c>
      <c r="J15" s="244"/>
    </row>
    <row r="16" spans="1:15" ht="23.25" customHeight="1" x14ac:dyDescent="0.2">
      <c r="A16" s="138" t="s">
        <v>26</v>
      </c>
      <c r="B16" s="38" t="s">
        <v>26</v>
      </c>
      <c r="C16" s="62"/>
      <c r="D16" s="63"/>
      <c r="E16" s="218"/>
      <c r="F16" s="219"/>
      <c r="G16" s="218"/>
      <c r="H16" s="219"/>
      <c r="I16" s="218">
        <f>SUMIF(F64:F137,A16,I64:I137)+SUMIF(F64:F137,"PSU",I64:I137)</f>
        <v>0</v>
      </c>
      <c r="J16" s="220"/>
    </row>
    <row r="17" spans="1:10" ht="23.25" customHeight="1" x14ac:dyDescent="0.2">
      <c r="A17" s="138" t="s">
        <v>27</v>
      </c>
      <c r="B17" s="38" t="s">
        <v>27</v>
      </c>
      <c r="C17" s="62"/>
      <c r="D17" s="63"/>
      <c r="E17" s="218"/>
      <c r="F17" s="219"/>
      <c r="G17" s="218"/>
      <c r="H17" s="219"/>
      <c r="I17" s="218">
        <f>SUMIF(F64:F137,A17,I64:I137)</f>
        <v>0</v>
      </c>
      <c r="J17" s="220"/>
    </row>
    <row r="18" spans="1:10" ht="23.25" customHeight="1" x14ac:dyDescent="0.2">
      <c r="A18" s="138" t="s">
        <v>28</v>
      </c>
      <c r="B18" s="38" t="s">
        <v>28</v>
      </c>
      <c r="C18" s="62"/>
      <c r="D18" s="63"/>
      <c r="E18" s="218"/>
      <c r="F18" s="219"/>
      <c r="G18" s="218"/>
      <c r="H18" s="219"/>
      <c r="I18" s="218">
        <f>SUMIF(F64:F137,A18,I64:I137)</f>
        <v>0</v>
      </c>
      <c r="J18" s="220"/>
    </row>
    <row r="19" spans="1:10" ht="23.25" customHeight="1" x14ac:dyDescent="0.2">
      <c r="A19" s="138" t="s">
        <v>215</v>
      </c>
      <c r="B19" s="38" t="s">
        <v>29</v>
      </c>
      <c r="C19" s="62"/>
      <c r="D19" s="63"/>
      <c r="E19" s="218"/>
      <c r="F19" s="219"/>
      <c r="G19" s="218"/>
      <c r="H19" s="219"/>
      <c r="I19" s="218">
        <f>SUMIF(F64:F137,A19,I64:I137)</f>
        <v>0</v>
      </c>
      <c r="J19" s="220"/>
    </row>
    <row r="20" spans="1:10" ht="23.25" customHeight="1" x14ac:dyDescent="0.2">
      <c r="A20" s="138" t="s">
        <v>216</v>
      </c>
      <c r="B20" s="38" t="s">
        <v>30</v>
      </c>
      <c r="C20" s="62"/>
      <c r="D20" s="63"/>
      <c r="E20" s="218"/>
      <c r="F20" s="219"/>
      <c r="G20" s="218"/>
      <c r="H20" s="219"/>
      <c r="I20" s="218">
        <f>SUMIF(F64:F137,A20,I64:I137)</f>
        <v>0</v>
      </c>
      <c r="J20" s="220"/>
    </row>
    <row r="21" spans="1:10" ht="23.25" customHeight="1" x14ac:dyDescent="0.2">
      <c r="A21" s="2"/>
      <c r="B21" s="48" t="s">
        <v>31</v>
      </c>
      <c r="C21" s="64"/>
      <c r="D21" s="65"/>
      <c r="E21" s="221"/>
      <c r="F21" s="245"/>
      <c r="G21" s="221"/>
      <c r="H21" s="245"/>
      <c r="I21" s="221">
        <f>SUM(I16:J20)</f>
        <v>0</v>
      </c>
      <c r="J21" s="222"/>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12</v>
      </c>
      <c r="F23" s="39" t="s">
        <v>0</v>
      </c>
      <c r="G23" s="216">
        <f>ZakladDPHSniVypocet</f>
        <v>0</v>
      </c>
      <c r="H23" s="217"/>
      <c r="I23" s="217"/>
      <c r="J23" s="40" t="str">
        <f t="shared" ref="J23:J28" si="0">Mena</f>
        <v>CZK</v>
      </c>
    </row>
    <row r="24" spans="1:10" ht="23.25" customHeight="1" x14ac:dyDescent="0.2">
      <c r="A24" s="2">
        <f>(A23-INT(A23))*100</f>
        <v>0</v>
      </c>
      <c r="B24" s="38" t="s">
        <v>14</v>
      </c>
      <c r="C24" s="62"/>
      <c r="D24" s="63"/>
      <c r="E24" s="67">
        <f>SazbaDPH1</f>
        <v>12</v>
      </c>
      <c r="F24" s="39" t="s">
        <v>0</v>
      </c>
      <c r="G24" s="214">
        <f>A23</f>
        <v>0</v>
      </c>
      <c r="H24" s="215"/>
      <c r="I24" s="215"/>
      <c r="J24" s="40" t="str">
        <f t="shared" si="0"/>
        <v>CZK</v>
      </c>
    </row>
    <row r="25" spans="1:10" ht="23.25" customHeight="1" x14ac:dyDescent="0.2">
      <c r="A25" s="2">
        <f>ZakladDPHZakl*SazbaDPH2/100</f>
        <v>0</v>
      </c>
      <c r="B25" s="38" t="s">
        <v>15</v>
      </c>
      <c r="C25" s="62"/>
      <c r="D25" s="63"/>
      <c r="E25" s="67">
        <v>21</v>
      </c>
      <c r="F25" s="39" t="s">
        <v>0</v>
      </c>
      <c r="G25" s="216">
        <f>ZakladDPHZaklVypocet</f>
        <v>0</v>
      </c>
      <c r="H25" s="217"/>
      <c r="I25" s="217"/>
      <c r="J25" s="40" t="str">
        <f t="shared" si="0"/>
        <v>CZK</v>
      </c>
    </row>
    <row r="26" spans="1:10" ht="23.25" customHeight="1" x14ac:dyDescent="0.2">
      <c r="A26" s="2">
        <f>(A25-INT(A25))*100</f>
        <v>0</v>
      </c>
      <c r="B26" s="32" t="s">
        <v>16</v>
      </c>
      <c r="C26" s="68"/>
      <c r="D26" s="54"/>
      <c r="E26" s="69">
        <f>SazbaDPH2</f>
        <v>21</v>
      </c>
      <c r="F26" s="30" t="s">
        <v>0</v>
      </c>
      <c r="G26" s="232">
        <f>A25</f>
        <v>0</v>
      </c>
      <c r="H26" s="233"/>
      <c r="I26" s="233"/>
      <c r="J26" s="37" t="str">
        <f t="shared" si="0"/>
        <v>CZK</v>
      </c>
    </row>
    <row r="27" spans="1:10" ht="23.25" customHeight="1" thickBot="1" x14ac:dyDescent="0.25">
      <c r="A27" s="2">
        <f>ZakladDPHSni+DPHSni+ZakladDPHZakl+DPHZakl</f>
        <v>0</v>
      </c>
      <c r="B27" s="31" t="s">
        <v>5</v>
      </c>
      <c r="C27" s="70"/>
      <c r="D27" s="71"/>
      <c r="E27" s="70"/>
      <c r="F27" s="16"/>
      <c r="G27" s="234">
        <f>CenaCelkem-(ZakladDPHSni+DPHSni+ZakladDPHZakl+DPHZakl)</f>
        <v>0</v>
      </c>
      <c r="H27" s="234"/>
      <c r="I27" s="234"/>
      <c r="J27" s="41" t="str">
        <f t="shared" si="0"/>
        <v>CZK</v>
      </c>
    </row>
    <row r="28" spans="1:10" ht="27.75" hidden="1" customHeight="1" thickBot="1" x14ac:dyDescent="0.25">
      <c r="A28" s="2"/>
      <c r="B28" s="111" t="s">
        <v>25</v>
      </c>
      <c r="C28" s="112"/>
      <c r="D28" s="112"/>
      <c r="E28" s="113"/>
      <c r="F28" s="114"/>
      <c r="G28" s="224">
        <f>ZakladDPHSniVypocet+ZakladDPHZaklVypocet</f>
        <v>0</v>
      </c>
      <c r="H28" s="224"/>
      <c r="I28" s="224"/>
      <c r="J28" s="115" t="str">
        <f t="shared" si="0"/>
        <v>CZK</v>
      </c>
    </row>
    <row r="29" spans="1:10" ht="27.75" customHeight="1" thickBot="1" x14ac:dyDescent="0.25">
      <c r="A29" s="2">
        <f>(A27-INT(A27))*100</f>
        <v>0</v>
      </c>
      <c r="B29" s="111" t="s">
        <v>37</v>
      </c>
      <c r="C29" s="116"/>
      <c r="D29" s="116"/>
      <c r="E29" s="116"/>
      <c r="F29" s="117"/>
      <c r="G29" s="223">
        <f>A27</f>
        <v>0</v>
      </c>
      <c r="H29" s="223"/>
      <c r="I29" s="223"/>
      <c r="J29" s="118"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225"/>
      <c r="E34" s="226"/>
      <c r="G34" s="227"/>
      <c r="H34" s="228"/>
      <c r="I34" s="228"/>
      <c r="J34" s="25"/>
    </row>
    <row r="35" spans="1:10" ht="12.75" customHeight="1" x14ac:dyDescent="0.2">
      <c r="A35" s="2"/>
      <c r="B35" s="2"/>
      <c r="D35" s="213" t="s">
        <v>2</v>
      </c>
      <c r="E35" s="213"/>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17</v>
      </c>
      <c r="C37" s="89"/>
      <c r="D37" s="89"/>
      <c r="E37" s="89"/>
      <c r="F37" s="90"/>
      <c r="G37" s="90"/>
      <c r="H37" s="90"/>
      <c r="I37" s="90"/>
      <c r="J37" s="91"/>
    </row>
    <row r="38" spans="1:10"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
      <c r="A39" s="87">
        <v>1</v>
      </c>
      <c r="B39" s="97" t="s">
        <v>45</v>
      </c>
      <c r="C39" s="204"/>
      <c r="D39" s="204"/>
      <c r="E39" s="204"/>
      <c r="F39" s="98">
        <f>'1 1 Pol'!AE357+'1 3 Pol'!AE85+'1 3a Pol'!AE223+'1 4a Pol'!AE73+'1 4b Pol'!AE38+'1 5 Pol'!AE88+'1 5 P1'!AH107</f>
        <v>0</v>
      </c>
      <c r="G39" s="99">
        <f>'1 1 Pol'!AF357+'1 3 Pol'!AF85+'1 3a Pol'!AF223+'1 4a Pol'!AF73+'1 4b Pol'!AF38+'1 5 Pol'!AF88+'1 5 P1'!AI107</f>
        <v>0</v>
      </c>
      <c r="H39" s="100">
        <f t="shared" ref="H39:H47" si="1">(F39*SazbaDPH1/100)+(G39*SazbaDPH2/100)</f>
        <v>0</v>
      </c>
      <c r="I39" s="100">
        <f t="shared" ref="I39:I47" si="2">F39+G39+H39</f>
        <v>0</v>
      </c>
      <c r="J39" s="101" t="str">
        <f t="shared" ref="J39:J47" si="3">IF(CenaCelkemVypocet=0,"",I39/CenaCelkemVypocet*100)</f>
        <v/>
      </c>
    </row>
    <row r="40" spans="1:10" ht="25.5" customHeight="1" x14ac:dyDescent="0.2">
      <c r="A40" s="87">
        <v>2</v>
      </c>
      <c r="B40" s="102" t="s">
        <v>46</v>
      </c>
      <c r="C40" s="212" t="s">
        <v>47</v>
      </c>
      <c r="D40" s="212"/>
      <c r="E40" s="212"/>
      <c r="F40" s="103">
        <f>'1 1 Pol'!AE357+'1 3 Pol'!AE85+'1 3a Pol'!AE223+'1 4a Pol'!AE73+'1 4b Pol'!AE38+'1 5 Pol'!AE88+'1 5 P1'!AH107</f>
        <v>0</v>
      </c>
      <c r="G40" s="104">
        <f>'1 1 Pol'!AF357+'1 3 Pol'!AF85+'1 3a Pol'!AF223+'1 4a Pol'!AF73+'1 4b Pol'!AF38+'1 5 Pol'!AF88+'1 5 P1'!AI107</f>
        <v>0</v>
      </c>
      <c r="H40" s="104">
        <f t="shared" si="1"/>
        <v>0</v>
      </c>
      <c r="I40" s="104">
        <f t="shared" si="2"/>
        <v>0</v>
      </c>
      <c r="J40" s="105" t="str">
        <f t="shared" si="3"/>
        <v/>
      </c>
    </row>
    <row r="41" spans="1:10" ht="25.5" customHeight="1" x14ac:dyDescent="0.2">
      <c r="A41" s="87">
        <v>3</v>
      </c>
      <c r="B41" s="106" t="s">
        <v>46</v>
      </c>
      <c r="C41" s="204" t="s">
        <v>48</v>
      </c>
      <c r="D41" s="204"/>
      <c r="E41" s="204"/>
      <c r="F41" s="107">
        <f>'1 1 Pol'!AE357</f>
        <v>0</v>
      </c>
      <c r="G41" s="100">
        <f>'1 1 Pol'!AF357</f>
        <v>0</v>
      </c>
      <c r="H41" s="100">
        <f t="shared" si="1"/>
        <v>0</v>
      </c>
      <c r="I41" s="100">
        <f t="shared" si="2"/>
        <v>0</v>
      </c>
      <c r="J41" s="101" t="str">
        <f t="shared" si="3"/>
        <v/>
      </c>
    </row>
    <row r="42" spans="1:10" ht="25.5" customHeight="1" x14ac:dyDescent="0.2">
      <c r="A42" s="87">
        <v>3</v>
      </c>
      <c r="B42" s="106" t="s">
        <v>49</v>
      </c>
      <c r="C42" s="204" t="s">
        <v>50</v>
      </c>
      <c r="D42" s="204"/>
      <c r="E42" s="204"/>
      <c r="F42" s="107">
        <f>'1 3 Pol'!AE85</f>
        <v>0</v>
      </c>
      <c r="G42" s="100">
        <f>'1 3 Pol'!AF85</f>
        <v>0</v>
      </c>
      <c r="H42" s="100">
        <f t="shared" si="1"/>
        <v>0</v>
      </c>
      <c r="I42" s="100">
        <f t="shared" si="2"/>
        <v>0</v>
      </c>
      <c r="J42" s="101" t="str">
        <f t="shared" si="3"/>
        <v/>
      </c>
    </row>
    <row r="43" spans="1:10" ht="25.5" customHeight="1" x14ac:dyDescent="0.2">
      <c r="A43" s="87">
        <v>3</v>
      </c>
      <c r="B43" s="106" t="s">
        <v>51</v>
      </c>
      <c r="C43" s="204" t="s">
        <v>52</v>
      </c>
      <c r="D43" s="204"/>
      <c r="E43" s="204"/>
      <c r="F43" s="107">
        <f>'1 3a Pol'!AE223</f>
        <v>0</v>
      </c>
      <c r="G43" s="100">
        <f>'1 3a Pol'!AF223</f>
        <v>0</v>
      </c>
      <c r="H43" s="100">
        <f t="shared" si="1"/>
        <v>0</v>
      </c>
      <c r="I43" s="100">
        <f t="shared" si="2"/>
        <v>0</v>
      </c>
      <c r="J43" s="101" t="str">
        <f t="shared" si="3"/>
        <v/>
      </c>
    </row>
    <row r="44" spans="1:10" ht="25.5" customHeight="1" x14ac:dyDescent="0.2">
      <c r="A44" s="87">
        <v>3</v>
      </c>
      <c r="B44" s="106" t="s">
        <v>53</v>
      </c>
      <c r="C44" s="204" t="s">
        <v>54</v>
      </c>
      <c r="D44" s="204"/>
      <c r="E44" s="204"/>
      <c r="F44" s="107">
        <f>'1 4a Pol'!AE73</f>
        <v>0</v>
      </c>
      <c r="G44" s="100">
        <f>'1 4a Pol'!AF73</f>
        <v>0</v>
      </c>
      <c r="H44" s="100">
        <f t="shared" si="1"/>
        <v>0</v>
      </c>
      <c r="I44" s="100">
        <f t="shared" si="2"/>
        <v>0</v>
      </c>
      <c r="J44" s="101" t="str">
        <f t="shared" si="3"/>
        <v/>
      </c>
    </row>
    <row r="45" spans="1:10" ht="25.5" customHeight="1" x14ac:dyDescent="0.2">
      <c r="A45" s="87">
        <v>3</v>
      </c>
      <c r="B45" s="106" t="s">
        <v>55</v>
      </c>
      <c r="C45" s="204" t="s">
        <v>56</v>
      </c>
      <c r="D45" s="204"/>
      <c r="E45" s="204"/>
      <c r="F45" s="107">
        <f>'1 4b Pol'!AE38</f>
        <v>0</v>
      </c>
      <c r="G45" s="100">
        <f>'1 4b Pol'!AF38</f>
        <v>0</v>
      </c>
      <c r="H45" s="100">
        <f t="shared" si="1"/>
        <v>0</v>
      </c>
      <c r="I45" s="100">
        <f t="shared" si="2"/>
        <v>0</v>
      </c>
      <c r="J45" s="101" t="str">
        <f t="shared" si="3"/>
        <v/>
      </c>
    </row>
    <row r="46" spans="1:10" ht="25.5" customHeight="1" x14ac:dyDescent="0.2">
      <c r="A46" s="87">
        <v>3</v>
      </c>
      <c r="B46" s="106" t="s">
        <v>57</v>
      </c>
      <c r="C46" s="204" t="s">
        <v>58</v>
      </c>
      <c r="D46" s="204"/>
      <c r="E46" s="204"/>
      <c r="F46" s="107">
        <f>'1 5 Pol'!AE88</f>
        <v>0</v>
      </c>
      <c r="G46" s="100">
        <f>'1 5 Pol'!AF88</f>
        <v>0</v>
      </c>
      <c r="H46" s="100">
        <f t="shared" si="1"/>
        <v>0</v>
      </c>
      <c r="I46" s="100">
        <f t="shared" si="2"/>
        <v>0</v>
      </c>
      <c r="J46" s="101" t="str">
        <f t="shared" si="3"/>
        <v/>
      </c>
    </row>
    <row r="47" spans="1:10" ht="25.5" customHeight="1" x14ac:dyDescent="0.2">
      <c r="A47" s="87">
        <v>3</v>
      </c>
      <c r="B47" s="106" t="s">
        <v>57</v>
      </c>
      <c r="C47" s="204" t="s">
        <v>59</v>
      </c>
      <c r="D47" s="204"/>
      <c r="E47" s="204"/>
      <c r="F47" s="107">
        <f>'1 5 P1'!AH107</f>
        <v>0</v>
      </c>
      <c r="G47" s="100">
        <f>'1 5 P1'!AI107</f>
        <v>0</v>
      </c>
      <c r="H47" s="100">
        <f t="shared" si="1"/>
        <v>0</v>
      </c>
      <c r="I47" s="100">
        <f t="shared" si="2"/>
        <v>0</v>
      </c>
      <c r="J47" s="101" t="str">
        <f t="shared" si="3"/>
        <v/>
      </c>
    </row>
    <row r="48" spans="1:10" ht="25.5" customHeight="1" x14ac:dyDescent="0.2">
      <c r="A48" s="87"/>
      <c r="B48" s="205" t="s">
        <v>60</v>
      </c>
      <c r="C48" s="206"/>
      <c r="D48" s="206"/>
      <c r="E48" s="207"/>
      <c r="F48" s="108">
        <f>SUMIF(A39:A47,"=1",F39:F47)</f>
        <v>0</v>
      </c>
      <c r="G48" s="109">
        <f>SUMIF(A39:A47,"=1",G39:G47)</f>
        <v>0</v>
      </c>
      <c r="H48" s="109">
        <f>SUMIF(A39:A47,"=1",H39:H47)</f>
        <v>0</v>
      </c>
      <c r="I48" s="109">
        <f>SUMIF(A39:A47,"=1",I39:I47)</f>
        <v>0</v>
      </c>
      <c r="J48" s="110">
        <f>SUMIF(A39:A47,"=1",J39:J47)</f>
        <v>0</v>
      </c>
    </row>
    <row r="50" spans="1:10" x14ac:dyDescent="0.2">
      <c r="A50" t="s">
        <v>62</v>
      </c>
      <c r="B50" t="s">
        <v>63</v>
      </c>
    </row>
    <row r="51" spans="1:10" x14ac:dyDescent="0.2">
      <c r="A51" t="s">
        <v>64</v>
      </c>
      <c r="B51" t="s">
        <v>65</v>
      </c>
    </row>
    <row r="52" spans="1:10" x14ac:dyDescent="0.2">
      <c r="A52" t="s">
        <v>66</v>
      </c>
      <c r="B52" t="s">
        <v>67</v>
      </c>
    </row>
    <row r="53" spans="1:10" x14ac:dyDescent="0.2">
      <c r="A53" t="s">
        <v>66</v>
      </c>
      <c r="B53" t="s">
        <v>68</v>
      </c>
    </row>
    <row r="54" spans="1:10" x14ac:dyDescent="0.2">
      <c r="A54" t="s">
        <v>66</v>
      </c>
      <c r="B54" t="s">
        <v>69</v>
      </c>
    </row>
    <row r="55" spans="1:10" x14ac:dyDescent="0.2">
      <c r="A55" t="s">
        <v>66</v>
      </c>
      <c r="B55" t="s">
        <v>70</v>
      </c>
    </row>
    <row r="56" spans="1:10" x14ac:dyDescent="0.2">
      <c r="A56" t="s">
        <v>66</v>
      </c>
      <c r="B56" t="s">
        <v>71</v>
      </c>
    </row>
    <row r="57" spans="1:10" x14ac:dyDescent="0.2">
      <c r="A57" t="s">
        <v>66</v>
      </c>
      <c r="B57" t="s">
        <v>72</v>
      </c>
    </row>
    <row r="58" spans="1:10" x14ac:dyDescent="0.2">
      <c r="A58" t="s">
        <v>66</v>
      </c>
      <c r="B58" t="s">
        <v>73</v>
      </c>
    </row>
    <row r="61" spans="1:10" ht="15.75" x14ac:dyDescent="0.25">
      <c r="B61" s="119" t="s">
        <v>74</v>
      </c>
    </row>
    <row r="63" spans="1:10" ht="25.5" customHeight="1" x14ac:dyDescent="0.2">
      <c r="A63" s="121"/>
      <c r="B63" s="124" t="s">
        <v>18</v>
      </c>
      <c r="C63" s="124" t="s">
        <v>6</v>
      </c>
      <c r="D63" s="125"/>
      <c r="E63" s="125"/>
      <c r="F63" s="126" t="s">
        <v>75</v>
      </c>
      <c r="G63" s="126"/>
      <c r="H63" s="126"/>
      <c r="I63" s="126" t="s">
        <v>31</v>
      </c>
      <c r="J63" s="126" t="s">
        <v>0</v>
      </c>
    </row>
    <row r="64" spans="1:10" ht="36.75" customHeight="1" x14ac:dyDescent="0.2">
      <c r="A64" s="122"/>
      <c r="B64" s="127" t="s">
        <v>76</v>
      </c>
      <c r="C64" s="202" t="s">
        <v>77</v>
      </c>
      <c r="D64" s="203"/>
      <c r="E64" s="203"/>
      <c r="F64" s="134" t="s">
        <v>26</v>
      </c>
      <c r="G64" s="135"/>
      <c r="H64" s="135"/>
      <c r="I64" s="135">
        <f>'1 5 Pol'!G8</f>
        <v>0</v>
      </c>
      <c r="J64" s="131" t="str">
        <f>IF(I138=0,"",I64/I138*100)</f>
        <v/>
      </c>
    </row>
    <row r="65" spans="1:10" ht="36.75" customHeight="1" x14ac:dyDescent="0.2">
      <c r="A65" s="122"/>
      <c r="B65" s="127" t="s">
        <v>76</v>
      </c>
      <c r="C65" s="202" t="s">
        <v>78</v>
      </c>
      <c r="D65" s="203"/>
      <c r="E65" s="203"/>
      <c r="F65" s="134" t="s">
        <v>26</v>
      </c>
      <c r="G65" s="135"/>
      <c r="H65" s="135"/>
      <c r="I65" s="135">
        <f>'1 3 Pol'!G8</f>
        <v>0</v>
      </c>
      <c r="J65" s="131" t="str">
        <f>IF(I138=0,"",I65/I138*100)</f>
        <v/>
      </c>
    </row>
    <row r="66" spans="1:10" ht="36.75" customHeight="1" x14ac:dyDescent="0.2">
      <c r="A66" s="122"/>
      <c r="B66" s="127" t="s">
        <v>79</v>
      </c>
      <c r="C66" s="202" t="s">
        <v>80</v>
      </c>
      <c r="D66" s="203"/>
      <c r="E66" s="203"/>
      <c r="F66" s="134" t="s">
        <v>26</v>
      </c>
      <c r="G66" s="135"/>
      <c r="H66" s="135"/>
      <c r="I66" s="135">
        <f>'1 3a Pol'!G45</f>
        <v>0</v>
      </c>
      <c r="J66" s="131" t="str">
        <f>IF(I138=0,"",I66/I138*100)</f>
        <v/>
      </c>
    </row>
    <row r="67" spans="1:10" ht="36.75" customHeight="1" x14ac:dyDescent="0.2">
      <c r="A67" s="122"/>
      <c r="B67" s="127" t="s">
        <v>81</v>
      </c>
      <c r="C67" s="202" t="s">
        <v>80</v>
      </c>
      <c r="D67" s="203"/>
      <c r="E67" s="203"/>
      <c r="F67" s="134" t="s">
        <v>26</v>
      </c>
      <c r="G67" s="135"/>
      <c r="H67" s="135"/>
      <c r="I67" s="135">
        <f>'1 3a Pol'!G57</f>
        <v>0</v>
      </c>
      <c r="J67" s="131" t="str">
        <f>IF(I138=0,"",I67/I138*100)</f>
        <v/>
      </c>
    </row>
    <row r="68" spans="1:10" ht="36.75" customHeight="1" x14ac:dyDescent="0.2">
      <c r="A68" s="122"/>
      <c r="B68" s="127" t="s">
        <v>82</v>
      </c>
      <c r="C68" s="202" t="s">
        <v>83</v>
      </c>
      <c r="D68" s="203"/>
      <c r="E68" s="203"/>
      <c r="F68" s="134" t="s">
        <v>26</v>
      </c>
      <c r="G68" s="135"/>
      <c r="H68" s="135"/>
      <c r="I68" s="135">
        <f>'1 3a Pol'!G79</f>
        <v>0</v>
      </c>
      <c r="J68" s="131" t="str">
        <f>IF(I138=0,"",I68/I138*100)</f>
        <v/>
      </c>
    </row>
    <row r="69" spans="1:10" ht="36.75" customHeight="1" x14ac:dyDescent="0.2">
      <c r="A69" s="122"/>
      <c r="B69" s="127" t="s">
        <v>84</v>
      </c>
      <c r="C69" s="202" t="s">
        <v>85</v>
      </c>
      <c r="D69" s="203"/>
      <c r="E69" s="203"/>
      <c r="F69" s="134" t="s">
        <v>26</v>
      </c>
      <c r="G69" s="135"/>
      <c r="H69" s="135"/>
      <c r="I69" s="135">
        <f>'1 3a Pol'!G106</f>
        <v>0</v>
      </c>
      <c r="J69" s="131" t="str">
        <f>IF(I138=0,"",I69/I138*100)</f>
        <v/>
      </c>
    </row>
    <row r="70" spans="1:10" ht="36.75" customHeight="1" x14ac:dyDescent="0.2">
      <c r="A70" s="122"/>
      <c r="B70" s="127" t="s">
        <v>86</v>
      </c>
      <c r="C70" s="202" t="s">
        <v>87</v>
      </c>
      <c r="D70" s="203"/>
      <c r="E70" s="203"/>
      <c r="F70" s="134" t="s">
        <v>26</v>
      </c>
      <c r="G70" s="135"/>
      <c r="H70" s="135"/>
      <c r="I70" s="135">
        <f>'1 3a Pol'!G130</f>
        <v>0</v>
      </c>
      <c r="J70" s="131" t="str">
        <f>IF(I138=0,"",I70/I138*100)</f>
        <v/>
      </c>
    </row>
    <row r="71" spans="1:10" ht="36.75" customHeight="1" x14ac:dyDescent="0.2">
      <c r="A71" s="122"/>
      <c r="B71" s="127" t="s">
        <v>88</v>
      </c>
      <c r="C71" s="202" t="s">
        <v>89</v>
      </c>
      <c r="D71" s="203"/>
      <c r="E71" s="203"/>
      <c r="F71" s="134" t="s">
        <v>26</v>
      </c>
      <c r="G71" s="135"/>
      <c r="H71" s="135"/>
      <c r="I71" s="135">
        <f>'1 3a Pol'!G148</f>
        <v>0</v>
      </c>
      <c r="J71" s="131" t="str">
        <f>IF(I138=0,"",I71/I138*100)</f>
        <v/>
      </c>
    </row>
    <row r="72" spans="1:10" ht="36.75" customHeight="1" x14ac:dyDescent="0.2">
      <c r="A72" s="122"/>
      <c r="B72" s="127" t="s">
        <v>90</v>
      </c>
      <c r="C72" s="202" t="s">
        <v>91</v>
      </c>
      <c r="D72" s="203"/>
      <c r="E72" s="203"/>
      <c r="F72" s="134" t="s">
        <v>26</v>
      </c>
      <c r="G72" s="135"/>
      <c r="H72" s="135"/>
      <c r="I72" s="135">
        <f>'1 3a Pol'!G166</f>
        <v>0</v>
      </c>
      <c r="J72" s="131" t="str">
        <f>IF(I138=0,"",I72/I138*100)</f>
        <v/>
      </c>
    </row>
    <row r="73" spans="1:10" ht="36.75" customHeight="1" x14ac:dyDescent="0.2">
      <c r="A73" s="122"/>
      <c r="B73" s="127" t="s">
        <v>92</v>
      </c>
      <c r="C73" s="202" t="s">
        <v>93</v>
      </c>
      <c r="D73" s="203"/>
      <c r="E73" s="203"/>
      <c r="F73" s="134" t="s">
        <v>26</v>
      </c>
      <c r="G73" s="135"/>
      <c r="H73" s="135"/>
      <c r="I73" s="135">
        <f>'1 3a Pol'!G181</f>
        <v>0</v>
      </c>
      <c r="J73" s="131" t="str">
        <f>IF(I138=0,"",I73/I138*100)</f>
        <v/>
      </c>
    </row>
    <row r="74" spans="1:10" ht="36.75" customHeight="1" x14ac:dyDescent="0.2">
      <c r="A74" s="122"/>
      <c r="B74" s="127" t="s">
        <v>94</v>
      </c>
      <c r="C74" s="202" t="s">
        <v>95</v>
      </c>
      <c r="D74" s="203"/>
      <c r="E74" s="203"/>
      <c r="F74" s="134" t="s">
        <v>26</v>
      </c>
      <c r="G74" s="135"/>
      <c r="H74" s="135"/>
      <c r="I74" s="135">
        <f>'1 3a Pol'!G191</f>
        <v>0</v>
      </c>
      <c r="J74" s="131" t="str">
        <f>IF(I138=0,"",I74/I138*100)</f>
        <v/>
      </c>
    </row>
    <row r="75" spans="1:10" ht="36.75" customHeight="1" x14ac:dyDescent="0.2">
      <c r="A75" s="122"/>
      <c r="B75" s="127" t="s">
        <v>96</v>
      </c>
      <c r="C75" s="202" t="s">
        <v>97</v>
      </c>
      <c r="D75" s="203"/>
      <c r="E75" s="203"/>
      <c r="F75" s="134" t="s">
        <v>26</v>
      </c>
      <c r="G75" s="135"/>
      <c r="H75" s="135"/>
      <c r="I75" s="135">
        <f>'1 5 Pol'!G22</f>
        <v>0</v>
      </c>
      <c r="J75" s="131" t="str">
        <f>IF(I138=0,"",I75/I138*100)</f>
        <v/>
      </c>
    </row>
    <row r="76" spans="1:10" ht="36.75" customHeight="1" x14ac:dyDescent="0.2">
      <c r="A76" s="122"/>
      <c r="B76" s="127" t="s">
        <v>96</v>
      </c>
      <c r="C76" s="202" t="s">
        <v>98</v>
      </c>
      <c r="D76" s="203"/>
      <c r="E76" s="203"/>
      <c r="F76" s="134" t="s">
        <v>26</v>
      </c>
      <c r="G76" s="135"/>
      <c r="H76" s="135"/>
      <c r="I76" s="135">
        <f>'1 3 Pol'!G10</f>
        <v>0</v>
      </c>
      <c r="J76" s="131" t="str">
        <f>IF(I138=0,"",I76/I138*100)</f>
        <v/>
      </c>
    </row>
    <row r="77" spans="1:10" ht="36.75" customHeight="1" x14ac:dyDescent="0.2">
      <c r="A77" s="122"/>
      <c r="B77" s="127" t="s">
        <v>99</v>
      </c>
      <c r="C77" s="202" t="s">
        <v>100</v>
      </c>
      <c r="D77" s="203"/>
      <c r="E77" s="203"/>
      <c r="F77" s="134" t="s">
        <v>26</v>
      </c>
      <c r="G77" s="135"/>
      <c r="H77" s="135"/>
      <c r="I77" s="135">
        <f>'1 3a Pol'!G215</f>
        <v>0</v>
      </c>
      <c r="J77" s="131" t="str">
        <f>IF(I138=0,"",I77/I138*100)</f>
        <v/>
      </c>
    </row>
    <row r="78" spans="1:10" ht="36.75" customHeight="1" x14ac:dyDescent="0.2">
      <c r="A78" s="122"/>
      <c r="B78" s="127" t="s">
        <v>101</v>
      </c>
      <c r="C78" s="202" t="s">
        <v>102</v>
      </c>
      <c r="D78" s="203"/>
      <c r="E78" s="203"/>
      <c r="F78" s="134" t="s">
        <v>26</v>
      </c>
      <c r="G78" s="135"/>
      <c r="H78" s="135"/>
      <c r="I78" s="135">
        <f>'1 5 Pol'!G50</f>
        <v>0</v>
      </c>
      <c r="J78" s="131" t="str">
        <f>IF(I138=0,"",I78/I138*100)</f>
        <v/>
      </c>
    </row>
    <row r="79" spans="1:10" ht="36.75" customHeight="1" x14ac:dyDescent="0.2">
      <c r="A79" s="122"/>
      <c r="B79" s="127" t="s">
        <v>101</v>
      </c>
      <c r="C79" s="202" t="s">
        <v>103</v>
      </c>
      <c r="D79" s="203"/>
      <c r="E79" s="203"/>
      <c r="F79" s="134" t="s">
        <v>26</v>
      </c>
      <c r="G79" s="135"/>
      <c r="H79" s="135"/>
      <c r="I79" s="135">
        <f>'1 3 Pol'!G16</f>
        <v>0</v>
      </c>
      <c r="J79" s="131" t="str">
        <f>IF(I138=0,"",I79/I138*100)</f>
        <v/>
      </c>
    </row>
    <row r="80" spans="1:10" ht="36.75" customHeight="1" x14ac:dyDescent="0.2">
      <c r="A80" s="122"/>
      <c r="B80" s="127" t="s">
        <v>104</v>
      </c>
      <c r="C80" s="202" t="s">
        <v>105</v>
      </c>
      <c r="D80" s="203"/>
      <c r="E80" s="203"/>
      <c r="F80" s="134" t="s">
        <v>26</v>
      </c>
      <c r="G80" s="135"/>
      <c r="H80" s="135"/>
      <c r="I80" s="135">
        <f>'1 3 Pol'!G21</f>
        <v>0</v>
      </c>
      <c r="J80" s="131" t="str">
        <f>IF(I138=0,"",I80/I138*100)</f>
        <v/>
      </c>
    </row>
    <row r="81" spans="1:10" ht="36.75" customHeight="1" x14ac:dyDescent="0.2">
      <c r="A81" s="122"/>
      <c r="B81" s="127" t="s">
        <v>104</v>
      </c>
      <c r="C81" s="202" t="s">
        <v>106</v>
      </c>
      <c r="D81" s="203"/>
      <c r="E81" s="203"/>
      <c r="F81" s="134" t="s">
        <v>26</v>
      </c>
      <c r="G81" s="135"/>
      <c r="H81" s="135"/>
      <c r="I81" s="135">
        <f>'1 5 Pol'!G78</f>
        <v>0</v>
      </c>
      <c r="J81" s="131" t="str">
        <f>IF(I138=0,"",I81/I138*100)</f>
        <v/>
      </c>
    </row>
    <row r="82" spans="1:10" ht="36.75" customHeight="1" x14ac:dyDescent="0.2">
      <c r="A82" s="122"/>
      <c r="B82" s="127" t="s">
        <v>107</v>
      </c>
      <c r="C82" s="202" t="s">
        <v>108</v>
      </c>
      <c r="D82" s="203"/>
      <c r="E82" s="203"/>
      <c r="F82" s="134" t="s">
        <v>26</v>
      </c>
      <c r="G82" s="135"/>
      <c r="H82" s="135"/>
      <c r="I82" s="135">
        <f>'1 3 Pol'!G31</f>
        <v>0</v>
      </c>
      <c r="J82" s="131" t="str">
        <f>IF(I138=0,"",I82/I138*100)</f>
        <v/>
      </c>
    </row>
    <row r="83" spans="1:10" ht="36.75" customHeight="1" x14ac:dyDescent="0.2">
      <c r="A83" s="122"/>
      <c r="B83" s="127" t="s">
        <v>109</v>
      </c>
      <c r="C83" s="202" t="s">
        <v>110</v>
      </c>
      <c r="D83" s="203"/>
      <c r="E83" s="203"/>
      <c r="F83" s="134" t="s">
        <v>26</v>
      </c>
      <c r="G83" s="135"/>
      <c r="H83" s="135"/>
      <c r="I83" s="135">
        <f>'1 3 Pol'!G53</f>
        <v>0</v>
      </c>
      <c r="J83" s="131" t="str">
        <f>IF(I138=0,"",I83/I138*100)</f>
        <v/>
      </c>
    </row>
    <row r="84" spans="1:10" ht="36.75" customHeight="1" x14ac:dyDescent="0.2">
      <c r="A84" s="122"/>
      <c r="B84" s="127" t="s">
        <v>111</v>
      </c>
      <c r="C84" s="202" t="s">
        <v>112</v>
      </c>
      <c r="D84" s="203"/>
      <c r="E84" s="203"/>
      <c r="F84" s="134" t="s">
        <v>26</v>
      </c>
      <c r="G84" s="135"/>
      <c r="H84" s="135"/>
      <c r="I84" s="135">
        <f>'1 3 Pol'!G76</f>
        <v>0</v>
      </c>
      <c r="J84" s="131" t="str">
        <f>IF(I138=0,"",I84/I138*100)</f>
        <v/>
      </c>
    </row>
    <row r="85" spans="1:10" ht="36.75" customHeight="1" x14ac:dyDescent="0.2">
      <c r="A85" s="122"/>
      <c r="B85" s="127" t="s">
        <v>113</v>
      </c>
      <c r="C85" s="202" t="s">
        <v>80</v>
      </c>
      <c r="D85" s="203"/>
      <c r="E85" s="203"/>
      <c r="F85" s="134" t="s">
        <v>26</v>
      </c>
      <c r="G85" s="135"/>
      <c r="H85" s="135"/>
      <c r="I85" s="135">
        <f>'1 3a Pol'!G8</f>
        <v>0</v>
      </c>
      <c r="J85" s="131" t="str">
        <f>IF(I138=0,"",I85/I138*100)</f>
        <v/>
      </c>
    </row>
    <row r="86" spans="1:10" ht="36.75" customHeight="1" x14ac:dyDescent="0.2">
      <c r="A86" s="122"/>
      <c r="B86" s="127" t="s">
        <v>49</v>
      </c>
      <c r="C86" s="202" t="s">
        <v>114</v>
      </c>
      <c r="D86" s="203"/>
      <c r="E86" s="203"/>
      <c r="F86" s="134" t="s">
        <v>26</v>
      </c>
      <c r="G86" s="135"/>
      <c r="H86" s="135"/>
      <c r="I86" s="135">
        <f>'1 1 Pol'!G8</f>
        <v>0</v>
      </c>
      <c r="J86" s="131" t="str">
        <f>IF(I138=0,"",I86/I138*100)</f>
        <v/>
      </c>
    </row>
    <row r="87" spans="1:10" ht="36.75" customHeight="1" x14ac:dyDescent="0.2">
      <c r="A87" s="122"/>
      <c r="B87" s="127" t="s">
        <v>115</v>
      </c>
      <c r="C87" s="202" t="s">
        <v>116</v>
      </c>
      <c r="D87" s="203"/>
      <c r="E87" s="203"/>
      <c r="F87" s="134" t="s">
        <v>26</v>
      </c>
      <c r="G87" s="135"/>
      <c r="H87" s="135"/>
      <c r="I87" s="135">
        <f>'1 1 Pol'!G31</f>
        <v>0</v>
      </c>
      <c r="J87" s="131" t="str">
        <f>IF(I138=0,"",I87/I138*100)</f>
        <v/>
      </c>
    </row>
    <row r="88" spans="1:10" ht="36.75" customHeight="1" x14ac:dyDescent="0.2">
      <c r="A88" s="122"/>
      <c r="B88" s="127" t="s">
        <v>117</v>
      </c>
      <c r="C88" s="202" t="s">
        <v>118</v>
      </c>
      <c r="D88" s="203"/>
      <c r="E88" s="203"/>
      <c r="F88" s="134" t="s">
        <v>26</v>
      </c>
      <c r="G88" s="135"/>
      <c r="H88" s="135"/>
      <c r="I88" s="135">
        <f>'1 1 Pol'!G36</f>
        <v>0</v>
      </c>
      <c r="J88" s="131" t="str">
        <f>IF(I138=0,"",I88/I138*100)</f>
        <v/>
      </c>
    </row>
    <row r="89" spans="1:10" ht="36.75" customHeight="1" x14ac:dyDescent="0.2">
      <c r="A89" s="122"/>
      <c r="B89" s="127" t="s">
        <v>119</v>
      </c>
      <c r="C89" s="202" t="s">
        <v>120</v>
      </c>
      <c r="D89" s="203"/>
      <c r="E89" s="203"/>
      <c r="F89" s="134" t="s">
        <v>26</v>
      </c>
      <c r="G89" s="135"/>
      <c r="H89" s="135"/>
      <c r="I89" s="135">
        <f>'1 1 Pol'!G44</f>
        <v>0</v>
      </c>
      <c r="J89" s="131" t="str">
        <f>IF(I138=0,"",I89/I138*100)</f>
        <v/>
      </c>
    </row>
    <row r="90" spans="1:10" ht="36.75" customHeight="1" x14ac:dyDescent="0.2">
      <c r="A90" s="122"/>
      <c r="B90" s="127" t="s">
        <v>121</v>
      </c>
      <c r="C90" s="202" t="s">
        <v>122</v>
      </c>
      <c r="D90" s="203"/>
      <c r="E90" s="203"/>
      <c r="F90" s="134" t="s">
        <v>26</v>
      </c>
      <c r="G90" s="135"/>
      <c r="H90" s="135"/>
      <c r="I90" s="135">
        <f>'1 1 Pol'!G72</f>
        <v>0</v>
      </c>
      <c r="J90" s="131" t="str">
        <f>IF(I138=0,"",I90/I138*100)</f>
        <v/>
      </c>
    </row>
    <row r="91" spans="1:10" ht="36.75" customHeight="1" x14ac:dyDescent="0.2">
      <c r="A91" s="122"/>
      <c r="B91" s="127" t="s">
        <v>123</v>
      </c>
      <c r="C91" s="202" t="s">
        <v>124</v>
      </c>
      <c r="D91" s="203"/>
      <c r="E91" s="203"/>
      <c r="F91" s="134" t="s">
        <v>26</v>
      </c>
      <c r="G91" s="135"/>
      <c r="H91" s="135"/>
      <c r="I91" s="135">
        <f>'1 1 Pol'!G96</f>
        <v>0</v>
      </c>
      <c r="J91" s="131" t="str">
        <f>IF(I138=0,"",I91/I138*100)</f>
        <v/>
      </c>
    </row>
    <row r="92" spans="1:10" ht="36.75" customHeight="1" x14ac:dyDescent="0.2">
      <c r="A92" s="122"/>
      <c r="B92" s="127" t="s">
        <v>125</v>
      </c>
      <c r="C92" s="202" t="s">
        <v>126</v>
      </c>
      <c r="D92" s="203"/>
      <c r="E92" s="203"/>
      <c r="F92" s="134" t="s">
        <v>26</v>
      </c>
      <c r="G92" s="135"/>
      <c r="H92" s="135"/>
      <c r="I92" s="135">
        <f>'1 1 Pol'!G103</f>
        <v>0</v>
      </c>
      <c r="J92" s="131" t="str">
        <f>IF(I138=0,"",I92/I138*100)</f>
        <v/>
      </c>
    </row>
    <row r="93" spans="1:10" ht="36.75" customHeight="1" x14ac:dyDescent="0.2">
      <c r="A93" s="122"/>
      <c r="B93" s="127" t="s">
        <v>127</v>
      </c>
      <c r="C93" s="202" t="s">
        <v>128</v>
      </c>
      <c r="D93" s="203"/>
      <c r="E93" s="203"/>
      <c r="F93" s="134" t="s">
        <v>26</v>
      </c>
      <c r="G93" s="135"/>
      <c r="H93" s="135"/>
      <c r="I93" s="135">
        <f>'1 1 Pol'!G107</f>
        <v>0</v>
      </c>
      <c r="J93" s="131" t="str">
        <f>IF(I138=0,"",I93/I138*100)</f>
        <v/>
      </c>
    </row>
    <row r="94" spans="1:10" ht="36.75" customHeight="1" x14ac:dyDescent="0.2">
      <c r="A94" s="122"/>
      <c r="B94" s="127" t="s">
        <v>129</v>
      </c>
      <c r="C94" s="202" t="s">
        <v>130</v>
      </c>
      <c r="D94" s="203"/>
      <c r="E94" s="203"/>
      <c r="F94" s="134" t="s">
        <v>26</v>
      </c>
      <c r="G94" s="135"/>
      <c r="H94" s="135"/>
      <c r="I94" s="135">
        <f>'1 1 Pol'!G114</f>
        <v>0</v>
      </c>
      <c r="J94" s="131" t="str">
        <f>IF(I138=0,"",I94/I138*100)</f>
        <v/>
      </c>
    </row>
    <row r="95" spans="1:10" ht="36.75" customHeight="1" x14ac:dyDescent="0.2">
      <c r="A95" s="122"/>
      <c r="B95" s="127" t="s">
        <v>131</v>
      </c>
      <c r="C95" s="202" t="s">
        <v>132</v>
      </c>
      <c r="D95" s="203"/>
      <c r="E95" s="203"/>
      <c r="F95" s="134" t="s">
        <v>26</v>
      </c>
      <c r="G95" s="135"/>
      <c r="H95" s="135"/>
      <c r="I95" s="135">
        <f>'1 1 Pol'!G121</f>
        <v>0</v>
      </c>
      <c r="J95" s="131" t="str">
        <f>IF(I138=0,"",I95/I138*100)</f>
        <v/>
      </c>
    </row>
    <row r="96" spans="1:10" ht="36.75" customHeight="1" x14ac:dyDescent="0.2">
      <c r="A96" s="122"/>
      <c r="B96" s="127" t="s">
        <v>133</v>
      </c>
      <c r="C96" s="202" t="s">
        <v>134</v>
      </c>
      <c r="D96" s="203"/>
      <c r="E96" s="203"/>
      <c r="F96" s="134" t="s">
        <v>26</v>
      </c>
      <c r="G96" s="135"/>
      <c r="H96" s="135"/>
      <c r="I96" s="135">
        <f>'1 1 Pol'!G203</f>
        <v>0</v>
      </c>
      <c r="J96" s="131" t="str">
        <f>IF(I138=0,"",I96/I138*100)</f>
        <v/>
      </c>
    </row>
    <row r="97" spans="1:10" ht="36.75" customHeight="1" x14ac:dyDescent="0.2">
      <c r="A97" s="122"/>
      <c r="B97" s="127" t="s">
        <v>135</v>
      </c>
      <c r="C97" s="202" t="s">
        <v>136</v>
      </c>
      <c r="D97" s="203"/>
      <c r="E97" s="203"/>
      <c r="F97" s="134" t="s">
        <v>26</v>
      </c>
      <c r="G97" s="135"/>
      <c r="H97" s="135"/>
      <c r="I97" s="135">
        <f>'1 5 P1'!J8</f>
        <v>0</v>
      </c>
      <c r="J97" s="131" t="str">
        <f>IF(I138=0,"",I97/I138*100)</f>
        <v/>
      </c>
    </row>
    <row r="98" spans="1:10" ht="36.75" customHeight="1" x14ac:dyDescent="0.2">
      <c r="A98" s="122"/>
      <c r="B98" s="127" t="s">
        <v>137</v>
      </c>
      <c r="C98" s="202" t="s">
        <v>138</v>
      </c>
      <c r="D98" s="203"/>
      <c r="E98" s="203"/>
      <c r="F98" s="134" t="s">
        <v>26</v>
      </c>
      <c r="G98" s="135"/>
      <c r="H98" s="135"/>
      <c r="I98" s="135">
        <f>'1 5 P1'!J21</f>
        <v>0</v>
      </c>
      <c r="J98" s="131" t="str">
        <f>IF(I138=0,"",I98/I138*100)</f>
        <v/>
      </c>
    </row>
    <row r="99" spans="1:10" ht="36.75" customHeight="1" x14ac:dyDescent="0.2">
      <c r="A99" s="122"/>
      <c r="B99" s="127" t="s">
        <v>139</v>
      </c>
      <c r="C99" s="202" t="s">
        <v>140</v>
      </c>
      <c r="D99" s="203"/>
      <c r="E99" s="203"/>
      <c r="F99" s="134" t="s">
        <v>26</v>
      </c>
      <c r="G99" s="135"/>
      <c r="H99" s="135"/>
      <c r="I99" s="135">
        <f>'1 5 P1'!J25</f>
        <v>0</v>
      </c>
      <c r="J99" s="131" t="str">
        <f>IF(I138=0,"",I99/I138*100)</f>
        <v/>
      </c>
    </row>
    <row r="100" spans="1:10" ht="36.75" customHeight="1" x14ac:dyDescent="0.2">
      <c r="A100" s="122"/>
      <c r="B100" s="127" t="s">
        <v>141</v>
      </c>
      <c r="C100" s="202" t="s">
        <v>142</v>
      </c>
      <c r="D100" s="203"/>
      <c r="E100" s="203"/>
      <c r="F100" s="134" t="s">
        <v>26</v>
      </c>
      <c r="G100" s="135"/>
      <c r="H100" s="135"/>
      <c r="I100" s="135">
        <f>'1 5 P1'!J29</f>
        <v>0</v>
      </c>
      <c r="J100" s="131" t="str">
        <f>IF(I138=0,"",I100/I138*100)</f>
        <v/>
      </c>
    </row>
    <row r="101" spans="1:10" ht="36.75" customHeight="1" x14ac:dyDescent="0.2">
      <c r="A101" s="122"/>
      <c r="B101" s="127" t="s">
        <v>143</v>
      </c>
      <c r="C101" s="202" t="s">
        <v>144</v>
      </c>
      <c r="D101" s="203"/>
      <c r="E101" s="203"/>
      <c r="F101" s="134" t="s">
        <v>26</v>
      </c>
      <c r="G101" s="135"/>
      <c r="H101" s="135"/>
      <c r="I101" s="135">
        <f>'1 5 P1'!J32</f>
        <v>0</v>
      </c>
      <c r="J101" s="131" t="str">
        <f>IF(I138=0,"",I101/I138*100)</f>
        <v/>
      </c>
    </row>
    <row r="102" spans="1:10" ht="36.75" customHeight="1" x14ac:dyDescent="0.2">
      <c r="A102" s="122"/>
      <c r="B102" s="127" t="s">
        <v>145</v>
      </c>
      <c r="C102" s="202" t="s">
        <v>146</v>
      </c>
      <c r="D102" s="203"/>
      <c r="E102" s="203"/>
      <c r="F102" s="134" t="s">
        <v>26</v>
      </c>
      <c r="G102" s="135"/>
      <c r="H102" s="135"/>
      <c r="I102" s="135">
        <f>'1 5 P1'!J43</f>
        <v>0</v>
      </c>
      <c r="J102" s="131" t="str">
        <f>IF(I138=0,"",I102/I138*100)</f>
        <v/>
      </c>
    </row>
    <row r="103" spans="1:10" ht="36.75" customHeight="1" x14ac:dyDescent="0.2">
      <c r="A103" s="122"/>
      <c r="B103" s="127" t="s">
        <v>147</v>
      </c>
      <c r="C103" s="202" t="s">
        <v>148</v>
      </c>
      <c r="D103" s="203"/>
      <c r="E103" s="203"/>
      <c r="F103" s="134" t="s">
        <v>26</v>
      </c>
      <c r="G103" s="135"/>
      <c r="H103" s="135"/>
      <c r="I103" s="135">
        <f>'1 5 P1'!J46</f>
        <v>0</v>
      </c>
      <c r="J103" s="131" t="str">
        <f>IF(I138=0,"",I103/I138*100)</f>
        <v/>
      </c>
    </row>
    <row r="104" spans="1:10" ht="36.75" customHeight="1" x14ac:dyDescent="0.2">
      <c r="A104" s="122"/>
      <c r="B104" s="127" t="s">
        <v>149</v>
      </c>
      <c r="C104" s="202" t="s">
        <v>150</v>
      </c>
      <c r="D104" s="203"/>
      <c r="E104" s="203"/>
      <c r="F104" s="134" t="s">
        <v>26</v>
      </c>
      <c r="G104" s="135"/>
      <c r="H104" s="135"/>
      <c r="I104" s="135">
        <f>'1 5 P1'!J51</f>
        <v>0</v>
      </c>
      <c r="J104" s="131" t="str">
        <f>IF(I138=0,"",I104/I138*100)</f>
        <v/>
      </c>
    </row>
    <row r="105" spans="1:10" ht="36.75" customHeight="1" x14ac:dyDescent="0.2">
      <c r="A105" s="122"/>
      <c r="B105" s="127" t="s">
        <v>151</v>
      </c>
      <c r="C105" s="202" t="s">
        <v>152</v>
      </c>
      <c r="D105" s="203"/>
      <c r="E105" s="203"/>
      <c r="F105" s="134" t="s">
        <v>26</v>
      </c>
      <c r="G105" s="135"/>
      <c r="H105" s="135"/>
      <c r="I105" s="135">
        <f>'1 5 P1'!J55</f>
        <v>0</v>
      </c>
      <c r="J105" s="131" t="str">
        <f>IF(I138=0,"",I105/I138*100)</f>
        <v/>
      </c>
    </row>
    <row r="106" spans="1:10" ht="36.75" customHeight="1" x14ac:dyDescent="0.2">
      <c r="A106" s="122"/>
      <c r="B106" s="127" t="s">
        <v>153</v>
      </c>
      <c r="C106" s="202" t="s">
        <v>154</v>
      </c>
      <c r="D106" s="203"/>
      <c r="E106" s="203"/>
      <c r="F106" s="134" t="s">
        <v>26</v>
      </c>
      <c r="G106" s="135"/>
      <c r="H106" s="135"/>
      <c r="I106" s="135">
        <f>'1 5 P1'!J59</f>
        <v>0</v>
      </c>
      <c r="J106" s="131" t="str">
        <f>IF(I138=0,"",I106/I138*100)</f>
        <v/>
      </c>
    </row>
    <row r="107" spans="1:10" ht="36.75" customHeight="1" x14ac:dyDescent="0.2">
      <c r="A107" s="122"/>
      <c r="B107" s="127" t="s">
        <v>155</v>
      </c>
      <c r="C107" s="202" t="s">
        <v>156</v>
      </c>
      <c r="D107" s="203"/>
      <c r="E107" s="203"/>
      <c r="F107" s="134" t="s">
        <v>26</v>
      </c>
      <c r="G107" s="135"/>
      <c r="H107" s="135"/>
      <c r="I107" s="135">
        <f>'1 5 P1'!J63</f>
        <v>0</v>
      </c>
      <c r="J107" s="131" t="str">
        <f>IF(I138=0,"",I107/I138*100)</f>
        <v/>
      </c>
    </row>
    <row r="108" spans="1:10" ht="36.75" customHeight="1" x14ac:dyDescent="0.2">
      <c r="A108" s="122"/>
      <c r="B108" s="127" t="s">
        <v>157</v>
      </c>
      <c r="C108" s="202" t="s">
        <v>158</v>
      </c>
      <c r="D108" s="203"/>
      <c r="E108" s="203"/>
      <c r="F108" s="134" t="s">
        <v>26</v>
      </c>
      <c r="G108" s="135"/>
      <c r="H108" s="135"/>
      <c r="I108" s="135">
        <f>'1 5 P1'!J65</f>
        <v>0</v>
      </c>
      <c r="J108" s="131" t="str">
        <f>IF(I138=0,"",I108/I138*100)</f>
        <v/>
      </c>
    </row>
    <row r="109" spans="1:10" ht="36.75" customHeight="1" x14ac:dyDescent="0.2">
      <c r="A109" s="122"/>
      <c r="B109" s="127" t="s">
        <v>159</v>
      </c>
      <c r="C109" s="202" t="s">
        <v>160</v>
      </c>
      <c r="D109" s="203"/>
      <c r="E109" s="203"/>
      <c r="F109" s="134" t="s">
        <v>26</v>
      </c>
      <c r="G109" s="135"/>
      <c r="H109" s="135"/>
      <c r="I109" s="135">
        <f>'1 5 P1'!J68</f>
        <v>0</v>
      </c>
      <c r="J109" s="131" t="str">
        <f>IF(I138=0,"",I109/I138*100)</f>
        <v/>
      </c>
    </row>
    <row r="110" spans="1:10" ht="36.75" customHeight="1" x14ac:dyDescent="0.2">
      <c r="A110" s="122"/>
      <c r="B110" s="127" t="s">
        <v>161</v>
      </c>
      <c r="C110" s="202" t="s">
        <v>162</v>
      </c>
      <c r="D110" s="203"/>
      <c r="E110" s="203"/>
      <c r="F110" s="134" t="s">
        <v>26</v>
      </c>
      <c r="G110" s="135"/>
      <c r="H110" s="135"/>
      <c r="I110" s="135">
        <f>'1 5 P1'!J79</f>
        <v>0</v>
      </c>
      <c r="J110" s="131" t="str">
        <f>IF(I138=0,"",I110/I138*100)</f>
        <v/>
      </c>
    </row>
    <row r="111" spans="1:10" ht="36.75" customHeight="1" x14ac:dyDescent="0.2">
      <c r="A111" s="122"/>
      <c r="B111" s="127" t="s">
        <v>163</v>
      </c>
      <c r="C111" s="202" t="s">
        <v>164</v>
      </c>
      <c r="D111" s="203"/>
      <c r="E111" s="203"/>
      <c r="F111" s="134" t="s">
        <v>26</v>
      </c>
      <c r="G111" s="135"/>
      <c r="H111" s="135"/>
      <c r="I111" s="135">
        <f>'1 5 P1'!J83</f>
        <v>0</v>
      </c>
      <c r="J111" s="131" t="str">
        <f>IF(I138=0,"",I111/I138*100)</f>
        <v/>
      </c>
    </row>
    <row r="112" spans="1:10" ht="36.75" customHeight="1" x14ac:dyDescent="0.2">
      <c r="A112" s="122"/>
      <c r="B112" s="127" t="s">
        <v>165</v>
      </c>
      <c r="C112" s="202" t="s">
        <v>166</v>
      </c>
      <c r="D112" s="203"/>
      <c r="E112" s="203"/>
      <c r="F112" s="134" t="s">
        <v>26</v>
      </c>
      <c r="G112" s="135"/>
      <c r="H112" s="135"/>
      <c r="I112" s="135">
        <f>'1 5 P1'!J87</f>
        <v>0</v>
      </c>
      <c r="J112" s="131" t="str">
        <f>IF(I138=0,"",I112/I138*100)</f>
        <v/>
      </c>
    </row>
    <row r="113" spans="1:10" ht="36.75" customHeight="1" x14ac:dyDescent="0.2">
      <c r="A113" s="122"/>
      <c r="B113" s="127" t="s">
        <v>167</v>
      </c>
      <c r="C113" s="202" t="s">
        <v>168</v>
      </c>
      <c r="D113" s="203"/>
      <c r="E113" s="203"/>
      <c r="F113" s="134" t="s">
        <v>26</v>
      </c>
      <c r="G113" s="135"/>
      <c r="H113" s="135"/>
      <c r="I113" s="135">
        <f>'1 5 P1'!J91</f>
        <v>0</v>
      </c>
      <c r="J113" s="131" t="str">
        <f>IF(I138=0,"",I113/I138*100)</f>
        <v/>
      </c>
    </row>
    <row r="114" spans="1:10" ht="36.75" customHeight="1" x14ac:dyDescent="0.2">
      <c r="A114" s="122"/>
      <c r="B114" s="127" t="s">
        <v>169</v>
      </c>
      <c r="C114" s="202" t="s">
        <v>170</v>
      </c>
      <c r="D114" s="203"/>
      <c r="E114" s="203"/>
      <c r="F114" s="134" t="s">
        <v>26</v>
      </c>
      <c r="G114" s="135"/>
      <c r="H114" s="135"/>
      <c r="I114" s="135">
        <f>'1 5 P1'!J95</f>
        <v>0</v>
      </c>
      <c r="J114" s="131" t="str">
        <f>IF(I138=0,"",I114/I138*100)</f>
        <v/>
      </c>
    </row>
    <row r="115" spans="1:10" ht="36.75" customHeight="1" x14ac:dyDescent="0.2">
      <c r="A115" s="122"/>
      <c r="B115" s="127" t="s">
        <v>171</v>
      </c>
      <c r="C115" s="202" t="s">
        <v>172</v>
      </c>
      <c r="D115" s="203"/>
      <c r="E115" s="203"/>
      <c r="F115" s="134" t="s">
        <v>26</v>
      </c>
      <c r="G115" s="135"/>
      <c r="H115" s="135"/>
      <c r="I115" s="135">
        <f>'1 5 P1'!J99</f>
        <v>0</v>
      </c>
      <c r="J115" s="131" t="str">
        <f>IF(I138=0,"",I115/I138*100)</f>
        <v/>
      </c>
    </row>
    <row r="116" spans="1:10" ht="36.75" customHeight="1" x14ac:dyDescent="0.2">
      <c r="A116" s="122"/>
      <c r="B116" s="127" t="s">
        <v>173</v>
      </c>
      <c r="C116" s="202" t="s">
        <v>174</v>
      </c>
      <c r="D116" s="203"/>
      <c r="E116" s="203"/>
      <c r="F116" s="134" t="s">
        <v>26</v>
      </c>
      <c r="G116" s="135"/>
      <c r="H116" s="135"/>
      <c r="I116" s="135">
        <f>'1 5 P1'!J101</f>
        <v>0</v>
      </c>
      <c r="J116" s="131" t="str">
        <f>IF(I138=0,"",I116/I138*100)</f>
        <v/>
      </c>
    </row>
    <row r="117" spans="1:10" ht="36.75" customHeight="1" x14ac:dyDescent="0.2">
      <c r="A117" s="122"/>
      <c r="B117" s="127" t="s">
        <v>175</v>
      </c>
      <c r="C117" s="202" t="s">
        <v>176</v>
      </c>
      <c r="D117" s="203"/>
      <c r="E117" s="203"/>
      <c r="F117" s="134" t="s">
        <v>27</v>
      </c>
      <c r="G117" s="135"/>
      <c r="H117" s="135"/>
      <c r="I117" s="135">
        <f>'1 1 Pol'!G205</f>
        <v>0</v>
      </c>
      <c r="J117" s="131" t="str">
        <f>IF(I138=0,"",I117/I138*100)</f>
        <v/>
      </c>
    </row>
    <row r="118" spans="1:10" ht="36.75" customHeight="1" x14ac:dyDescent="0.2">
      <c r="A118" s="122"/>
      <c r="B118" s="127" t="s">
        <v>177</v>
      </c>
      <c r="C118" s="202" t="s">
        <v>178</v>
      </c>
      <c r="D118" s="203"/>
      <c r="E118" s="203"/>
      <c r="F118" s="134" t="s">
        <v>27</v>
      </c>
      <c r="G118" s="135"/>
      <c r="H118" s="135"/>
      <c r="I118" s="135">
        <f>'1 1 Pol'!G212</f>
        <v>0</v>
      </c>
      <c r="J118" s="131" t="str">
        <f>IF(I138=0,"",I118/I138*100)</f>
        <v/>
      </c>
    </row>
    <row r="119" spans="1:10" ht="36.75" customHeight="1" x14ac:dyDescent="0.2">
      <c r="A119" s="122"/>
      <c r="B119" s="127" t="s">
        <v>179</v>
      </c>
      <c r="C119" s="202" t="s">
        <v>180</v>
      </c>
      <c r="D119" s="203"/>
      <c r="E119" s="203"/>
      <c r="F119" s="134" t="s">
        <v>27</v>
      </c>
      <c r="G119" s="135"/>
      <c r="H119" s="135"/>
      <c r="I119" s="135">
        <f>'1 1 Pol'!G216</f>
        <v>0</v>
      </c>
      <c r="J119" s="131" t="str">
        <f>IF(I138=0,"",I119/I138*100)</f>
        <v/>
      </c>
    </row>
    <row r="120" spans="1:10" ht="36.75" customHeight="1" x14ac:dyDescent="0.2">
      <c r="A120" s="122"/>
      <c r="B120" s="127" t="s">
        <v>181</v>
      </c>
      <c r="C120" s="202" t="s">
        <v>182</v>
      </c>
      <c r="D120" s="203"/>
      <c r="E120" s="203"/>
      <c r="F120" s="134" t="s">
        <v>27</v>
      </c>
      <c r="G120" s="135"/>
      <c r="H120" s="135"/>
      <c r="I120" s="135">
        <f>'1 1 Pol'!G221</f>
        <v>0</v>
      </c>
      <c r="J120" s="131" t="str">
        <f>IF(I138=0,"",I120/I138*100)</f>
        <v/>
      </c>
    </row>
    <row r="121" spans="1:10" ht="36.75" customHeight="1" x14ac:dyDescent="0.2">
      <c r="A121" s="122"/>
      <c r="B121" s="127" t="s">
        <v>183</v>
      </c>
      <c r="C121" s="202" t="s">
        <v>184</v>
      </c>
      <c r="D121" s="203"/>
      <c r="E121" s="203"/>
      <c r="F121" s="134" t="s">
        <v>27</v>
      </c>
      <c r="G121" s="135"/>
      <c r="H121" s="135"/>
      <c r="I121" s="135">
        <f>'1 1 Pol'!G243</f>
        <v>0</v>
      </c>
      <c r="J121" s="131" t="str">
        <f>IF(I138=0,"",I121/I138*100)</f>
        <v/>
      </c>
    </row>
    <row r="122" spans="1:10" ht="36.75" customHeight="1" x14ac:dyDescent="0.2">
      <c r="A122" s="122"/>
      <c r="B122" s="127" t="s">
        <v>185</v>
      </c>
      <c r="C122" s="202" t="s">
        <v>186</v>
      </c>
      <c r="D122" s="203"/>
      <c r="E122" s="203"/>
      <c r="F122" s="134" t="s">
        <v>27</v>
      </c>
      <c r="G122" s="135"/>
      <c r="H122" s="135"/>
      <c r="I122" s="135">
        <f>'1 1 Pol'!G255</f>
        <v>0</v>
      </c>
      <c r="J122" s="131" t="str">
        <f>IF(I138=0,"",I122/I138*100)</f>
        <v/>
      </c>
    </row>
    <row r="123" spans="1:10" ht="36.75" customHeight="1" x14ac:dyDescent="0.2">
      <c r="A123" s="122"/>
      <c r="B123" s="127" t="s">
        <v>187</v>
      </c>
      <c r="C123" s="202" t="s">
        <v>188</v>
      </c>
      <c r="D123" s="203"/>
      <c r="E123" s="203"/>
      <c r="F123" s="134" t="s">
        <v>27</v>
      </c>
      <c r="G123" s="135"/>
      <c r="H123" s="135"/>
      <c r="I123" s="135">
        <f>'1 1 Pol'!G266</f>
        <v>0</v>
      </c>
      <c r="J123" s="131" t="str">
        <f>IF(I138=0,"",I123/I138*100)</f>
        <v/>
      </c>
    </row>
    <row r="124" spans="1:10" ht="36.75" customHeight="1" x14ac:dyDescent="0.2">
      <c r="A124" s="122"/>
      <c r="B124" s="127" t="s">
        <v>189</v>
      </c>
      <c r="C124" s="202" t="s">
        <v>190</v>
      </c>
      <c r="D124" s="203"/>
      <c r="E124" s="203"/>
      <c r="F124" s="134" t="s">
        <v>27</v>
      </c>
      <c r="G124" s="135"/>
      <c r="H124" s="135"/>
      <c r="I124" s="135">
        <f>'1 1 Pol'!G292</f>
        <v>0</v>
      </c>
      <c r="J124" s="131" t="str">
        <f>IF(I138=0,"",I124/I138*100)</f>
        <v/>
      </c>
    </row>
    <row r="125" spans="1:10" ht="36.75" customHeight="1" x14ac:dyDescent="0.2">
      <c r="A125" s="122"/>
      <c r="B125" s="127" t="s">
        <v>191</v>
      </c>
      <c r="C125" s="202" t="s">
        <v>192</v>
      </c>
      <c r="D125" s="203"/>
      <c r="E125" s="203"/>
      <c r="F125" s="134" t="s">
        <v>27</v>
      </c>
      <c r="G125" s="135"/>
      <c r="H125" s="135"/>
      <c r="I125" s="135">
        <f>'1 1 Pol'!G300</f>
        <v>0</v>
      </c>
      <c r="J125" s="131" t="str">
        <f>IF(I138=0,"",I125/I138*100)</f>
        <v/>
      </c>
    </row>
    <row r="126" spans="1:10" ht="36.75" customHeight="1" x14ac:dyDescent="0.2">
      <c r="A126" s="122"/>
      <c r="B126" s="127" t="s">
        <v>193</v>
      </c>
      <c r="C126" s="202" t="s">
        <v>194</v>
      </c>
      <c r="D126" s="203"/>
      <c r="E126" s="203"/>
      <c r="F126" s="134" t="s">
        <v>27</v>
      </c>
      <c r="G126" s="135"/>
      <c r="H126" s="135"/>
      <c r="I126" s="135">
        <f>'1 1 Pol'!G303</f>
        <v>0</v>
      </c>
      <c r="J126" s="131" t="str">
        <f>IF(I138=0,"",I126/I138*100)</f>
        <v/>
      </c>
    </row>
    <row r="127" spans="1:10" ht="36.75" customHeight="1" x14ac:dyDescent="0.2">
      <c r="A127" s="122"/>
      <c r="B127" s="127" t="s">
        <v>195</v>
      </c>
      <c r="C127" s="202" t="s">
        <v>196</v>
      </c>
      <c r="D127" s="203"/>
      <c r="E127" s="203"/>
      <c r="F127" s="134" t="s">
        <v>27</v>
      </c>
      <c r="G127" s="135"/>
      <c r="H127" s="135"/>
      <c r="I127" s="135">
        <f>'1 1 Pol'!G323</f>
        <v>0</v>
      </c>
      <c r="J127" s="131" t="str">
        <f>IF(I138=0,"",I127/I138*100)</f>
        <v/>
      </c>
    </row>
    <row r="128" spans="1:10" ht="36.75" customHeight="1" x14ac:dyDescent="0.2">
      <c r="A128" s="122"/>
      <c r="B128" s="127" t="s">
        <v>197</v>
      </c>
      <c r="C128" s="202" t="s">
        <v>198</v>
      </c>
      <c r="D128" s="203"/>
      <c r="E128" s="203"/>
      <c r="F128" s="134" t="s">
        <v>27</v>
      </c>
      <c r="G128" s="135"/>
      <c r="H128" s="135"/>
      <c r="I128" s="135">
        <f>'1 1 Pol'!G326</f>
        <v>0</v>
      </c>
      <c r="J128" s="131" t="str">
        <f>IF(I138=0,"",I128/I138*100)</f>
        <v/>
      </c>
    </row>
    <row r="129" spans="1:10" ht="36.75" customHeight="1" x14ac:dyDescent="0.2">
      <c r="A129" s="122"/>
      <c r="B129" s="127" t="s">
        <v>199</v>
      </c>
      <c r="C129" s="202" t="s">
        <v>200</v>
      </c>
      <c r="D129" s="203"/>
      <c r="E129" s="203"/>
      <c r="F129" s="134" t="s">
        <v>27</v>
      </c>
      <c r="G129" s="135"/>
      <c r="H129" s="135"/>
      <c r="I129" s="135">
        <f>'1 3 Pol'!G58+'1 3a Pol'!G198</f>
        <v>0</v>
      </c>
      <c r="J129" s="131" t="str">
        <f>IF(I138=0,"",I129/I138*100)</f>
        <v/>
      </c>
    </row>
    <row r="130" spans="1:10" ht="36.75" customHeight="1" x14ac:dyDescent="0.2">
      <c r="A130" s="122"/>
      <c r="B130" s="127" t="s">
        <v>201</v>
      </c>
      <c r="C130" s="202" t="s">
        <v>202</v>
      </c>
      <c r="D130" s="203"/>
      <c r="E130" s="203"/>
      <c r="F130" s="134" t="s">
        <v>28</v>
      </c>
      <c r="G130" s="135"/>
      <c r="H130" s="135"/>
      <c r="I130" s="135">
        <f>'1 1 Pol'!G330+'1 4a Pol'!G8</f>
        <v>0</v>
      </c>
      <c r="J130" s="131" t="str">
        <f>IF(I138=0,"",I130/I138*100)</f>
        <v/>
      </c>
    </row>
    <row r="131" spans="1:10" ht="36.75" customHeight="1" x14ac:dyDescent="0.2">
      <c r="A131" s="122"/>
      <c r="B131" s="127" t="s">
        <v>203</v>
      </c>
      <c r="C131" s="202" t="s">
        <v>204</v>
      </c>
      <c r="D131" s="203"/>
      <c r="E131" s="203"/>
      <c r="F131" s="134" t="s">
        <v>28</v>
      </c>
      <c r="G131" s="135"/>
      <c r="H131" s="135"/>
      <c r="I131" s="135">
        <f>'1 4b Pol'!G8</f>
        <v>0</v>
      </c>
      <c r="J131" s="131" t="str">
        <f>IF(I138=0,"",I131/I138*100)</f>
        <v/>
      </c>
    </row>
    <row r="132" spans="1:10" ht="36.75" customHeight="1" x14ac:dyDescent="0.2">
      <c r="A132" s="122"/>
      <c r="B132" s="127" t="s">
        <v>205</v>
      </c>
      <c r="C132" s="202" t="s">
        <v>206</v>
      </c>
      <c r="D132" s="203"/>
      <c r="E132" s="203"/>
      <c r="F132" s="134" t="s">
        <v>28</v>
      </c>
      <c r="G132" s="135"/>
      <c r="H132" s="135"/>
      <c r="I132" s="135">
        <f>'1 4b Pol'!G11</f>
        <v>0</v>
      </c>
      <c r="J132" s="131" t="str">
        <f>IF(I138=0,"",I132/I138*100)</f>
        <v/>
      </c>
    </row>
    <row r="133" spans="1:10" ht="36.75" customHeight="1" x14ac:dyDescent="0.2">
      <c r="A133" s="122"/>
      <c r="B133" s="127" t="s">
        <v>205</v>
      </c>
      <c r="C133" s="202" t="s">
        <v>207</v>
      </c>
      <c r="D133" s="203"/>
      <c r="E133" s="203"/>
      <c r="F133" s="134" t="s">
        <v>28</v>
      </c>
      <c r="G133" s="135"/>
      <c r="H133" s="135"/>
      <c r="I133" s="135">
        <f>'1 4a Pol'!G68</f>
        <v>0</v>
      </c>
      <c r="J133" s="131" t="str">
        <f>IF(I138=0,"",I133/I138*100)</f>
        <v/>
      </c>
    </row>
    <row r="134" spans="1:10" ht="36.75" customHeight="1" x14ac:dyDescent="0.2">
      <c r="A134" s="122"/>
      <c r="B134" s="127" t="s">
        <v>208</v>
      </c>
      <c r="C134" s="202" t="s">
        <v>209</v>
      </c>
      <c r="D134" s="203"/>
      <c r="E134" s="203"/>
      <c r="F134" s="134" t="s">
        <v>28</v>
      </c>
      <c r="G134" s="135"/>
      <c r="H134" s="135"/>
      <c r="I134" s="135">
        <f>'1 4b Pol'!G16</f>
        <v>0</v>
      </c>
      <c r="J134" s="131" t="str">
        <f>IF(I138=0,"",I134/I138*100)</f>
        <v/>
      </c>
    </row>
    <row r="135" spans="1:10" ht="36.75" customHeight="1" x14ac:dyDescent="0.2">
      <c r="A135" s="122"/>
      <c r="B135" s="127" t="s">
        <v>210</v>
      </c>
      <c r="C135" s="202" t="s">
        <v>211</v>
      </c>
      <c r="D135" s="203"/>
      <c r="E135" s="203"/>
      <c r="F135" s="134" t="s">
        <v>28</v>
      </c>
      <c r="G135" s="135"/>
      <c r="H135" s="135"/>
      <c r="I135" s="135">
        <f>'1 4b Pol'!G31</f>
        <v>0</v>
      </c>
      <c r="J135" s="131" t="str">
        <f>IF(I138=0,"",I135/I138*100)</f>
        <v/>
      </c>
    </row>
    <row r="136" spans="1:10" ht="36.75" customHeight="1" x14ac:dyDescent="0.2">
      <c r="A136" s="122"/>
      <c r="B136" s="127" t="s">
        <v>212</v>
      </c>
      <c r="C136" s="202" t="s">
        <v>213</v>
      </c>
      <c r="D136" s="203"/>
      <c r="E136" s="203"/>
      <c r="F136" s="134" t="s">
        <v>214</v>
      </c>
      <c r="G136" s="135"/>
      <c r="H136" s="135"/>
      <c r="I136" s="135">
        <f>'1 1 Pol'!G340</f>
        <v>0</v>
      </c>
      <c r="J136" s="131" t="str">
        <f>IF(I138=0,"",I136/I138*100)</f>
        <v/>
      </c>
    </row>
    <row r="137" spans="1:10" ht="36.75" customHeight="1" x14ac:dyDescent="0.2">
      <c r="A137" s="122"/>
      <c r="B137" s="127" t="s">
        <v>215</v>
      </c>
      <c r="C137" s="202" t="s">
        <v>29</v>
      </c>
      <c r="D137" s="203"/>
      <c r="E137" s="203"/>
      <c r="F137" s="134" t="s">
        <v>215</v>
      </c>
      <c r="G137" s="135"/>
      <c r="H137" s="135"/>
      <c r="I137" s="135">
        <f>'1 1 Pol'!G349</f>
        <v>0</v>
      </c>
      <c r="J137" s="131" t="str">
        <f>IF(I138=0,"",I137/I138*100)</f>
        <v/>
      </c>
    </row>
    <row r="138" spans="1:10" ht="25.5" customHeight="1" x14ac:dyDescent="0.2">
      <c r="A138" s="123"/>
      <c r="B138" s="128" t="s">
        <v>1</v>
      </c>
      <c r="C138" s="129"/>
      <c r="D138" s="130"/>
      <c r="E138" s="130"/>
      <c r="F138" s="136"/>
      <c r="G138" s="137"/>
      <c r="H138" s="137"/>
      <c r="I138" s="137">
        <f>SUM(I64:I137)</f>
        <v>0</v>
      </c>
      <c r="J138" s="132">
        <f>SUM(J64:J137)</f>
        <v>0</v>
      </c>
    </row>
    <row r="139" spans="1:10" x14ac:dyDescent="0.2">
      <c r="F139" s="86"/>
      <c r="G139" s="86"/>
      <c r="H139" s="86"/>
      <c r="I139" s="86"/>
      <c r="J139" s="133"/>
    </row>
    <row r="140" spans="1:10" x14ac:dyDescent="0.2">
      <c r="F140" s="86"/>
      <c r="G140" s="86"/>
      <c r="H140" s="86"/>
      <c r="I140" s="86"/>
      <c r="J140" s="133"/>
    </row>
    <row r="141" spans="1:10" x14ac:dyDescent="0.2">
      <c r="F141" s="86"/>
      <c r="G141" s="86"/>
      <c r="H141" s="86"/>
      <c r="I141" s="86"/>
      <c r="J141" s="133"/>
    </row>
  </sheetData>
  <sheetProtection algorithmName="SHA-512" hashValue="WFQdhh7ODkMTzw9lxelE/YcDCDofEtCO9oO/66F6bSoN0/yov26ptsGFDEXTBmUnpxOnETVxBoZz1d3o9KRAoQ==" saltValue="L4hdT6hjd4gsVMMy5wI7s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64:E64"/>
    <mergeCell ref="C65:E65"/>
    <mergeCell ref="C66:E66"/>
    <mergeCell ref="C67:E67"/>
    <mergeCell ref="C68:E68"/>
    <mergeCell ref="C44:E44"/>
    <mergeCell ref="C45:E45"/>
    <mergeCell ref="C46:E46"/>
    <mergeCell ref="C47:E47"/>
    <mergeCell ref="B48:E48"/>
    <mergeCell ref="C74:E74"/>
    <mergeCell ref="C75:E75"/>
    <mergeCell ref="C76:E76"/>
    <mergeCell ref="C77:E77"/>
    <mergeCell ref="C78:E78"/>
    <mergeCell ref="C69:E69"/>
    <mergeCell ref="C70:E70"/>
    <mergeCell ref="C71:E71"/>
    <mergeCell ref="C72:E72"/>
    <mergeCell ref="C73:E7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29:E129"/>
    <mergeCell ref="C130:E130"/>
    <mergeCell ref="C131:E131"/>
    <mergeCell ref="C132:E132"/>
    <mergeCell ref="C133:E13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7</v>
      </c>
      <c r="B1" s="253"/>
      <c r="C1" s="254"/>
      <c r="D1" s="253"/>
      <c r="E1" s="253"/>
      <c r="F1" s="253"/>
      <c r="G1" s="253"/>
    </row>
    <row r="2" spans="1:7" ht="24.95" customHeight="1" x14ac:dyDescent="0.2">
      <c r="A2" s="50" t="s">
        <v>8</v>
      </c>
      <c r="B2" s="49"/>
      <c r="C2" s="255"/>
      <c r="D2" s="255"/>
      <c r="E2" s="255"/>
      <c r="F2" s="255"/>
      <c r="G2" s="256"/>
    </row>
    <row r="3" spans="1:7" ht="24.95" customHeight="1" x14ac:dyDescent="0.2">
      <c r="A3" s="50" t="s">
        <v>9</v>
      </c>
      <c r="B3" s="49"/>
      <c r="C3" s="255"/>
      <c r="D3" s="255"/>
      <c r="E3" s="255"/>
      <c r="F3" s="255"/>
      <c r="G3" s="256"/>
    </row>
    <row r="4" spans="1:7" ht="24.95" customHeight="1" x14ac:dyDescent="0.2">
      <c r="A4" s="50" t="s">
        <v>10</v>
      </c>
      <c r="B4" s="49"/>
      <c r="C4" s="255"/>
      <c r="D4" s="255"/>
      <c r="E4" s="255"/>
      <c r="F4" s="255"/>
      <c r="G4" s="256"/>
    </row>
    <row r="5" spans="1:7" x14ac:dyDescent="0.2">
      <c r="B5" s="4"/>
      <c r="C5" s="5"/>
      <c r="D5" s="6"/>
    </row>
  </sheetData>
  <sheetProtection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46</v>
      </c>
      <c r="C4" s="261" t="s">
        <v>48</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49</v>
      </c>
      <c r="C8" s="186" t="s">
        <v>114</v>
      </c>
      <c r="D8" s="163"/>
      <c r="E8" s="164"/>
      <c r="F8" s="165"/>
      <c r="G8" s="165">
        <f>SUMIF(AG9:AG30,"&lt;&gt;NOR",G9:G30)</f>
        <v>0</v>
      </c>
      <c r="H8" s="165"/>
      <c r="I8" s="165">
        <f>SUM(I9:I30)</f>
        <v>0</v>
      </c>
      <c r="J8" s="165"/>
      <c r="K8" s="165">
        <f>SUM(K9:K30)</f>
        <v>0</v>
      </c>
      <c r="L8" s="165"/>
      <c r="M8" s="165">
        <f>SUM(M9:M30)</f>
        <v>0</v>
      </c>
      <c r="N8" s="164"/>
      <c r="O8" s="164">
        <f>SUM(O9:O30)</f>
        <v>3.85</v>
      </c>
      <c r="P8" s="164"/>
      <c r="Q8" s="164">
        <f>SUM(Q9:Q30)</f>
        <v>0</v>
      </c>
      <c r="R8" s="165"/>
      <c r="S8" s="165"/>
      <c r="T8" s="166"/>
      <c r="U8" s="160"/>
      <c r="V8" s="160">
        <f>SUM(V9:V30)</f>
        <v>19.809999999999999</v>
      </c>
      <c r="W8" s="160"/>
      <c r="X8" s="160"/>
      <c r="Y8" s="160"/>
      <c r="AG8" t="s">
        <v>244</v>
      </c>
    </row>
    <row r="9" spans="1:60" outlineLevel="1" x14ac:dyDescent="0.2">
      <c r="A9" s="171">
        <v>1</v>
      </c>
      <c r="B9" s="172" t="s">
        <v>245</v>
      </c>
      <c r="C9" s="187" t="s">
        <v>246</v>
      </c>
      <c r="D9" s="173" t="s">
        <v>247</v>
      </c>
      <c r="E9" s="174">
        <v>1.1900000000000001E-2</v>
      </c>
      <c r="F9" s="175"/>
      <c r="G9" s="176">
        <f>ROUND(E9*F9,2)</f>
        <v>0</v>
      </c>
      <c r="H9" s="175"/>
      <c r="I9" s="176">
        <f>ROUND(E9*H9,2)</f>
        <v>0</v>
      </c>
      <c r="J9" s="175"/>
      <c r="K9" s="176">
        <f>ROUND(E9*J9,2)</f>
        <v>0</v>
      </c>
      <c r="L9" s="176">
        <v>21</v>
      </c>
      <c r="M9" s="176">
        <f>G9*(1+L9/100)</f>
        <v>0</v>
      </c>
      <c r="N9" s="174">
        <v>1.0900000000000001</v>
      </c>
      <c r="O9" s="174">
        <f>ROUND(E9*N9,2)</f>
        <v>0.01</v>
      </c>
      <c r="P9" s="174">
        <v>0</v>
      </c>
      <c r="Q9" s="174">
        <f>ROUND(E9*P9,2)</f>
        <v>0</v>
      </c>
      <c r="R9" s="176"/>
      <c r="S9" s="176" t="s">
        <v>248</v>
      </c>
      <c r="T9" s="177" t="s">
        <v>248</v>
      </c>
      <c r="U9" s="157">
        <v>20.6</v>
      </c>
      <c r="V9" s="157">
        <f>ROUND(E9*U9,2)</f>
        <v>0.25</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8" t="s">
        <v>252</v>
      </c>
      <c r="D10" s="158"/>
      <c r="E10" s="159">
        <v>1.1900000000000001E-2</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253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1">
        <v>2</v>
      </c>
      <c r="B11" s="172" t="s">
        <v>254</v>
      </c>
      <c r="C11" s="187" t="s">
        <v>255</v>
      </c>
      <c r="D11" s="173" t="s">
        <v>256</v>
      </c>
      <c r="E11" s="174">
        <v>3.9674999999999998</v>
      </c>
      <c r="F11" s="175"/>
      <c r="G11" s="176">
        <f>ROUND(E11*F11,2)</f>
        <v>0</v>
      </c>
      <c r="H11" s="175"/>
      <c r="I11" s="176">
        <f>ROUND(E11*H11,2)</f>
        <v>0</v>
      </c>
      <c r="J11" s="175"/>
      <c r="K11" s="176">
        <f>ROUND(E11*J11,2)</f>
        <v>0</v>
      </c>
      <c r="L11" s="176">
        <v>21</v>
      </c>
      <c r="M11" s="176">
        <f>G11*(1+L11/100)</f>
        <v>0</v>
      </c>
      <c r="N11" s="174">
        <v>3.7670000000000002E-2</v>
      </c>
      <c r="O11" s="174">
        <f>ROUND(E11*N11,2)</f>
        <v>0.15</v>
      </c>
      <c r="P11" s="174">
        <v>0</v>
      </c>
      <c r="Q11" s="174">
        <f>ROUND(E11*P11,2)</f>
        <v>0</v>
      </c>
      <c r="R11" s="176"/>
      <c r="S11" s="176" t="s">
        <v>248</v>
      </c>
      <c r="T11" s="177" t="s">
        <v>248</v>
      </c>
      <c r="U11" s="157">
        <v>0.41</v>
      </c>
      <c r="V11" s="157">
        <f>ROUND(E11*U11,2)</f>
        <v>1.63</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8" t="s">
        <v>257</v>
      </c>
      <c r="D12" s="158"/>
      <c r="E12" s="159">
        <v>2.46</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253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8" t="s">
        <v>258</v>
      </c>
      <c r="D13" s="158"/>
      <c r="E13" s="159">
        <v>1.2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253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8" t="s">
        <v>259</v>
      </c>
      <c r="D14" s="158"/>
      <c r="E14" s="159">
        <v>0.3075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253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1">
        <v>3</v>
      </c>
      <c r="B15" s="172" t="s">
        <v>260</v>
      </c>
      <c r="C15" s="187" t="s">
        <v>261</v>
      </c>
      <c r="D15" s="173" t="s">
        <v>262</v>
      </c>
      <c r="E15" s="174">
        <v>12</v>
      </c>
      <c r="F15" s="175"/>
      <c r="G15" s="176">
        <f>ROUND(E15*F15,2)</f>
        <v>0</v>
      </c>
      <c r="H15" s="175"/>
      <c r="I15" s="176">
        <f>ROUND(E15*H15,2)</f>
        <v>0</v>
      </c>
      <c r="J15" s="175"/>
      <c r="K15" s="176">
        <f>ROUND(E15*J15,2)</f>
        <v>0</v>
      </c>
      <c r="L15" s="176">
        <v>21</v>
      </c>
      <c r="M15" s="176">
        <f>G15*(1+L15/100)</f>
        <v>0</v>
      </c>
      <c r="N15" s="174">
        <v>6.0000000000000001E-3</v>
      </c>
      <c r="O15" s="174">
        <f>ROUND(E15*N15,2)</f>
        <v>7.0000000000000007E-2</v>
      </c>
      <c r="P15" s="174">
        <v>0</v>
      </c>
      <c r="Q15" s="174">
        <f>ROUND(E15*P15,2)</f>
        <v>0</v>
      </c>
      <c r="R15" s="176"/>
      <c r="S15" s="176" t="s">
        <v>248</v>
      </c>
      <c r="T15" s="177" t="s">
        <v>248</v>
      </c>
      <c r="U15" s="157">
        <v>0.22125</v>
      </c>
      <c r="V15" s="157">
        <f>ROUND(E15*U15,2)</f>
        <v>2.66</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8" t="s">
        <v>263</v>
      </c>
      <c r="D16" s="158"/>
      <c r="E16" s="159">
        <v>12</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253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1">
        <v>4</v>
      </c>
      <c r="B17" s="172" t="s">
        <v>264</v>
      </c>
      <c r="C17" s="187" t="s">
        <v>265</v>
      </c>
      <c r="D17" s="173" t="s">
        <v>262</v>
      </c>
      <c r="E17" s="174">
        <v>1</v>
      </c>
      <c r="F17" s="175"/>
      <c r="G17" s="176">
        <f>ROUND(E17*F17,2)</f>
        <v>0</v>
      </c>
      <c r="H17" s="175"/>
      <c r="I17" s="176">
        <f>ROUND(E17*H17,2)</f>
        <v>0</v>
      </c>
      <c r="J17" s="175"/>
      <c r="K17" s="176">
        <f>ROUND(E17*J17,2)</f>
        <v>0</v>
      </c>
      <c r="L17" s="176">
        <v>21</v>
      </c>
      <c r="M17" s="176">
        <f>G17*(1+L17/100)</f>
        <v>0</v>
      </c>
      <c r="N17" s="174">
        <v>1.2019999999999999E-2</v>
      </c>
      <c r="O17" s="174">
        <f>ROUND(E17*N17,2)</f>
        <v>0.01</v>
      </c>
      <c r="P17" s="174">
        <v>0</v>
      </c>
      <c r="Q17" s="174">
        <f>ROUND(E17*P17,2)</f>
        <v>0</v>
      </c>
      <c r="R17" s="176"/>
      <c r="S17" s="176" t="s">
        <v>248</v>
      </c>
      <c r="T17" s="177" t="s">
        <v>248</v>
      </c>
      <c r="U17" s="157">
        <v>0.26162999999999997</v>
      </c>
      <c r="V17" s="157">
        <f>ROUND(E17*U17,2)</f>
        <v>0.26</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8" t="s">
        <v>266</v>
      </c>
      <c r="D18" s="158"/>
      <c r="E18" s="159">
        <v>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253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1">
        <v>5</v>
      </c>
      <c r="B19" s="172" t="s">
        <v>267</v>
      </c>
      <c r="C19" s="187" t="s">
        <v>268</v>
      </c>
      <c r="D19" s="173" t="s">
        <v>256</v>
      </c>
      <c r="E19" s="174">
        <v>0.41</v>
      </c>
      <c r="F19" s="175"/>
      <c r="G19" s="176">
        <f>ROUND(E19*F19,2)</f>
        <v>0</v>
      </c>
      <c r="H19" s="175"/>
      <c r="I19" s="176">
        <f>ROUND(E19*H19,2)</f>
        <v>0</v>
      </c>
      <c r="J19" s="175"/>
      <c r="K19" s="176">
        <f>ROUND(E19*J19,2)</f>
        <v>0</v>
      </c>
      <c r="L19" s="176">
        <v>21</v>
      </c>
      <c r="M19" s="176">
        <f>G19*(1+L19/100)</f>
        <v>0</v>
      </c>
      <c r="N19" s="174">
        <v>0.23976</v>
      </c>
      <c r="O19" s="174">
        <f>ROUND(E19*N19,2)</f>
        <v>0.1</v>
      </c>
      <c r="P19" s="174">
        <v>0</v>
      </c>
      <c r="Q19" s="174">
        <f>ROUND(E19*P19,2)</f>
        <v>0</v>
      </c>
      <c r="R19" s="176"/>
      <c r="S19" s="176" t="s">
        <v>248</v>
      </c>
      <c r="T19" s="177" t="s">
        <v>248</v>
      </c>
      <c r="U19" s="157">
        <v>1.0329999999999999</v>
      </c>
      <c r="V19" s="157">
        <f>ROUND(E19*U19,2)</f>
        <v>0.42</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8" t="s">
        <v>269</v>
      </c>
      <c r="D20" s="158"/>
      <c r="E20" s="159">
        <v>0.41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253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1">
        <v>6</v>
      </c>
      <c r="B21" s="172" t="s">
        <v>270</v>
      </c>
      <c r="C21" s="187" t="s">
        <v>271</v>
      </c>
      <c r="D21" s="173" t="s">
        <v>256</v>
      </c>
      <c r="E21" s="174">
        <v>1.64</v>
      </c>
      <c r="F21" s="175"/>
      <c r="G21" s="176">
        <f>ROUND(E21*F21,2)</f>
        <v>0</v>
      </c>
      <c r="H21" s="175"/>
      <c r="I21" s="176">
        <f>ROUND(E21*H21,2)</f>
        <v>0</v>
      </c>
      <c r="J21" s="175"/>
      <c r="K21" s="176">
        <f>ROUND(E21*J21,2)</f>
        <v>0</v>
      </c>
      <c r="L21" s="176">
        <v>21</v>
      </c>
      <c r="M21" s="176">
        <f>G21*(1+L21/100)</f>
        <v>0</v>
      </c>
      <c r="N21" s="174">
        <v>0.11765</v>
      </c>
      <c r="O21" s="174">
        <f>ROUND(E21*N21,2)</f>
        <v>0.19</v>
      </c>
      <c r="P21" s="174">
        <v>0</v>
      </c>
      <c r="Q21" s="174">
        <f>ROUND(E21*P21,2)</f>
        <v>0</v>
      </c>
      <c r="R21" s="176"/>
      <c r="S21" s="176" t="s">
        <v>248</v>
      </c>
      <c r="T21" s="177" t="s">
        <v>248</v>
      </c>
      <c r="U21" s="157">
        <v>0.69430000000000003</v>
      </c>
      <c r="V21" s="157">
        <f>ROUND(E21*U21,2)</f>
        <v>1.1399999999999999</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8" t="s">
        <v>272</v>
      </c>
      <c r="D22" s="158"/>
      <c r="E22" s="159">
        <v>1.64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253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71">
        <v>7</v>
      </c>
      <c r="B23" s="172" t="s">
        <v>273</v>
      </c>
      <c r="C23" s="187" t="s">
        <v>274</v>
      </c>
      <c r="D23" s="173" t="s">
        <v>256</v>
      </c>
      <c r="E23" s="174">
        <v>11.335000000000001</v>
      </c>
      <c r="F23" s="175"/>
      <c r="G23" s="176">
        <f>ROUND(E23*F23,2)</f>
        <v>0</v>
      </c>
      <c r="H23" s="175"/>
      <c r="I23" s="176">
        <f>ROUND(E23*H23,2)</f>
        <v>0</v>
      </c>
      <c r="J23" s="175"/>
      <c r="K23" s="176">
        <f>ROUND(E23*J23,2)</f>
        <v>0</v>
      </c>
      <c r="L23" s="176">
        <v>21</v>
      </c>
      <c r="M23" s="176">
        <f>G23*(1+L23/100)</f>
        <v>0</v>
      </c>
      <c r="N23" s="174">
        <v>0.23874999999999999</v>
      </c>
      <c r="O23" s="174">
        <f>ROUND(E23*N23,2)</f>
        <v>2.71</v>
      </c>
      <c r="P23" s="174">
        <v>0</v>
      </c>
      <c r="Q23" s="174">
        <f>ROUND(E23*P23,2)</f>
        <v>0</v>
      </c>
      <c r="R23" s="176"/>
      <c r="S23" s="176" t="s">
        <v>248</v>
      </c>
      <c r="T23" s="177" t="s">
        <v>248</v>
      </c>
      <c r="U23" s="157">
        <v>0.81100000000000005</v>
      </c>
      <c r="V23" s="157">
        <f>ROUND(E23*U23,2)</f>
        <v>9.19</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8" t="s">
        <v>275</v>
      </c>
      <c r="D24" s="158"/>
      <c r="E24" s="159">
        <v>6.21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253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8" t="s">
        <v>276</v>
      </c>
      <c r="D25" s="158"/>
      <c r="E25" s="159">
        <v>5.125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253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1">
        <v>8</v>
      </c>
      <c r="B26" s="172" t="s">
        <v>277</v>
      </c>
      <c r="C26" s="187" t="s">
        <v>278</v>
      </c>
      <c r="D26" s="173" t="s">
        <v>256</v>
      </c>
      <c r="E26" s="174">
        <v>5.9924999999999997</v>
      </c>
      <c r="F26" s="175"/>
      <c r="G26" s="176">
        <f>ROUND(E26*F26,2)</f>
        <v>0</v>
      </c>
      <c r="H26" s="175"/>
      <c r="I26" s="176">
        <f>ROUND(E26*H26,2)</f>
        <v>0</v>
      </c>
      <c r="J26" s="175"/>
      <c r="K26" s="176">
        <f>ROUND(E26*J26,2)</f>
        <v>0</v>
      </c>
      <c r="L26" s="176">
        <v>21</v>
      </c>
      <c r="M26" s="176">
        <f>G26*(1+L26/100)</f>
        <v>0</v>
      </c>
      <c r="N26" s="174">
        <v>0.10091</v>
      </c>
      <c r="O26" s="174">
        <f>ROUND(E26*N26,2)</f>
        <v>0.6</v>
      </c>
      <c r="P26" s="174">
        <v>0</v>
      </c>
      <c r="Q26" s="174">
        <f>ROUND(E26*P26,2)</f>
        <v>0</v>
      </c>
      <c r="R26" s="176"/>
      <c r="S26" s="176" t="s">
        <v>248</v>
      </c>
      <c r="T26" s="177" t="s">
        <v>248</v>
      </c>
      <c r="U26" s="157">
        <v>0.52090000000000003</v>
      </c>
      <c r="V26" s="157">
        <f>ROUND(E26*U26,2)</f>
        <v>3.12</v>
      </c>
      <c r="W26" s="157"/>
      <c r="X26" s="157" t="s">
        <v>249</v>
      </c>
      <c r="Y26" s="157" t="s">
        <v>250</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8" t="s">
        <v>279</v>
      </c>
      <c r="D27" s="158"/>
      <c r="E27" s="159">
        <v>5.9924999999999997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253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1">
        <v>9</v>
      </c>
      <c r="B28" s="172" t="s">
        <v>280</v>
      </c>
      <c r="C28" s="187" t="s">
        <v>281</v>
      </c>
      <c r="D28" s="173" t="s">
        <v>282</v>
      </c>
      <c r="E28" s="174">
        <v>5.0999999999999996</v>
      </c>
      <c r="F28" s="175"/>
      <c r="G28" s="176">
        <f>ROUND(E28*F28,2)</f>
        <v>0</v>
      </c>
      <c r="H28" s="175"/>
      <c r="I28" s="176">
        <f>ROUND(E28*H28,2)</f>
        <v>0</v>
      </c>
      <c r="J28" s="175"/>
      <c r="K28" s="176">
        <f>ROUND(E28*J28,2)</f>
        <v>0</v>
      </c>
      <c r="L28" s="176">
        <v>21</v>
      </c>
      <c r="M28" s="176">
        <f>G28*(1+L28/100)</f>
        <v>0</v>
      </c>
      <c r="N28" s="174">
        <v>1.0200000000000001E-3</v>
      </c>
      <c r="O28" s="174">
        <f>ROUND(E28*N28,2)</f>
        <v>0.01</v>
      </c>
      <c r="P28" s="174">
        <v>0</v>
      </c>
      <c r="Q28" s="174">
        <f>ROUND(E28*P28,2)</f>
        <v>0</v>
      </c>
      <c r="R28" s="176"/>
      <c r="S28" s="176" t="s">
        <v>248</v>
      </c>
      <c r="T28" s="177" t="s">
        <v>248</v>
      </c>
      <c r="U28" s="157">
        <v>0.223</v>
      </c>
      <c r="V28" s="157">
        <f>ROUND(E28*U28,2)</f>
        <v>1.1399999999999999</v>
      </c>
      <c r="W28" s="157"/>
      <c r="X28" s="157" t="s">
        <v>249</v>
      </c>
      <c r="Y28" s="157" t="s">
        <v>250</v>
      </c>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66" t="s">
        <v>283</v>
      </c>
      <c r="D29" s="267"/>
      <c r="E29" s="267"/>
      <c r="F29" s="267"/>
      <c r="G29" s="26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8" t="s">
        <v>285</v>
      </c>
      <c r="D30" s="158"/>
      <c r="E30" s="159">
        <v>5.0999999999999996</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253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115</v>
      </c>
      <c r="C31" s="186" t="s">
        <v>116</v>
      </c>
      <c r="D31" s="163"/>
      <c r="E31" s="164"/>
      <c r="F31" s="165"/>
      <c r="G31" s="165">
        <f>SUMIF(AG32:AG35,"&lt;&gt;NOR",G32:G35)</f>
        <v>0</v>
      </c>
      <c r="H31" s="165"/>
      <c r="I31" s="165">
        <f>SUM(I32:I35)</f>
        <v>0</v>
      </c>
      <c r="J31" s="165"/>
      <c r="K31" s="165">
        <f>SUM(K32:K35)</f>
        <v>0</v>
      </c>
      <c r="L31" s="165"/>
      <c r="M31" s="165">
        <f>SUM(M32:M35)</f>
        <v>0</v>
      </c>
      <c r="N31" s="164"/>
      <c r="O31" s="164">
        <f>SUM(O32:O35)</f>
        <v>0.03</v>
      </c>
      <c r="P31" s="164"/>
      <c r="Q31" s="164">
        <f>SUM(Q32:Q35)</f>
        <v>0</v>
      </c>
      <c r="R31" s="165"/>
      <c r="S31" s="165"/>
      <c r="T31" s="166"/>
      <c r="U31" s="160"/>
      <c r="V31" s="160">
        <f>SUM(V32:V35)</f>
        <v>1.7200000000000002</v>
      </c>
      <c r="W31" s="160"/>
      <c r="X31" s="160"/>
      <c r="Y31" s="160"/>
      <c r="AG31" t="s">
        <v>244</v>
      </c>
    </row>
    <row r="32" spans="1:60" ht="22.5" outlineLevel="1" x14ac:dyDescent="0.2">
      <c r="A32" s="171">
        <v>10</v>
      </c>
      <c r="B32" s="172" t="s">
        <v>286</v>
      </c>
      <c r="C32" s="187" t="s">
        <v>287</v>
      </c>
      <c r="D32" s="173" t="s">
        <v>256</v>
      </c>
      <c r="E32" s="174">
        <v>1.1375</v>
      </c>
      <c r="F32" s="175"/>
      <c r="G32" s="176">
        <f>ROUND(E32*F32,2)</f>
        <v>0</v>
      </c>
      <c r="H32" s="175"/>
      <c r="I32" s="176">
        <f>ROUND(E32*H32,2)</f>
        <v>0</v>
      </c>
      <c r="J32" s="175"/>
      <c r="K32" s="176">
        <f>ROUND(E32*J32,2)</f>
        <v>0</v>
      </c>
      <c r="L32" s="176">
        <v>21</v>
      </c>
      <c r="M32" s="176">
        <f>G32*(1+L32/100)</f>
        <v>0</v>
      </c>
      <c r="N32" s="174">
        <v>2.383E-2</v>
      </c>
      <c r="O32" s="174">
        <f>ROUND(E32*N32,2)</f>
        <v>0.03</v>
      </c>
      <c r="P32" s="174">
        <v>0</v>
      </c>
      <c r="Q32" s="174">
        <f>ROUND(E32*P32,2)</f>
        <v>0</v>
      </c>
      <c r="R32" s="176"/>
      <c r="S32" s="176" t="s">
        <v>248</v>
      </c>
      <c r="T32" s="177" t="s">
        <v>248</v>
      </c>
      <c r="U32" s="157">
        <v>1.194</v>
      </c>
      <c r="V32" s="157">
        <f>ROUND(E32*U32,2)</f>
        <v>1.36</v>
      </c>
      <c r="W32" s="157"/>
      <c r="X32" s="157" t="s">
        <v>249</v>
      </c>
      <c r="Y32" s="157" t="s">
        <v>250</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8" t="s">
        <v>288</v>
      </c>
      <c r="D33" s="158"/>
      <c r="E33" s="159">
        <v>1.1375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253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11</v>
      </c>
      <c r="B34" s="172" t="s">
        <v>289</v>
      </c>
      <c r="C34" s="187" t="s">
        <v>290</v>
      </c>
      <c r="D34" s="173" t="s">
        <v>256</v>
      </c>
      <c r="E34" s="174">
        <v>1.1375</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248</v>
      </c>
      <c r="T34" s="177" t="s">
        <v>248</v>
      </c>
      <c r="U34" s="157">
        <v>0.32</v>
      </c>
      <c r="V34" s="157">
        <f>ROUND(E34*U34,2)</f>
        <v>0.36</v>
      </c>
      <c r="W34" s="157"/>
      <c r="X34" s="157" t="s">
        <v>249</v>
      </c>
      <c r="Y34" s="157" t="s">
        <v>250</v>
      </c>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8" t="s">
        <v>288</v>
      </c>
      <c r="D35" s="158"/>
      <c r="E35" s="159">
        <v>1.1375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253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1" t="s">
        <v>243</v>
      </c>
      <c r="B36" s="162" t="s">
        <v>117</v>
      </c>
      <c r="C36" s="186" t="s">
        <v>118</v>
      </c>
      <c r="D36" s="163"/>
      <c r="E36" s="164"/>
      <c r="F36" s="165"/>
      <c r="G36" s="165">
        <f>SUMIF(AG37:AG43,"&lt;&gt;NOR",G37:G43)</f>
        <v>0</v>
      </c>
      <c r="H36" s="165"/>
      <c r="I36" s="165">
        <f>SUM(I37:I43)</f>
        <v>0</v>
      </c>
      <c r="J36" s="165"/>
      <c r="K36" s="165">
        <f>SUM(K37:K43)</f>
        <v>0</v>
      </c>
      <c r="L36" s="165"/>
      <c r="M36" s="165">
        <f>SUM(M37:M43)</f>
        <v>0</v>
      </c>
      <c r="N36" s="164"/>
      <c r="O36" s="164">
        <f>SUM(O37:O43)</f>
        <v>0.4</v>
      </c>
      <c r="P36" s="164"/>
      <c r="Q36" s="164">
        <f>SUM(Q37:Q43)</f>
        <v>0</v>
      </c>
      <c r="R36" s="165"/>
      <c r="S36" s="165"/>
      <c r="T36" s="166"/>
      <c r="U36" s="160"/>
      <c r="V36" s="160">
        <f>SUM(V37:V43)</f>
        <v>8.0500000000000007</v>
      </c>
      <c r="W36" s="160"/>
      <c r="X36" s="160"/>
      <c r="Y36" s="160"/>
      <c r="AG36" t="s">
        <v>244</v>
      </c>
    </row>
    <row r="37" spans="1:60" ht="22.5" outlineLevel="1" x14ac:dyDescent="0.2">
      <c r="A37" s="171">
        <v>12</v>
      </c>
      <c r="B37" s="172" t="s">
        <v>291</v>
      </c>
      <c r="C37" s="187" t="s">
        <v>292</v>
      </c>
      <c r="D37" s="173" t="s">
        <v>262</v>
      </c>
      <c r="E37" s="174">
        <v>8</v>
      </c>
      <c r="F37" s="175"/>
      <c r="G37" s="176">
        <f>ROUND(E37*F37,2)</f>
        <v>0</v>
      </c>
      <c r="H37" s="175"/>
      <c r="I37" s="176">
        <f>ROUND(E37*H37,2)</f>
        <v>0</v>
      </c>
      <c r="J37" s="175"/>
      <c r="K37" s="176">
        <f>ROUND(E37*J37,2)</f>
        <v>0</v>
      </c>
      <c r="L37" s="176">
        <v>21</v>
      </c>
      <c r="M37" s="176">
        <f>G37*(1+L37/100)</f>
        <v>0</v>
      </c>
      <c r="N37" s="174">
        <v>5.0200000000000002E-2</v>
      </c>
      <c r="O37" s="174">
        <f>ROUND(E37*N37,2)</f>
        <v>0.4</v>
      </c>
      <c r="P37" s="174">
        <v>0</v>
      </c>
      <c r="Q37" s="174">
        <f>ROUND(E37*P37,2)</f>
        <v>0</v>
      </c>
      <c r="R37" s="176"/>
      <c r="S37" s="176" t="s">
        <v>248</v>
      </c>
      <c r="T37" s="177" t="s">
        <v>248</v>
      </c>
      <c r="U37" s="157">
        <v>1.006</v>
      </c>
      <c r="V37" s="157">
        <f>ROUND(E37*U37,2)</f>
        <v>8.0500000000000007</v>
      </c>
      <c r="W37" s="157"/>
      <c r="X37" s="157" t="s">
        <v>249</v>
      </c>
      <c r="Y37" s="157" t="s">
        <v>250</v>
      </c>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8" t="s">
        <v>293</v>
      </c>
      <c r="D38" s="158"/>
      <c r="E38" s="159">
        <v>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253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8" t="s">
        <v>294</v>
      </c>
      <c r="D39" s="158"/>
      <c r="E39" s="159">
        <v>1</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253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8" t="s">
        <v>295</v>
      </c>
      <c r="D40" s="158"/>
      <c r="E40" s="159">
        <v>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253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8" t="s">
        <v>296</v>
      </c>
      <c r="D41" s="158"/>
      <c r="E41" s="159">
        <v>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253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8" t="s">
        <v>297</v>
      </c>
      <c r="D42" s="158"/>
      <c r="E42" s="159">
        <v>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253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8" t="s">
        <v>298</v>
      </c>
      <c r="D43" s="158"/>
      <c r="E43" s="159">
        <v>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253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243</v>
      </c>
      <c r="B44" s="162" t="s">
        <v>119</v>
      </c>
      <c r="C44" s="186" t="s">
        <v>120</v>
      </c>
      <c r="D44" s="163"/>
      <c r="E44" s="164"/>
      <c r="F44" s="165"/>
      <c r="G44" s="165">
        <f>SUMIF(AG45:AG71,"&lt;&gt;NOR",G45:G71)</f>
        <v>0</v>
      </c>
      <c r="H44" s="165"/>
      <c r="I44" s="165">
        <f>SUM(I45:I71)</f>
        <v>0</v>
      </c>
      <c r="J44" s="165"/>
      <c r="K44" s="165">
        <f>SUM(K45:K71)</f>
        <v>0</v>
      </c>
      <c r="L44" s="165"/>
      <c r="M44" s="165">
        <f>SUM(M45:M71)</f>
        <v>0</v>
      </c>
      <c r="N44" s="164"/>
      <c r="O44" s="164">
        <f>SUM(O45:O71)</f>
        <v>10.639999999999999</v>
      </c>
      <c r="P44" s="164"/>
      <c r="Q44" s="164">
        <f>SUM(Q45:Q71)</f>
        <v>0</v>
      </c>
      <c r="R44" s="165"/>
      <c r="S44" s="165"/>
      <c r="T44" s="166"/>
      <c r="U44" s="160"/>
      <c r="V44" s="160">
        <f>SUM(V45:V71)</f>
        <v>221.02999999999997</v>
      </c>
      <c r="W44" s="160"/>
      <c r="X44" s="160"/>
      <c r="Y44" s="160"/>
      <c r="AG44" t="s">
        <v>244</v>
      </c>
    </row>
    <row r="45" spans="1:60" ht="22.5" outlineLevel="1" x14ac:dyDescent="0.2">
      <c r="A45" s="171">
        <v>13</v>
      </c>
      <c r="B45" s="172" t="s">
        <v>299</v>
      </c>
      <c r="C45" s="187" t="s">
        <v>300</v>
      </c>
      <c r="D45" s="173" t="s">
        <v>262</v>
      </c>
      <c r="E45" s="174">
        <v>4</v>
      </c>
      <c r="F45" s="175"/>
      <c r="G45" s="176">
        <f>ROUND(E45*F45,2)</f>
        <v>0</v>
      </c>
      <c r="H45" s="175"/>
      <c r="I45" s="176">
        <f>ROUND(E45*H45,2)</f>
        <v>0</v>
      </c>
      <c r="J45" s="175"/>
      <c r="K45" s="176">
        <f>ROUND(E45*J45,2)</f>
        <v>0</v>
      </c>
      <c r="L45" s="176">
        <v>21</v>
      </c>
      <c r="M45" s="176">
        <f>G45*(1+L45/100)</f>
        <v>0</v>
      </c>
      <c r="N45" s="174">
        <v>1.074E-2</v>
      </c>
      <c r="O45" s="174">
        <f>ROUND(E45*N45,2)</f>
        <v>0.04</v>
      </c>
      <c r="P45" s="174">
        <v>0</v>
      </c>
      <c r="Q45" s="174">
        <f>ROUND(E45*P45,2)</f>
        <v>0</v>
      </c>
      <c r="R45" s="176"/>
      <c r="S45" s="176" t="s">
        <v>248</v>
      </c>
      <c r="T45" s="177" t="s">
        <v>248</v>
      </c>
      <c r="U45" s="157">
        <v>0.51171</v>
      </c>
      <c r="V45" s="157">
        <f>ROUND(E45*U45,2)</f>
        <v>2.0499999999999998</v>
      </c>
      <c r="W45" s="157"/>
      <c r="X45" s="157" t="s">
        <v>249</v>
      </c>
      <c r="Y45" s="157" t="s">
        <v>250</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8" t="s">
        <v>301</v>
      </c>
      <c r="D46" s="158"/>
      <c r="E46" s="159">
        <v>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253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1">
        <v>14</v>
      </c>
      <c r="B47" s="172" t="s">
        <v>302</v>
      </c>
      <c r="C47" s="187" t="s">
        <v>303</v>
      </c>
      <c r="D47" s="173" t="s">
        <v>256</v>
      </c>
      <c r="E47" s="174">
        <v>53.384999999999998</v>
      </c>
      <c r="F47" s="175"/>
      <c r="G47" s="176">
        <f>ROUND(E47*F47,2)</f>
        <v>0</v>
      </c>
      <c r="H47" s="175"/>
      <c r="I47" s="176">
        <f>ROUND(E47*H47,2)</f>
        <v>0</v>
      </c>
      <c r="J47" s="175"/>
      <c r="K47" s="176">
        <f>ROUND(E47*J47,2)</f>
        <v>0</v>
      </c>
      <c r="L47" s="176">
        <v>21</v>
      </c>
      <c r="M47" s="176">
        <f>G47*(1+L47/100)</f>
        <v>0</v>
      </c>
      <c r="N47" s="174">
        <v>5.3469999999999997E-2</v>
      </c>
      <c r="O47" s="174">
        <f>ROUND(E47*N47,2)</f>
        <v>2.85</v>
      </c>
      <c r="P47" s="174">
        <v>0</v>
      </c>
      <c r="Q47" s="174">
        <f>ROUND(E47*P47,2)</f>
        <v>0</v>
      </c>
      <c r="R47" s="176"/>
      <c r="S47" s="176" t="s">
        <v>248</v>
      </c>
      <c r="T47" s="177" t="s">
        <v>248</v>
      </c>
      <c r="U47" s="157">
        <v>1.069</v>
      </c>
      <c r="V47" s="157">
        <f>ROUND(E47*U47,2)</f>
        <v>57.07</v>
      </c>
      <c r="W47" s="157"/>
      <c r="X47" s="157" t="s">
        <v>249</v>
      </c>
      <c r="Y47" s="157" t="s">
        <v>250</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8" t="s">
        <v>304</v>
      </c>
      <c r="D48" s="158"/>
      <c r="E48" s="159">
        <v>22.585000000000001</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253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8" t="s">
        <v>305</v>
      </c>
      <c r="D49" s="158"/>
      <c r="E49" s="159">
        <v>30.8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253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15</v>
      </c>
      <c r="B50" s="172" t="s">
        <v>306</v>
      </c>
      <c r="C50" s="187" t="s">
        <v>307</v>
      </c>
      <c r="D50" s="173" t="s">
        <v>256</v>
      </c>
      <c r="E50" s="174">
        <v>1.7</v>
      </c>
      <c r="F50" s="175"/>
      <c r="G50" s="176">
        <f>ROUND(E50*F50,2)</f>
        <v>0</v>
      </c>
      <c r="H50" s="175"/>
      <c r="I50" s="176">
        <f>ROUND(E50*H50,2)</f>
        <v>0</v>
      </c>
      <c r="J50" s="175"/>
      <c r="K50" s="176">
        <f>ROUND(E50*J50,2)</f>
        <v>0</v>
      </c>
      <c r="L50" s="176">
        <v>21</v>
      </c>
      <c r="M50" s="176">
        <f>G50*(1+L50/100)</f>
        <v>0</v>
      </c>
      <c r="N50" s="174">
        <v>3.4000000000000002E-4</v>
      </c>
      <c r="O50" s="174">
        <f>ROUND(E50*N50,2)</f>
        <v>0</v>
      </c>
      <c r="P50" s="174">
        <v>0</v>
      </c>
      <c r="Q50" s="174">
        <f>ROUND(E50*P50,2)</f>
        <v>0</v>
      </c>
      <c r="R50" s="176"/>
      <c r="S50" s="176" t="s">
        <v>248</v>
      </c>
      <c r="T50" s="177" t="s">
        <v>248</v>
      </c>
      <c r="U50" s="157">
        <v>0.33</v>
      </c>
      <c r="V50" s="157">
        <f>ROUND(E50*U50,2)</f>
        <v>0.56000000000000005</v>
      </c>
      <c r="W50" s="157"/>
      <c r="X50" s="157" t="s">
        <v>249</v>
      </c>
      <c r="Y50" s="157" t="s">
        <v>250</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8" t="s">
        <v>308</v>
      </c>
      <c r="D51" s="158"/>
      <c r="E51" s="159">
        <v>1.7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253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1">
        <v>16</v>
      </c>
      <c r="B52" s="172" t="s">
        <v>309</v>
      </c>
      <c r="C52" s="187" t="s">
        <v>310</v>
      </c>
      <c r="D52" s="173" t="s">
        <v>262</v>
      </c>
      <c r="E52" s="174">
        <v>24</v>
      </c>
      <c r="F52" s="175"/>
      <c r="G52" s="176">
        <f>ROUND(E52*F52,2)</f>
        <v>0</v>
      </c>
      <c r="H52" s="175"/>
      <c r="I52" s="176">
        <f>ROUND(E52*H52,2)</f>
        <v>0</v>
      </c>
      <c r="J52" s="175"/>
      <c r="K52" s="176">
        <f>ROUND(E52*J52,2)</f>
        <v>0</v>
      </c>
      <c r="L52" s="176">
        <v>21</v>
      </c>
      <c r="M52" s="176">
        <f>G52*(1+L52/100)</f>
        <v>0</v>
      </c>
      <c r="N52" s="174">
        <v>3.2000000000000002E-3</v>
      </c>
      <c r="O52" s="174">
        <f>ROUND(E52*N52,2)</f>
        <v>0.08</v>
      </c>
      <c r="P52" s="174">
        <v>0</v>
      </c>
      <c r="Q52" s="174">
        <f>ROUND(E52*P52,2)</f>
        <v>0</v>
      </c>
      <c r="R52" s="176"/>
      <c r="S52" s="176" t="s">
        <v>248</v>
      </c>
      <c r="T52" s="177" t="s">
        <v>248</v>
      </c>
      <c r="U52" s="157">
        <v>0.22498000000000001</v>
      </c>
      <c r="V52" s="157">
        <f>ROUND(E52*U52,2)</f>
        <v>5.4</v>
      </c>
      <c r="W52" s="157"/>
      <c r="X52" s="157" t="s">
        <v>249</v>
      </c>
      <c r="Y52" s="157" t="s">
        <v>250</v>
      </c>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8" t="s">
        <v>311</v>
      </c>
      <c r="D53" s="158"/>
      <c r="E53" s="159">
        <v>24</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253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1">
        <v>17</v>
      </c>
      <c r="B54" s="172" t="s">
        <v>312</v>
      </c>
      <c r="C54" s="187" t="s">
        <v>313</v>
      </c>
      <c r="D54" s="173" t="s">
        <v>262</v>
      </c>
      <c r="E54" s="174">
        <v>2</v>
      </c>
      <c r="F54" s="175"/>
      <c r="G54" s="176">
        <f>ROUND(E54*F54,2)</f>
        <v>0</v>
      </c>
      <c r="H54" s="175"/>
      <c r="I54" s="176">
        <f>ROUND(E54*H54,2)</f>
        <v>0</v>
      </c>
      <c r="J54" s="175"/>
      <c r="K54" s="176">
        <f>ROUND(E54*J54,2)</f>
        <v>0</v>
      </c>
      <c r="L54" s="176">
        <v>21</v>
      </c>
      <c r="M54" s="176">
        <f>G54*(1+L54/100)</f>
        <v>0</v>
      </c>
      <c r="N54" s="174">
        <v>3.5619999999999999E-2</v>
      </c>
      <c r="O54" s="174">
        <f>ROUND(E54*N54,2)</f>
        <v>7.0000000000000007E-2</v>
      </c>
      <c r="P54" s="174">
        <v>0</v>
      </c>
      <c r="Q54" s="174">
        <f>ROUND(E54*P54,2)</f>
        <v>0</v>
      </c>
      <c r="R54" s="176"/>
      <c r="S54" s="176" t="s">
        <v>248</v>
      </c>
      <c r="T54" s="177" t="s">
        <v>248</v>
      </c>
      <c r="U54" s="157">
        <v>0.88292999999999999</v>
      </c>
      <c r="V54" s="157">
        <f>ROUND(E54*U54,2)</f>
        <v>1.77</v>
      </c>
      <c r="W54" s="157"/>
      <c r="X54" s="157" t="s">
        <v>249</v>
      </c>
      <c r="Y54" s="157" t="s">
        <v>250</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8" t="s">
        <v>314</v>
      </c>
      <c r="D55" s="158"/>
      <c r="E55" s="159">
        <v>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253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1">
        <v>18</v>
      </c>
      <c r="B56" s="172" t="s">
        <v>315</v>
      </c>
      <c r="C56" s="187" t="s">
        <v>316</v>
      </c>
      <c r="D56" s="173" t="s">
        <v>256</v>
      </c>
      <c r="E56" s="174">
        <v>156.4725</v>
      </c>
      <c r="F56" s="175"/>
      <c r="G56" s="176">
        <f>ROUND(E56*F56,2)</f>
        <v>0</v>
      </c>
      <c r="H56" s="175"/>
      <c r="I56" s="176">
        <f>ROUND(E56*H56,2)</f>
        <v>0</v>
      </c>
      <c r="J56" s="175"/>
      <c r="K56" s="176">
        <f>ROUND(E56*J56,2)</f>
        <v>0</v>
      </c>
      <c r="L56" s="176">
        <v>21</v>
      </c>
      <c r="M56" s="176">
        <f>G56*(1+L56/100)</f>
        <v>0</v>
      </c>
      <c r="N56" s="174">
        <v>4.7660000000000001E-2</v>
      </c>
      <c r="O56" s="174">
        <f>ROUND(E56*N56,2)</f>
        <v>7.46</v>
      </c>
      <c r="P56" s="174">
        <v>0</v>
      </c>
      <c r="Q56" s="174">
        <f>ROUND(E56*P56,2)</f>
        <v>0</v>
      </c>
      <c r="R56" s="176"/>
      <c r="S56" s="176" t="s">
        <v>248</v>
      </c>
      <c r="T56" s="177" t="s">
        <v>248</v>
      </c>
      <c r="U56" s="157">
        <v>0.84</v>
      </c>
      <c r="V56" s="157">
        <f>ROUND(E56*U56,2)</f>
        <v>131.44</v>
      </c>
      <c r="W56" s="157"/>
      <c r="X56" s="157" t="s">
        <v>249</v>
      </c>
      <c r="Y56" s="157" t="s">
        <v>250</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3.75" outlineLevel="2" x14ac:dyDescent="0.2">
      <c r="A57" s="154"/>
      <c r="B57" s="155"/>
      <c r="C57" s="188" t="s">
        <v>317</v>
      </c>
      <c r="D57" s="158"/>
      <c r="E57" s="159">
        <v>104.1725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253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8" t="s">
        <v>318</v>
      </c>
      <c r="D58" s="158"/>
      <c r="E58" s="159">
        <v>-19.954999999999998</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253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3" x14ac:dyDescent="0.2">
      <c r="A59" s="154"/>
      <c r="B59" s="155"/>
      <c r="C59" s="188" t="s">
        <v>319</v>
      </c>
      <c r="D59" s="158"/>
      <c r="E59" s="159">
        <v>61.77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253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8" t="s">
        <v>320</v>
      </c>
      <c r="D60" s="158"/>
      <c r="E60" s="159">
        <v>10.484999999999999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253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71">
        <v>19</v>
      </c>
      <c r="B61" s="172" t="s">
        <v>321</v>
      </c>
      <c r="C61" s="187" t="s">
        <v>322</v>
      </c>
      <c r="D61" s="173" t="s">
        <v>256</v>
      </c>
      <c r="E61" s="174">
        <v>32.200000000000003</v>
      </c>
      <c r="F61" s="175"/>
      <c r="G61" s="176">
        <f>ROUND(E61*F61,2)</f>
        <v>0</v>
      </c>
      <c r="H61" s="175"/>
      <c r="I61" s="176">
        <f>ROUND(E61*H61,2)</f>
        <v>0</v>
      </c>
      <c r="J61" s="175"/>
      <c r="K61" s="176">
        <f>ROUND(E61*J61,2)</f>
        <v>0</v>
      </c>
      <c r="L61" s="176">
        <v>21</v>
      </c>
      <c r="M61" s="176">
        <f>G61*(1+L61/100)</f>
        <v>0</v>
      </c>
      <c r="N61" s="174">
        <v>3.6700000000000001E-3</v>
      </c>
      <c r="O61" s="174">
        <f>ROUND(E61*N61,2)</f>
        <v>0.12</v>
      </c>
      <c r="P61" s="174">
        <v>0</v>
      </c>
      <c r="Q61" s="174">
        <f>ROUND(E61*P61,2)</f>
        <v>0</v>
      </c>
      <c r="R61" s="176"/>
      <c r="S61" s="176" t="s">
        <v>248</v>
      </c>
      <c r="T61" s="177" t="s">
        <v>248</v>
      </c>
      <c r="U61" s="157">
        <v>0.36199999999999999</v>
      </c>
      <c r="V61" s="157">
        <f>ROUND(E61*U61,2)</f>
        <v>11.66</v>
      </c>
      <c r="W61" s="157"/>
      <c r="X61" s="157" t="s">
        <v>249</v>
      </c>
      <c r="Y61" s="157" t="s">
        <v>250</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8" t="s">
        <v>323</v>
      </c>
      <c r="D62" s="158"/>
      <c r="E62" s="159">
        <v>15.4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253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8" t="s">
        <v>324</v>
      </c>
      <c r="D63" s="158"/>
      <c r="E63" s="159">
        <v>16.8</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253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1">
        <v>20</v>
      </c>
      <c r="B64" s="172" t="s">
        <v>325</v>
      </c>
      <c r="C64" s="187" t="s">
        <v>326</v>
      </c>
      <c r="D64" s="173" t="s">
        <v>262</v>
      </c>
      <c r="E64" s="174">
        <v>8</v>
      </c>
      <c r="F64" s="175"/>
      <c r="G64" s="176">
        <f>ROUND(E64*F64,2)</f>
        <v>0</v>
      </c>
      <c r="H64" s="175"/>
      <c r="I64" s="176">
        <f>ROUND(E64*H64,2)</f>
        <v>0</v>
      </c>
      <c r="J64" s="175"/>
      <c r="K64" s="176">
        <f>ROUND(E64*J64,2)</f>
        <v>0</v>
      </c>
      <c r="L64" s="176">
        <v>21</v>
      </c>
      <c r="M64" s="176">
        <f>G64*(1+L64/100)</f>
        <v>0</v>
      </c>
      <c r="N64" s="174">
        <v>6.8000000000000005E-4</v>
      </c>
      <c r="O64" s="174">
        <f>ROUND(E64*N64,2)</f>
        <v>0.01</v>
      </c>
      <c r="P64" s="174">
        <v>0</v>
      </c>
      <c r="Q64" s="174">
        <f>ROUND(E64*P64,2)</f>
        <v>0</v>
      </c>
      <c r="R64" s="176"/>
      <c r="S64" s="176" t="s">
        <v>327</v>
      </c>
      <c r="T64" s="177" t="s">
        <v>248</v>
      </c>
      <c r="U64" s="157">
        <v>0.89</v>
      </c>
      <c r="V64" s="157">
        <f>ROUND(E64*U64,2)</f>
        <v>7.12</v>
      </c>
      <c r="W64" s="157"/>
      <c r="X64" s="157" t="s">
        <v>249</v>
      </c>
      <c r="Y64" s="157" t="s">
        <v>250</v>
      </c>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2" x14ac:dyDescent="0.2">
      <c r="A65" s="154"/>
      <c r="B65" s="155"/>
      <c r="C65" s="266" t="s">
        <v>328</v>
      </c>
      <c r="D65" s="267"/>
      <c r="E65" s="267"/>
      <c r="F65" s="267"/>
      <c r="G65" s="26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284</v>
      </c>
      <c r="AH65" s="147"/>
      <c r="AI65" s="147"/>
      <c r="AJ65" s="147"/>
      <c r="AK65" s="147"/>
      <c r="AL65" s="147"/>
      <c r="AM65" s="147"/>
      <c r="AN65" s="147"/>
      <c r="AO65" s="147"/>
      <c r="AP65" s="147"/>
      <c r="AQ65" s="147"/>
      <c r="AR65" s="147"/>
      <c r="AS65" s="147"/>
      <c r="AT65" s="147"/>
      <c r="AU65" s="147"/>
      <c r="AV65" s="147"/>
      <c r="AW65" s="147"/>
      <c r="AX65" s="147"/>
      <c r="AY65" s="147"/>
      <c r="AZ65" s="147"/>
      <c r="BA65" s="178" t="str">
        <f>C65</f>
        <v>Otvor se utěsní minerální vlnou. Prostup i potrubí před a za prostupem je natřeno protipožární stěrkou. Cena obsahuje dodávku minerální vlny a pořární stěrky.</v>
      </c>
      <c r="BB65" s="147"/>
      <c r="BC65" s="147"/>
      <c r="BD65" s="147"/>
      <c r="BE65" s="147"/>
      <c r="BF65" s="147"/>
      <c r="BG65" s="147"/>
      <c r="BH65" s="147"/>
    </row>
    <row r="66" spans="1:60" outlineLevel="3" x14ac:dyDescent="0.2">
      <c r="A66" s="154"/>
      <c r="B66" s="155"/>
      <c r="C66" s="280" t="s">
        <v>329</v>
      </c>
      <c r="D66" s="281"/>
      <c r="E66" s="281"/>
      <c r="F66" s="281"/>
      <c r="G66" s="28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8" t="s">
        <v>330</v>
      </c>
      <c r="D67" s="158"/>
      <c r="E67" s="159">
        <v>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253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1">
        <v>21</v>
      </c>
      <c r="B68" s="172" t="s">
        <v>331</v>
      </c>
      <c r="C68" s="187" t="s">
        <v>332</v>
      </c>
      <c r="D68" s="173" t="s">
        <v>256</v>
      </c>
      <c r="E68" s="174">
        <v>1.5</v>
      </c>
      <c r="F68" s="175"/>
      <c r="G68" s="176">
        <f>ROUND(E68*F68,2)</f>
        <v>0</v>
      </c>
      <c r="H68" s="175"/>
      <c r="I68" s="176">
        <f>ROUND(E68*H68,2)</f>
        <v>0</v>
      </c>
      <c r="J68" s="175"/>
      <c r="K68" s="176">
        <f>ROUND(E68*J68,2)</f>
        <v>0</v>
      </c>
      <c r="L68" s="176">
        <v>21</v>
      </c>
      <c r="M68" s="176">
        <f>G68*(1+L68/100)</f>
        <v>0</v>
      </c>
      <c r="N68" s="174">
        <v>3.6000000000000002E-4</v>
      </c>
      <c r="O68" s="174">
        <f>ROUND(E68*N68,2)</f>
        <v>0</v>
      </c>
      <c r="P68" s="174">
        <v>0</v>
      </c>
      <c r="Q68" s="174">
        <f>ROUND(E68*P68,2)</f>
        <v>0</v>
      </c>
      <c r="R68" s="176"/>
      <c r="S68" s="176" t="s">
        <v>327</v>
      </c>
      <c r="T68" s="177" t="s">
        <v>333</v>
      </c>
      <c r="U68" s="157">
        <v>0.19503999999999999</v>
      </c>
      <c r="V68" s="157">
        <f>ROUND(E68*U68,2)</f>
        <v>0.28999999999999998</v>
      </c>
      <c r="W68" s="157"/>
      <c r="X68" s="157" t="s">
        <v>249</v>
      </c>
      <c r="Y68" s="157" t="s">
        <v>250</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8" t="s">
        <v>334</v>
      </c>
      <c r="D69" s="158"/>
      <c r="E69" s="159">
        <v>1.5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253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1">
        <v>22</v>
      </c>
      <c r="B70" s="172" t="s">
        <v>335</v>
      </c>
      <c r="C70" s="187" t="s">
        <v>336</v>
      </c>
      <c r="D70" s="173" t="s">
        <v>337</v>
      </c>
      <c r="E70" s="174">
        <v>54</v>
      </c>
      <c r="F70" s="175"/>
      <c r="G70" s="176">
        <f>ROUND(E70*F70,2)</f>
        <v>0</v>
      </c>
      <c r="H70" s="175"/>
      <c r="I70" s="176">
        <f>ROUND(E70*H70,2)</f>
        <v>0</v>
      </c>
      <c r="J70" s="175"/>
      <c r="K70" s="176">
        <f>ROUND(E70*J70,2)</f>
        <v>0</v>
      </c>
      <c r="L70" s="176">
        <v>21</v>
      </c>
      <c r="M70" s="176">
        <f>G70*(1+L70/100)</f>
        <v>0</v>
      </c>
      <c r="N70" s="174">
        <v>2.3000000000000001E-4</v>
      </c>
      <c r="O70" s="174">
        <f>ROUND(E70*N70,2)</f>
        <v>0.01</v>
      </c>
      <c r="P70" s="174">
        <v>0</v>
      </c>
      <c r="Q70" s="174">
        <f>ROUND(E70*P70,2)</f>
        <v>0</v>
      </c>
      <c r="R70" s="176"/>
      <c r="S70" s="176" t="s">
        <v>327</v>
      </c>
      <c r="T70" s="177" t="s">
        <v>248</v>
      </c>
      <c r="U70" s="157">
        <v>6.8000000000000005E-2</v>
      </c>
      <c r="V70" s="157">
        <f>ROUND(E70*U70,2)</f>
        <v>3.67</v>
      </c>
      <c r="W70" s="157"/>
      <c r="X70" s="157" t="s">
        <v>249</v>
      </c>
      <c r="Y70" s="157" t="s">
        <v>250</v>
      </c>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8" t="s">
        <v>338</v>
      </c>
      <c r="D71" s="158"/>
      <c r="E71" s="159">
        <v>54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253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1" t="s">
        <v>243</v>
      </c>
      <c r="B72" s="162" t="s">
        <v>121</v>
      </c>
      <c r="C72" s="186" t="s">
        <v>122</v>
      </c>
      <c r="D72" s="163"/>
      <c r="E72" s="164"/>
      <c r="F72" s="165"/>
      <c r="G72" s="165">
        <f>SUMIF(AG73:AG95,"&lt;&gt;NOR",G73:G95)</f>
        <v>0</v>
      </c>
      <c r="H72" s="165"/>
      <c r="I72" s="165">
        <f>SUM(I73:I95)</f>
        <v>0</v>
      </c>
      <c r="J72" s="165"/>
      <c r="K72" s="165">
        <f>SUM(K73:K95)</f>
        <v>0</v>
      </c>
      <c r="L72" s="165"/>
      <c r="M72" s="165">
        <f>SUM(M73:M95)</f>
        <v>0</v>
      </c>
      <c r="N72" s="164"/>
      <c r="O72" s="164">
        <f>SUM(O73:O95)</f>
        <v>6.5299999999999994</v>
      </c>
      <c r="P72" s="164"/>
      <c r="Q72" s="164">
        <f>SUM(Q73:Q95)</f>
        <v>0</v>
      </c>
      <c r="R72" s="165"/>
      <c r="S72" s="165"/>
      <c r="T72" s="166"/>
      <c r="U72" s="160"/>
      <c r="V72" s="160">
        <f>SUM(V73:V95)</f>
        <v>78.190000000000012</v>
      </c>
      <c r="W72" s="160"/>
      <c r="X72" s="160"/>
      <c r="Y72" s="160"/>
      <c r="AG72" t="s">
        <v>244</v>
      </c>
    </row>
    <row r="73" spans="1:60" outlineLevel="1" x14ac:dyDescent="0.2">
      <c r="A73" s="171">
        <v>23</v>
      </c>
      <c r="B73" s="172" t="s">
        <v>339</v>
      </c>
      <c r="C73" s="187" t="s">
        <v>340</v>
      </c>
      <c r="D73" s="173" t="s">
        <v>341</v>
      </c>
      <c r="E73" s="174">
        <v>0.39900000000000002</v>
      </c>
      <c r="F73" s="175"/>
      <c r="G73" s="176">
        <f>ROUND(E73*F73,2)</f>
        <v>0</v>
      </c>
      <c r="H73" s="175"/>
      <c r="I73" s="176">
        <f>ROUND(E73*H73,2)</f>
        <v>0</v>
      </c>
      <c r="J73" s="175"/>
      <c r="K73" s="176">
        <f>ROUND(E73*J73,2)</f>
        <v>0</v>
      </c>
      <c r="L73" s="176">
        <v>21</v>
      </c>
      <c r="M73" s="176">
        <f>G73*(1+L73/100)</f>
        <v>0</v>
      </c>
      <c r="N73" s="174">
        <v>2.5249999999999999</v>
      </c>
      <c r="O73" s="174">
        <f>ROUND(E73*N73,2)</f>
        <v>1.01</v>
      </c>
      <c r="P73" s="174">
        <v>0</v>
      </c>
      <c r="Q73" s="174">
        <f>ROUND(E73*P73,2)</f>
        <v>0</v>
      </c>
      <c r="R73" s="176"/>
      <c r="S73" s="176" t="s">
        <v>248</v>
      </c>
      <c r="T73" s="177" t="s">
        <v>248</v>
      </c>
      <c r="U73" s="157">
        <v>2.58</v>
      </c>
      <c r="V73" s="157">
        <f>ROUND(E73*U73,2)</f>
        <v>1.03</v>
      </c>
      <c r="W73" s="157"/>
      <c r="X73" s="157" t="s">
        <v>249</v>
      </c>
      <c r="Y73" s="157" t="s">
        <v>250</v>
      </c>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6" t="s">
        <v>342</v>
      </c>
      <c r="D74" s="267"/>
      <c r="E74" s="267"/>
      <c r="F74" s="267"/>
      <c r="G74" s="26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8" t="s">
        <v>343</v>
      </c>
      <c r="D75" s="158"/>
      <c r="E75" s="159">
        <v>0.39900000000000002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253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1">
        <v>24</v>
      </c>
      <c r="B76" s="172" t="s">
        <v>344</v>
      </c>
      <c r="C76" s="187" t="s">
        <v>345</v>
      </c>
      <c r="D76" s="173" t="s">
        <v>282</v>
      </c>
      <c r="E76" s="174">
        <v>15.1</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248</v>
      </c>
      <c r="T76" s="177" t="s">
        <v>248</v>
      </c>
      <c r="U76" s="157">
        <v>5.0999999999999997E-2</v>
      </c>
      <c r="V76" s="157">
        <f>ROUND(E76*U76,2)</f>
        <v>0.77</v>
      </c>
      <c r="W76" s="157"/>
      <c r="X76" s="157" t="s">
        <v>249</v>
      </c>
      <c r="Y76" s="157" t="s">
        <v>250</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8" t="s">
        <v>346</v>
      </c>
      <c r="D77" s="158"/>
      <c r="E77" s="159">
        <v>15.1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253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1">
        <v>25</v>
      </c>
      <c r="B78" s="172" t="s">
        <v>347</v>
      </c>
      <c r="C78" s="187" t="s">
        <v>348</v>
      </c>
      <c r="D78" s="173" t="s">
        <v>341</v>
      </c>
      <c r="E78" s="174">
        <v>0.10415000000000001</v>
      </c>
      <c r="F78" s="175"/>
      <c r="G78" s="176">
        <f>ROUND(E78*F78,2)</f>
        <v>0</v>
      </c>
      <c r="H78" s="175"/>
      <c r="I78" s="176">
        <f>ROUND(E78*H78,2)</f>
        <v>0</v>
      </c>
      <c r="J78" s="175"/>
      <c r="K78" s="176">
        <f>ROUND(E78*J78,2)</f>
        <v>0</v>
      </c>
      <c r="L78" s="176">
        <v>21</v>
      </c>
      <c r="M78" s="176">
        <f>G78*(1+L78/100)</f>
        <v>0</v>
      </c>
      <c r="N78" s="174">
        <v>2.5</v>
      </c>
      <c r="O78" s="174">
        <f>ROUND(E78*N78,2)</f>
        <v>0.26</v>
      </c>
      <c r="P78" s="174">
        <v>0</v>
      </c>
      <c r="Q78" s="174">
        <f>ROUND(E78*P78,2)</f>
        <v>0</v>
      </c>
      <c r="R78" s="176"/>
      <c r="S78" s="176" t="s">
        <v>248</v>
      </c>
      <c r="T78" s="177" t="s">
        <v>248</v>
      </c>
      <c r="U78" s="157">
        <v>4.66</v>
      </c>
      <c r="V78" s="157">
        <f>ROUND(E78*U78,2)</f>
        <v>0.49</v>
      </c>
      <c r="W78" s="157"/>
      <c r="X78" s="157" t="s">
        <v>249</v>
      </c>
      <c r="Y78" s="157" t="s">
        <v>250</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88" t="s">
        <v>349</v>
      </c>
      <c r="D79" s="158"/>
      <c r="E79" s="159">
        <v>4.24E-2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253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8" t="s">
        <v>350</v>
      </c>
      <c r="D80" s="158"/>
      <c r="E80" s="159">
        <v>2.5000000000000001E-2</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253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8" t="s">
        <v>351</v>
      </c>
      <c r="D81" s="158"/>
      <c r="E81" s="159">
        <v>3.075E-2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253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8" t="s">
        <v>352</v>
      </c>
      <c r="D82" s="158"/>
      <c r="E82" s="159">
        <v>6.0000000000000001E-3</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253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1">
        <v>26</v>
      </c>
      <c r="B83" s="172" t="s">
        <v>353</v>
      </c>
      <c r="C83" s="187" t="s">
        <v>354</v>
      </c>
      <c r="D83" s="173" t="s">
        <v>341</v>
      </c>
      <c r="E83" s="174">
        <v>0.39900000000000002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248</v>
      </c>
      <c r="T83" s="177" t="s">
        <v>248</v>
      </c>
      <c r="U83" s="157">
        <v>0.41</v>
      </c>
      <c r="V83" s="157">
        <f>ROUND(E83*U83,2)</f>
        <v>0.16</v>
      </c>
      <c r="W83" s="157"/>
      <c r="X83" s="157" t="s">
        <v>249</v>
      </c>
      <c r="Y83" s="157" t="s">
        <v>250</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8" t="s">
        <v>355</v>
      </c>
      <c r="D84" s="158"/>
      <c r="E84" s="159">
        <v>0.39900000000000002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253</v>
      </c>
      <c r="AH84" s="147">
        <v>5</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1">
        <v>27</v>
      </c>
      <c r="B85" s="172" t="s">
        <v>356</v>
      </c>
      <c r="C85" s="187" t="s">
        <v>357</v>
      </c>
      <c r="D85" s="173" t="s">
        <v>247</v>
      </c>
      <c r="E85" s="174">
        <v>0.14810000000000001</v>
      </c>
      <c r="F85" s="175"/>
      <c r="G85" s="176">
        <f>ROUND(E85*F85,2)</f>
        <v>0</v>
      </c>
      <c r="H85" s="175"/>
      <c r="I85" s="176">
        <f>ROUND(E85*H85,2)</f>
        <v>0</v>
      </c>
      <c r="J85" s="175"/>
      <c r="K85" s="176">
        <f>ROUND(E85*J85,2)</f>
        <v>0</v>
      </c>
      <c r="L85" s="176">
        <v>21</v>
      </c>
      <c r="M85" s="176">
        <f>G85*(1+L85/100)</f>
        <v>0</v>
      </c>
      <c r="N85" s="174">
        <v>1.0662499999999999</v>
      </c>
      <c r="O85" s="174">
        <f>ROUND(E85*N85,2)</f>
        <v>0.16</v>
      </c>
      <c r="P85" s="174">
        <v>0</v>
      </c>
      <c r="Q85" s="174">
        <f>ROUND(E85*P85,2)</f>
        <v>0</v>
      </c>
      <c r="R85" s="176"/>
      <c r="S85" s="176" t="s">
        <v>248</v>
      </c>
      <c r="T85" s="177" t="s">
        <v>248</v>
      </c>
      <c r="U85" s="157">
        <v>15.231</v>
      </c>
      <c r="V85" s="157">
        <f>ROUND(E85*U85,2)</f>
        <v>2.2599999999999998</v>
      </c>
      <c r="W85" s="157"/>
      <c r="X85" s="157" t="s">
        <v>249</v>
      </c>
      <c r="Y85" s="157" t="s">
        <v>250</v>
      </c>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8" t="s">
        <v>358</v>
      </c>
      <c r="D86" s="158"/>
      <c r="E86" s="159">
        <v>2.0330000000000001E-2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253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8" t="s">
        <v>359</v>
      </c>
      <c r="D87" s="158"/>
      <c r="E87" s="159">
        <v>0.12778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253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1">
        <v>28</v>
      </c>
      <c r="B88" s="172" t="s">
        <v>360</v>
      </c>
      <c r="C88" s="187" t="s">
        <v>361</v>
      </c>
      <c r="D88" s="173" t="s">
        <v>256</v>
      </c>
      <c r="E88" s="174">
        <v>26.4</v>
      </c>
      <c r="F88" s="175"/>
      <c r="G88" s="176">
        <f>ROUND(E88*F88,2)</f>
        <v>0</v>
      </c>
      <c r="H88" s="175"/>
      <c r="I88" s="176">
        <f>ROUND(E88*H88,2)</f>
        <v>0</v>
      </c>
      <c r="J88" s="175"/>
      <c r="K88" s="176">
        <f>ROUND(E88*J88,2)</f>
        <v>0</v>
      </c>
      <c r="L88" s="176">
        <v>21</v>
      </c>
      <c r="M88" s="176">
        <f>G88*(1+L88/100)</f>
        <v>0</v>
      </c>
      <c r="N88" s="174">
        <v>8.5050000000000001E-2</v>
      </c>
      <c r="O88" s="174">
        <f>ROUND(E88*N88,2)</f>
        <v>2.25</v>
      </c>
      <c r="P88" s="174">
        <v>0</v>
      </c>
      <c r="Q88" s="174">
        <f>ROUND(E88*P88,2)</f>
        <v>0</v>
      </c>
      <c r="R88" s="176"/>
      <c r="S88" s="176" t="s">
        <v>248</v>
      </c>
      <c r="T88" s="177" t="s">
        <v>248</v>
      </c>
      <c r="U88" s="157">
        <v>0.40550000000000003</v>
      </c>
      <c r="V88" s="157">
        <f>ROUND(E88*U88,2)</f>
        <v>10.71</v>
      </c>
      <c r="W88" s="157"/>
      <c r="X88" s="157" t="s">
        <v>249</v>
      </c>
      <c r="Y88" s="157" t="s">
        <v>250</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8" t="s">
        <v>362</v>
      </c>
      <c r="D89" s="158"/>
      <c r="E89" s="159">
        <v>26.4</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253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1">
        <v>29</v>
      </c>
      <c r="B90" s="172" t="s">
        <v>363</v>
      </c>
      <c r="C90" s="187" t="s">
        <v>364</v>
      </c>
      <c r="D90" s="173" t="s">
        <v>256</v>
      </c>
      <c r="E90" s="174">
        <v>156.69999999999999</v>
      </c>
      <c r="F90" s="175"/>
      <c r="G90" s="176">
        <f>ROUND(E90*F90,2)</f>
        <v>0</v>
      </c>
      <c r="H90" s="175"/>
      <c r="I90" s="176">
        <f>ROUND(E90*H90,2)</f>
        <v>0</v>
      </c>
      <c r="J90" s="175"/>
      <c r="K90" s="176">
        <f>ROUND(E90*J90,2)</f>
        <v>0</v>
      </c>
      <c r="L90" s="176">
        <v>21</v>
      </c>
      <c r="M90" s="176">
        <f>G90*(1+L90/100)</f>
        <v>0</v>
      </c>
      <c r="N90" s="174">
        <v>1.8149999999999999E-2</v>
      </c>
      <c r="O90" s="174">
        <f>ROUND(E90*N90,2)</f>
        <v>2.84</v>
      </c>
      <c r="P90" s="174">
        <v>0</v>
      </c>
      <c r="Q90" s="174">
        <f>ROUND(E90*P90,2)</f>
        <v>0</v>
      </c>
      <c r="R90" s="176"/>
      <c r="S90" s="176" t="s">
        <v>248</v>
      </c>
      <c r="T90" s="177" t="s">
        <v>248</v>
      </c>
      <c r="U90" s="157">
        <v>0.372</v>
      </c>
      <c r="V90" s="157">
        <f>ROUND(E90*U90,2)</f>
        <v>58.29</v>
      </c>
      <c r="W90" s="157"/>
      <c r="X90" s="157" t="s">
        <v>249</v>
      </c>
      <c r="Y90" s="157" t="s">
        <v>250</v>
      </c>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8" t="s">
        <v>365</v>
      </c>
      <c r="D91" s="158"/>
      <c r="E91" s="159">
        <v>16.7</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253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8" t="s">
        <v>366</v>
      </c>
      <c r="D92" s="158"/>
      <c r="E92" s="159">
        <v>140</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253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1">
        <v>30</v>
      </c>
      <c r="B93" s="172" t="s">
        <v>367</v>
      </c>
      <c r="C93" s="187" t="s">
        <v>368</v>
      </c>
      <c r="D93" s="173" t="s">
        <v>256</v>
      </c>
      <c r="E93" s="174">
        <v>47.2</v>
      </c>
      <c r="F93" s="175"/>
      <c r="G93" s="176">
        <f>ROUND(E93*F93,2)</f>
        <v>0</v>
      </c>
      <c r="H93" s="175"/>
      <c r="I93" s="176">
        <f>ROUND(E93*H93,2)</f>
        <v>0</v>
      </c>
      <c r="J93" s="175"/>
      <c r="K93" s="176">
        <f>ROUND(E93*J93,2)</f>
        <v>0</v>
      </c>
      <c r="L93" s="176">
        <v>21</v>
      </c>
      <c r="M93" s="176">
        <f>G93*(1+L93/100)</f>
        <v>0</v>
      </c>
      <c r="N93" s="174">
        <v>2.1000000000000001E-4</v>
      </c>
      <c r="O93" s="174">
        <f>ROUND(E93*N93,2)</f>
        <v>0.01</v>
      </c>
      <c r="P93" s="174">
        <v>0</v>
      </c>
      <c r="Q93" s="174">
        <f>ROUND(E93*P93,2)</f>
        <v>0</v>
      </c>
      <c r="R93" s="176"/>
      <c r="S93" s="176" t="s">
        <v>327</v>
      </c>
      <c r="T93" s="177" t="s">
        <v>248</v>
      </c>
      <c r="U93" s="157">
        <v>9.5000000000000001E-2</v>
      </c>
      <c r="V93" s="157">
        <f>ROUND(E93*U93,2)</f>
        <v>4.4800000000000004</v>
      </c>
      <c r="W93" s="157"/>
      <c r="X93" s="157" t="s">
        <v>249</v>
      </c>
      <c r="Y93" s="157" t="s">
        <v>250</v>
      </c>
      <c r="Z93" s="147"/>
      <c r="AA93" s="147"/>
      <c r="AB93" s="147"/>
      <c r="AC93" s="147"/>
      <c r="AD93" s="147"/>
      <c r="AE93" s="147"/>
      <c r="AF93" s="147"/>
      <c r="AG93" s="147" t="s">
        <v>251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8" t="s">
        <v>369</v>
      </c>
      <c r="D94" s="158"/>
      <c r="E94" s="159">
        <v>20.8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253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8" t="s">
        <v>362</v>
      </c>
      <c r="D95" s="158"/>
      <c r="E95" s="159">
        <v>26.4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253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243</v>
      </c>
      <c r="B96" s="162" t="s">
        <v>123</v>
      </c>
      <c r="C96" s="186" t="s">
        <v>124</v>
      </c>
      <c r="D96" s="163"/>
      <c r="E96" s="164"/>
      <c r="F96" s="165"/>
      <c r="G96" s="165">
        <f>SUMIF(AG97:AG102,"&lt;&gt;NOR",G97:G102)</f>
        <v>0</v>
      </c>
      <c r="H96" s="165"/>
      <c r="I96" s="165">
        <f>SUM(I97:I102)</f>
        <v>0</v>
      </c>
      <c r="J96" s="165"/>
      <c r="K96" s="165">
        <f>SUM(K97:K102)</f>
        <v>0</v>
      </c>
      <c r="L96" s="165"/>
      <c r="M96" s="165">
        <f>SUM(M97:M102)</f>
        <v>0</v>
      </c>
      <c r="N96" s="164"/>
      <c r="O96" s="164">
        <f>SUM(O97:O102)</f>
        <v>0.12000000000000001</v>
      </c>
      <c r="P96" s="164"/>
      <c r="Q96" s="164">
        <f>SUM(Q97:Q102)</f>
        <v>0</v>
      </c>
      <c r="R96" s="165"/>
      <c r="S96" s="165"/>
      <c r="T96" s="166"/>
      <c r="U96" s="160"/>
      <c r="V96" s="160">
        <f>SUM(V97:V102)</f>
        <v>12.39</v>
      </c>
      <c r="W96" s="160"/>
      <c r="X96" s="160"/>
      <c r="Y96" s="160"/>
      <c r="AG96" t="s">
        <v>244</v>
      </c>
    </row>
    <row r="97" spans="1:60" ht="33.75" outlineLevel="1" x14ac:dyDescent="0.2">
      <c r="A97" s="171">
        <v>31</v>
      </c>
      <c r="B97" s="172" t="s">
        <v>370</v>
      </c>
      <c r="C97" s="187" t="s">
        <v>371</v>
      </c>
      <c r="D97" s="173" t="s">
        <v>262</v>
      </c>
      <c r="E97" s="174">
        <v>3</v>
      </c>
      <c r="F97" s="175"/>
      <c r="G97" s="176">
        <f>ROUND(E97*F97,2)</f>
        <v>0</v>
      </c>
      <c r="H97" s="175"/>
      <c r="I97" s="176">
        <f>ROUND(E97*H97,2)</f>
        <v>0</v>
      </c>
      <c r="J97" s="175"/>
      <c r="K97" s="176">
        <f>ROUND(E97*J97,2)</f>
        <v>0</v>
      </c>
      <c r="L97" s="176">
        <v>21</v>
      </c>
      <c r="M97" s="176">
        <f>G97*(1+L97/100)</f>
        <v>0</v>
      </c>
      <c r="N97" s="174">
        <v>2.656E-2</v>
      </c>
      <c r="O97" s="174">
        <f>ROUND(E97*N97,2)</f>
        <v>0.08</v>
      </c>
      <c r="P97" s="174">
        <v>0</v>
      </c>
      <c r="Q97" s="174">
        <f>ROUND(E97*P97,2)</f>
        <v>0</v>
      </c>
      <c r="R97" s="176"/>
      <c r="S97" s="176" t="s">
        <v>248</v>
      </c>
      <c r="T97" s="177" t="s">
        <v>248</v>
      </c>
      <c r="U97" s="157">
        <v>2.758</v>
      </c>
      <c r="V97" s="157">
        <f>ROUND(E97*U97,2)</f>
        <v>8.27</v>
      </c>
      <c r="W97" s="157"/>
      <c r="X97" s="157" t="s">
        <v>249</v>
      </c>
      <c r="Y97" s="157" t="s">
        <v>250</v>
      </c>
      <c r="Z97" s="147"/>
      <c r="AA97" s="147"/>
      <c r="AB97" s="147"/>
      <c r="AC97" s="147"/>
      <c r="AD97" s="147"/>
      <c r="AE97" s="147"/>
      <c r="AF97" s="147"/>
      <c r="AG97" s="147" t="s">
        <v>251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88" t="s">
        <v>372</v>
      </c>
      <c r="D98" s="158"/>
      <c r="E98" s="159">
        <v>3</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253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1">
        <v>32</v>
      </c>
      <c r="B99" s="172" t="s">
        <v>373</v>
      </c>
      <c r="C99" s="187" t="s">
        <v>374</v>
      </c>
      <c r="D99" s="173" t="s">
        <v>262</v>
      </c>
      <c r="E99" s="174">
        <v>1</v>
      </c>
      <c r="F99" s="175"/>
      <c r="G99" s="176">
        <f>ROUND(E99*F99,2)</f>
        <v>0</v>
      </c>
      <c r="H99" s="175"/>
      <c r="I99" s="176">
        <f>ROUND(E99*H99,2)</f>
        <v>0</v>
      </c>
      <c r="J99" s="175"/>
      <c r="K99" s="176">
        <f>ROUND(E99*J99,2)</f>
        <v>0</v>
      </c>
      <c r="L99" s="176">
        <v>21</v>
      </c>
      <c r="M99" s="176">
        <f>G99*(1+L99/100)</f>
        <v>0</v>
      </c>
      <c r="N99" s="174">
        <v>2.0670000000000001E-2</v>
      </c>
      <c r="O99" s="174">
        <f>ROUND(E99*N99,2)</f>
        <v>0.02</v>
      </c>
      <c r="P99" s="174">
        <v>0</v>
      </c>
      <c r="Q99" s="174">
        <f>ROUND(E99*P99,2)</f>
        <v>0</v>
      </c>
      <c r="R99" s="176"/>
      <c r="S99" s="176" t="s">
        <v>248</v>
      </c>
      <c r="T99" s="177" t="s">
        <v>248</v>
      </c>
      <c r="U99" s="157">
        <v>2.0550000000000002</v>
      </c>
      <c r="V99" s="157">
        <f>ROUND(E99*U99,2)</f>
        <v>2.06</v>
      </c>
      <c r="W99" s="157"/>
      <c r="X99" s="157" t="s">
        <v>249</v>
      </c>
      <c r="Y99" s="157" t="s">
        <v>250</v>
      </c>
      <c r="Z99" s="147"/>
      <c r="AA99" s="147"/>
      <c r="AB99" s="147"/>
      <c r="AC99" s="147"/>
      <c r="AD99" s="147"/>
      <c r="AE99" s="147"/>
      <c r="AF99" s="147"/>
      <c r="AG99" s="147" t="s">
        <v>251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8" t="s">
        <v>375</v>
      </c>
      <c r="D100" s="158"/>
      <c r="E100" s="159">
        <v>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253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1">
        <v>33</v>
      </c>
      <c r="B101" s="172" t="s">
        <v>376</v>
      </c>
      <c r="C101" s="187" t="s">
        <v>377</v>
      </c>
      <c r="D101" s="173" t="s">
        <v>262</v>
      </c>
      <c r="E101" s="174">
        <v>1</v>
      </c>
      <c r="F101" s="175"/>
      <c r="G101" s="176">
        <f>ROUND(E101*F101,2)</f>
        <v>0</v>
      </c>
      <c r="H101" s="175"/>
      <c r="I101" s="176">
        <f>ROUND(E101*H101,2)</f>
        <v>0</v>
      </c>
      <c r="J101" s="175"/>
      <c r="K101" s="176">
        <f>ROUND(E101*J101,2)</f>
        <v>0</v>
      </c>
      <c r="L101" s="176">
        <v>21</v>
      </c>
      <c r="M101" s="176">
        <f>G101*(1+L101/100)</f>
        <v>0</v>
      </c>
      <c r="N101" s="174">
        <v>2.1870000000000001E-2</v>
      </c>
      <c r="O101" s="174">
        <f>ROUND(E101*N101,2)</f>
        <v>0.02</v>
      </c>
      <c r="P101" s="174">
        <v>0</v>
      </c>
      <c r="Q101" s="174">
        <f>ROUND(E101*P101,2)</f>
        <v>0</v>
      </c>
      <c r="R101" s="176"/>
      <c r="S101" s="176" t="s">
        <v>248</v>
      </c>
      <c r="T101" s="177" t="s">
        <v>248</v>
      </c>
      <c r="U101" s="157">
        <v>2.0550000000000002</v>
      </c>
      <c r="V101" s="157">
        <f>ROUND(E101*U101,2)</f>
        <v>2.06</v>
      </c>
      <c r="W101" s="157"/>
      <c r="X101" s="157" t="s">
        <v>249</v>
      </c>
      <c r="Y101" s="157" t="s">
        <v>250</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8" t="s">
        <v>378</v>
      </c>
      <c r="D102" s="158"/>
      <c r="E102" s="159">
        <v>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253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1" t="s">
        <v>243</v>
      </c>
      <c r="B103" s="162" t="s">
        <v>125</v>
      </c>
      <c r="C103" s="186" t="s">
        <v>126</v>
      </c>
      <c r="D103" s="163"/>
      <c r="E103" s="164"/>
      <c r="F103" s="165"/>
      <c r="G103" s="165">
        <f>SUMIF(AG104:AG106,"&lt;&gt;NOR",G104:G106)</f>
        <v>0</v>
      </c>
      <c r="H103" s="165"/>
      <c r="I103" s="165">
        <f>SUM(I104:I106)</f>
        <v>0</v>
      </c>
      <c r="J103" s="165"/>
      <c r="K103" s="165">
        <f>SUM(K104:K106)</f>
        <v>0</v>
      </c>
      <c r="L103" s="165"/>
      <c r="M103" s="165">
        <f>SUM(M104:M106)</f>
        <v>0</v>
      </c>
      <c r="N103" s="164"/>
      <c r="O103" s="164">
        <f>SUM(O104:O106)</f>
        <v>0.76</v>
      </c>
      <c r="P103" s="164"/>
      <c r="Q103" s="164">
        <f>SUM(Q104:Q106)</f>
        <v>0</v>
      </c>
      <c r="R103" s="165"/>
      <c r="S103" s="165"/>
      <c r="T103" s="166"/>
      <c r="U103" s="160"/>
      <c r="V103" s="160">
        <f>SUM(V104:V106)</f>
        <v>33.17</v>
      </c>
      <c r="W103" s="160"/>
      <c r="X103" s="160"/>
      <c r="Y103" s="160"/>
      <c r="AG103" t="s">
        <v>244</v>
      </c>
    </row>
    <row r="104" spans="1:60" outlineLevel="1" x14ac:dyDescent="0.2">
      <c r="A104" s="171">
        <v>34</v>
      </c>
      <c r="B104" s="172" t="s">
        <v>379</v>
      </c>
      <c r="C104" s="187" t="s">
        <v>380</v>
      </c>
      <c r="D104" s="173" t="s">
        <v>256</v>
      </c>
      <c r="E104" s="174">
        <v>127.595</v>
      </c>
      <c r="F104" s="175"/>
      <c r="G104" s="176">
        <f>ROUND(E104*F104,2)</f>
        <v>0</v>
      </c>
      <c r="H104" s="175"/>
      <c r="I104" s="176">
        <f>ROUND(E104*H104,2)</f>
        <v>0</v>
      </c>
      <c r="J104" s="175"/>
      <c r="K104" s="176">
        <f>ROUND(E104*J104,2)</f>
        <v>0</v>
      </c>
      <c r="L104" s="176">
        <v>21</v>
      </c>
      <c r="M104" s="176">
        <f>G104*(1+L104/100)</f>
        <v>0</v>
      </c>
      <c r="N104" s="174">
        <v>5.9199999999999999E-3</v>
      </c>
      <c r="O104" s="174">
        <f>ROUND(E104*N104,2)</f>
        <v>0.76</v>
      </c>
      <c r="P104" s="174">
        <v>0</v>
      </c>
      <c r="Q104" s="174">
        <f>ROUND(E104*P104,2)</f>
        <v>0</v>
      </c>
      <c r="R104" s="176"/>
      <c r="S104" s="176" t="s">
        <v>248</v>
      </c>
      <c r="T104" s="177" t="s">
        <v>248</v>
      </c>
      <c r="U104" s="157">
        <v>0.26</v>
      </c>
      <c r="V104" s="157">
        <f>ROUND(E104*U104,2)</f>
        <v>33.17</v>
      </c>
      <c r="W104" s="157"/>
      <c r="X104" s="157" t="s">
        <v>249</v>
      </c>
      <c r="Y104" s="157" t="s">
        <v>250</v>
      </c>
      <c r="Z104" s="147"/>
      <c r="AA104" s="147"/>
      <c r="AB104" s="147"/>
      <c r="AC104" s="147"/>
      <c r="AD104" s="147"/>
      <c r="AE104" s="147"/>
      <c r="AF104" s="147"/>
      <c r="AG104" s="147" t="s">
        <v>251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8" t="s">
        <v>381</v>
      </c>
      <c r="D105" s="158"/>
      <c r="E105" s="159">
        <v>10.395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253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8" t="s">
        <v>382</v>
      </c>
      <c r="D106" s="158"/>
      <c r="E106" s="159">
        <v>117.2</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253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5.5" x14ac:dyDescent="0.2">
      <c r="A107" s="161" t="s">
        <v>243</v>
      </c>
      <c r="B107" s="162" t="s">
        <v>127</v>
      </c>
      <c r="C107" s="186" t="s">
        <v>128</v>
      </c>
      <c r="D107" s="163"/>
      <c r="E107" s="164"/>
      <c r="F107" s="165"/>
      <c r="G107" s="165">
        <f>SUMIF(AG108:AG113,"&lt;&gt;NOR",G108:G113)</f>
        <v>0</v>
      </c>
      <c r="H107" s="165"/>
      <c r="I107" s="165">
        <f>SUM(I108:I113)</f>
        <v>0</v>
      </c>
      <c r="J107" s="165"/>
      <c r="K107" s="165">
        <f>SUM(K108:K113)</f>
        <v>0</v>
      </c>
      <c r="L107" s="165"/>
      <c r="M107" s="165">
        <f>SUM(M108:M113)</f>
        <v>0</v>
      </c>
      <c r="N107" s="164"/>
      <c r="O107" s="164">
        <f>SUM(O108:O113)</f>
        <v>0.03</v>
      </c>
      <c r="P107" s="164"/>
      <c r="Q107" s="164">
        <f>SUM(Q108:Q113)</f>
        <v>0</v>
      </c>
      <c r="R107" s="165"/>
      <c r="S107" s="165"/>
      <c r="T107" s="166"/>
      <c r="U107" s="160"/>
      <c r="V107" s="160">
        <f>SUM(V108:V113)</f>
        <v>279.82</v>
      </c>
      <c r="W107" s="160"/>
      <c r="X107" s="160"/>
      <c r="Y107" s="160"/>
      <c r="AG107" t="s">
        <v>244</v>
      </c>
    </row>
    <row r="108" spans="1:60" outlineLevel="1" x14ac:dyDescent="0.2">
      <c r="A108" s="171">
        <v>35</v>
      </c>
      <c r="B108" s="172" t="s">
        <v>383</v>
      </c>
      <c r="C108" s="187" t="s">
        <v>384</v>
      </c>
      <c r="D108" s="173" t="s">
        <v>256</v>
      </c>
      <c r="E108" s="174">
        <v>789.5</v>
      </c>
      <c r="F108" s="175"/>
      <c r="G108" s="176">
        <f>ROUND(E108*F108,2)</f>
        <v>0</v>
      </c>
      <c r="H108" s="175"/>
      <c r="I108" s="176">
        <f>ROUND(E108*H108,2)</f>
        <v>0</v>
      </c>
      <c r="J108" s="175"/>
      <c r="K108" s="176">
        <f>ROUND(E108*J108,2)</f>
        <v>0</v>
      </c>
      <c r="L108" s="176">
        <v>21</v>
      </c>
      <c r="M108" s="176">
        <f>G108*(1+L108/100)</f>
        <v>0</v>
      </c>
      <c r="N108" s="174">
        <v>4.0000000000000003E-5</v>
      </c>
      <c r="O108" s="174">
        <f>ROUND(E108*N108,2)</f>
        <v>0.03</v>
      </c>
      <c r="P108" s="174">
        <v>0</v>
      </c>
      <c r="Q108" s="174">
        <f>ROUND(E108*P108,2)</f>
        <v>0</v>
      </c>
      <c r="R108" s="176"/>
      <c r="S108" s="176" t="s">
        <v>248</v>
      </c>
      <c r="T108" s="177" t="s">
        <v>248</v>
      </c>
      <c r="U108" s="157">
        <v>0.35399999999999998</v>
      </c>
      <c r="V108" s="157">
        <f>ROUND(E108*U108,2)</f>
        <v>279.48</v>
      </c>
      <c r="W108" s="157"/>
      <c r="X108" s="157" t="s">
        <v>249</v>
      </c>
      <c r="Y108" s="157" t="s">
        <v>250</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8" t="s">
        <v>385</v>
      </c>
      <c r="D109" s="158"/>
      <c r="E109" s="159">
        <v>789.5</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253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1">
        <v>36</v>
      </c>
      <c r="B110" s="172" t="s">
        <v>386</v>
      </c>
      <c r="C110" s="187" t="s">
        <v>387</v>
      </c>
      <c r="D110" s="173" t="s">
        <v>262</v>
      </c>
      <c r="E110" s="174">
        <v>2</v>
      </c>
      <c r="F110" s="175"/>
      <c r="G110" s="176">
        <f>ROUND(E110*F110,2)</f>
        <v>0</v>
      </c>
      <c r="H110" s="175"/>
      <c r="I110" s="176">
        <f>ROUND(E110*H110,2)</f>
        <v>0</v>
      </c>
      <c r="J110" s="175"/>
      <c r="K110" s="176">
        <f>ROUND(E110*J110,2)</f>
        <v>0</v>
      </c>
      <c r="L110" s="176">
        <v>21</v>
      </c>
      <c r="M110" s="176">
        <f>G110*(1+L110/100)</f>
        <v>0</v>
      </c>
      <c r="N110" s="174">
        <v>1.0000000000000001E-5</v>
      </c>
      <c r="O110" s="174">
        <f>ROUND(E110*N110,2)</f>
        <v>0</v>
      </c>
      <c r="P110" s="174">
        <v>0</v>
      </c>
      <c r="Q110" s="174">
        <f>ROUND(E110*P110,2)</f>
        <v>0</v>
      </c>
      <c r="R110" s="176"/>
      <c r="S110" s="176" t="s">
        <v>248</v>
      </c>
      <c r="T110" s="177" t="s">
        <v>333</v>
      </c>
      <c r="U110" s="157">
        <v>0.17</v>
      </c>
      <c r="V110" s="157">
        <f>ROUND(E110*U110,2)</f>
        <v>0.34</v>
      </c>
      <c r="W110" s="157"/>
      <c r="X110" s="157" t="s">
        <v>249</v>
      </c>
      <c r="Y110" s="157" t="s">
        <v>250</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8" t="s">
        <v>388</v>
      </c>
      <c r="D111" s="158"/>
      <c r="E111" s="159">
        <v>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253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1">
        <v>37</v>
      </c>
      <c r="B112" s="172" t="s">
        <v>389</v>
      </c>
      <c r="C112" s="187" t="s">
        <v>390</v>
      </c>
      <c r="D112" s="173" t="s">
        <v>337</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327</v>
      </c>
      <c r="T112" s="177" t="s">
        <v>391</v>
      </c>
      <c r="U112" s="157">
        <v>0</v>
      </c>
      <c r="V112" s="157">
        <f>ROUND(E112*U112,2)</f>
        <v>0</v>
      </c>
      <c r="W112" s="157"/>
      <c r="X112" s="157" t="s">
        <v>249</v>
      </c>
      <c r="Y112" s="157" t="s">
        <v>250</v>
      </c>
      <c r="Z112" s="147"/>
      <c r="AA112" s="147"/>
      <c r="AB112" s="147"/>
      <c r="AC112" s="147"/>
      <c r="AD112" s="147"/>
      <c r="AE112" s="147"/>
      <c r="AF112" s="147"/>
      <c r="AG112" s="147" t="s">
        <v>251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8" t="s">
        <v>392</v>
      </c>
      <c r="D113" s="158"/>
      <c r="E113" s="159">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253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5.5" x14ac:dyDescent="0.2">
      <c r="A114" s="161" t="s">
        <v>243</v>
      </c>
      <c r="B114" s="162" t="s">
        <v>129</v>
      </c>
      <c r="C114" s="186" t="s">
        <v>130</v>
      </c>
      <c r="D114" s="163"/>
      <c r="E114" s="164"/>
      <c r="F114" s="165"/>
      <c r="G114" s="165">
        <f>SUMIF(AG115:AG120,"&lt;&gt;NOR",G115:G120)</f>
        <v>0</v>
      </c>
      <c r="H114" s="165"/>
      <c r="I114" s="165">
        <f>SUM(I115:I120)</f>
        <v>0</v>
      </c>
      <c r="J114" s="165"/>
      <c r="K114" s="165">
        <f>SUM(K115:K120)</f>
        <v>0</v>
      </c>
      <c r="L114" s="165"/>
      <c r="M114" s="165">
        <f>SUM(M115:M120)</f>
        <v>0</v>
      </c>
      <c r="N114" s="164"/>
      <c r="O114" s="164">
        <f>SUM(O115:O120)</f>
        <v>0.24</v>
      </c>
      <c r="P114" s="164"/>
      <c r="Q114" s="164">
        <f>SUM(Q115:Q120)</f>
        <v>0</v>
      </c>
      <c r="R114" s="165"/>
      <c r="S114" s="165"/>
      <c r="T114" s="166"/>
      <c r="U114" s="160"/>
      <c r="V114" s="160">
        <f>SUM(V115:V120)</f>
        <v>32.380000000000003</v>
      </c>
      <c r="W114" s="160"/>
      <c r="X114" s="160"/>
      <c r="Y114" s="160"/>
      <c r="AG114" t="s">
        <v>244</v>
      </c>
    </row>
    <row r="115" spans="1:60" ht="22.5" outlineLevel="1" x14ac:dyDescent="0.2">
      <c r="A115" s="171">
        <v>38</v>
      </c>
      <c r="B115" s="172" t="s">
        <v>393</v>
      </c>
      <c r="C115" s="187" t="s">
        <v>394</v>
      </c>
      <c r="D115" s="173" t="s">
        <v>282</v>
      </c>
      <c r="E115" s="174">
        <v>11.6</v>
      </c>
      <c r="F115" s="175"/>
      <c r="G115" s="176">
        <f>ROUND(E115*F115,2)</f>
        <v>0</v>
      </c>
      <c r="H115" s="175"/>
      <c r="I115" s="176">
        <f>ROUND(E115*H115,2)</f>
        <v>0</v>
      </c>
      <c r="J115" s="175"/>
      <c r="K115" s="176">
        <f>ROUND(E115*J115,2)</f>
        <v>0</v>
      </c>
      <c r="L115" s="176">
        <v>21</v>
      </c>
      <c r="M115" s="176">
        <f>G115*(1+L115/100)</f>
        <v>0</v>
      </c>
      <c r="N115" s="174">
        <v>1.1560000000000001E-2</v>
      </c>
      <c r="O115" s="174">
        <f>ROUND(E115*N115,2)</f>
        <v>0.13</v>
      </c>
      <c r="P115" s="174">
        <v>0</v>
      </c>
      <c r="Q115" s="174">
        <f>ROUND(E115*P115,2)</f>
        <v>0</v>
      </c>
      <c r="R115" s="176"/>
      <c r="S115" s="176" t="s">
        <v>248</v>
      </c>
      <c r="T115" s="177" t="s">
        <v>248</v>
      </c>
      <c r="U115" s="157">
        <v>1.6579999999999999</v>
      </c>
      <c r="V115" s="157">
        <f>ROUND(E115*U115,2)</f>
        <v>19.23</v>
      </c>
      <c r="W115" s="157"/>
      <c r="X115" s="157" t="s">
        <v>249</v>
      </c>
      <c r="Y115" s="157" t="s">
        <v>250</v>
      </c>
      <c r="Z115" s="147"/>
      <c r="AA115" s="147"/>
      <c r="AB115" s="147"/>
      <c r="AC115" s="147"/>
      <c r="AD115" s="147"/>
      <c r="AE115" s="147"/>
      <c r="AF115" s="147"/>
      <c r="AG115" s="147" t="s">
        <v>251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8" t="s">
        <v>395</v>
      </c>
      <c r="D116" s="158"/>
      <c r="E116" s="159">
        <v>6.5</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253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8" t="s">
        <v>396</v>
      </c>
      <c r="D117" s="158"/>
      <c r="E117" s="159">
        <v>2.5499999999999998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253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8" t="s">
        <v>397</v>
      </c>
      <c r="D118" s="158"/>
      <c r="E118" s="159">
        <v>2.5499999999999998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253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1">
        <v>39</v>
      </c>
      <c r="B119" s="172" t="s">
        <v>398</v>
      </c>
      <c r="C119" s="187" t="s">
        <v>399</v>
      </c>
      <c r="D119" s="173" t="s">
        <v>282</v>
      </c>
      <c r="E119" s="174">
        <v>6.15</v>
      </c>
      <c r="F119" s="175"/>
      <c r="G119" s="176">
        <f>ROUND(E119*F119,2)</f>
        <v>0</v>
      </c>
      <c r="H119" s="175"/>
      <c r="I119" s="176">
        <f>ROUND(E119*H119,2)</f>
        <v>0</v>
      </c>
      <c r="J119" s="175"/>
      <c r="K119" s="176">
        <f>ROUND(E119*J119,2)</f>
        <v>0</v>
      </c>
      <c r="L119" s="176">
        <v>21</v>
      </c>
      <c r="M119" s="176">
        <f>G119*(1+L119/100)</f>
        <v>0</v>
      </c>
      <c r="N119" s="174">
        <v>1.7160000000000002E-2</v>
      </c>
      <c r="O119" s="174">
        <f>ROUND(E119*N119,2)</f>
        <v>0.11</v>
      </c>
      <c r="P119" s="174">
        <v>0</v>
      </c>
      <c r="Q119" s="174">
        <f>ROUND(E119*P119,2)</f>
        <v>0</v>
      </c>
      <c r="R119" s="176"/>
      <c r="S119" s="176" t="s">
        <v>248</v>
      </c>
      <c r="T119" s="177" t="s">
        <v>248</v>
      </c>
      <c r="U119" s="157">
        <v>2.1379999999999999</v>
      </c>
      <c r="V119" s="157">
        <f>ROUND(E119*U119,2)</f>
        <v>13.15</v>
      </c>
      <c r="W119" s="157"/>
      <c r="X119" s="157" t="s">
        <v>249</v>
      </c>
      <c r="Y119" s="157" t="s">
        <v>250</v>
      </c>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8" t="s">
        <v>400</v>
      </c>
      <c r="D120" s="158"/>
      <c r="E120" s="159">
        <v>6.15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253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1" t="s">
        <v>243</v>
      </c>
      <c r="B121" s="162" t="s">
        <v>131</v>
      </c>
      <c r="C121" s="186" t="s">
        <v>132</v>
      </c>
      <c r="D121" s="163"/>
      <c r="E121" s="164"/>
      <c r="F121" s="165"/>
      <c r="G121" s="165">
        <f>SUMIF(AG122:AG202,"&lt;&gt;NOR",G122:G202)</f>
        <v>0</v>
      </c>
      <c r="H121" s="165"/>
      <c r="I121" s="165">
        <f>SUM(I122:I202)</f>
        <v>0</v>
      </c>
      <c r="J121" s="165"/>
      <c r="K121" s="165">
        <f>SUM(K122:K202)</f>
        <v>0</v>
      </c>
      <c r="L121" s="165"/>
      <c r="M121" s="165">
        <f>SUM(M122:M202)</f>
        <v>0</v>
      </c>
      <c r="N121" s="164"/>
      <c r="O121" s="164">
        <f>SUM(O122:O202)</f>
        <v>0.03</v>
      </c>
      <c r="P121" s="164"/>
      <c r="Q121" s="164">
        <f>SUM(Q122:Q202)</f>
        <v>21.680000000000003</v>
      </c>
      <c r="R121" s="165"/>
      <c r="S121" s="165"/>
      <c r="T121" s="166"/>
      <c r="U121" s="160"/>
      <c r="V121" s="160">
        <f>SUM(V122:V202)</f>
        <v>159.00000000000003</v>
      </c>
      <c r="W121" s="160"/>
      <c r="X121" s="160"/>
      <c r="Y121" s="160"/>
      <c r="AG121" t="s">
        <v>244</v>
      </c>
    </row>
    <row r="122" spans="1:60" outlineLevel="1" x14ac:dyDescent="0.2">
      <c r="A122" s="171">
        <v>40</v>
      </c>
      <c r="B122" s="172" t="s">
        <v>401</v>
      </c>
      <c r="C122" s="187" t="s">
        <v>402</v>
      </c>
      <c r="D122" s="173" t="s">
        <v>256</v>
      </c>
      <c r="E122" s="174">
        <v>21.48</v>
      </c>
      <c r="F122" s="175"/>
      <c r="G122" s="176">
        <f>ROUND(E122*F122,2)</f>
        <v>0</v>
      </c>
      <c r="H122" s="175"/>
      <c r="I122" s="176">
        <f>ROUND(E122*H122,2)</f>
        <v>0</v>
      </c>
      <c r="J122" s="175"/>
      <c r="K122" s="176">
        <f>ROUND(E122*J122,2)</f>
        <v>0</v>
      </c>
      <c r="L122" s="176">
        <v>21</v>
      </c>
      <c r="M122" s="176">
        <f>G122*(1+L122/100)</f>
        <v>0</v>
      </c>
      <c r="N122" s="174">
        <v>6.7000000000000002E-4</v>
      </c>
      <c r="O122" s="174">
        <f>ROUND(E122*N122,2)</f>
        <v>0.01</v>
      </c>
      <c r="P122" s="174">
        <v>0.184</v>
      </c>
      <c r="Q122" s="174">
        <f>ROUND(E122*P122,2)</f>
        <v>3.95</v>
      </c>
      <c r="R122" s="176"/>
      <c r="S122" s="176" t="s">
        <v>248</v>
      </c>
      <c r="T122" s="177" t="s">
        <v>248</v>
      </c>
      <c r="U122" s="157">
        <v>0.22700000000000001</v>
      </c>
      <c r="V122" s="157">
        <f>ROUND(E122*U122,2)</f>
        <v>4.88</v>
      </c>
      <c r="W122" s="157"/>
      <c r="X122" s="157" t="s">
        <v>249</v>
      </c>
      <c r="Y122" s="157" t="s">
        <v>250</v>
      </c>
      <c r="Z122" s="147"/>
      <c r="AA122" s="147"/>
      <c r="AB122" s="147"/>
      <c r="AC122" s="147"/>
      <c r="AD122" s="147"/>
      <c r="AE122" s="147"/>
      <c r="AF122" s="147"/>
      <c r="AG122" s="147" t="s">
        <v>251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8" t="s">
        <v>403</v>
      </c>
      <c r="D123" s="158"/>
      <c r="E123" s="159">
        <v>21.48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253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1">
        <v>41</v>
      </c>
      <c r="B124" s="172" t="s">
        <v>404</v>
      </c>
      <c r="C124" s="187" t="s">
        <v>405</v>
      </c>
      <c r="D124" s="173" t="s">
        <v>341</v>
      </c>
      <c r="E124" s="174">
        <v>2.173</v>
      </c>
      <c r="F124" s="175"/>
      <c r="G124" s="176">
        <f>ROUND(E124*F124,2)</f>
        <v>0</v>
      </c>
      <c r="H124" s="175"/>
      <c r="I124" s="176">
        <f>ROUND(E124*H124,2)</f>
        <v>0</v>
      </c>
      <c r="J124" s="175"/>
      <c r="K124" s="176">
        <f>ROUND(E124*J124,2)</f>
        <v>0</v>
      </c>
      <c r="L124" s="176">
        <v>21</v>
      </c>
      <c r="M124" s="176">
        <f>G124*(1+L124/100)</f>
        <v>0</v>
      </c>
      <c r="N124" s="174">
        <v>1.2800000000000001E-3</v>
      </c>
      <c r="O124" s="174">
        <f>ROUND(E124*N124,2)</f>
        <v>0</v>
      </c>
      <c r="P124" s="174">
        <v>1.8</v>
      </c>
      <c r="Q124" s="174">
        <f>ROUND(E124*P124,2)</f>
        <v>3.91</v>
      </c>
      <c r="R124" s="176"/>
      <c r="S124" s="176" t="s">
        <v>248</v>
      </c>
      <c r="T124" s="177" t="s">
        <v>248</v>
      </c>
      <c r="U124" s="157">
        <v>1.52</v>
      </c>
      <c r="V124" s="157">
        <f>ROUND(E124*U124,2)</f>
        <v>3.3</v>
      </c>
      <c r="W124" s="157"/>
      <c r="X124" s="157" t="s">
        <v>249</v>
      </c>
      <c r="Y124" s="157" t="s">
        <v>250</v>
      </c>
      <c r="Z124" s="147"/>
      <c r="AA124" s="147"/>
      <c r="AB124" s="147"/>
      <c r="AC124" s="147"/>
      <c r="AD124" s="147"/>
      <c r="AE124" s="147"/>
      <c r="AF124" s="147"/>
      <c r="AG124" s="147" t="s">
        <v>251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88" t="s">
        <v>406</v>
      </c>
      <c r="D125" s="158"/>
      <c r="E125" s="159">
        <v>2.173</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253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71">
        <v>42</v>
      </c>
      <c r="B126" s="172" t="s">
        <v>407</v>
      </c>
      <c r="C126" s="187" t="s">
        <v>408</v>
      </c>
      <c r="D126" s="173" t="s">
        <v>341</v>
      </c>
      <c r="E126" s="174">
        <v>6.2549999999999994E-2</v>
      </c>
      <c r="F126" s="175"/>
      <c r="G126" s="176">
        <f>ROUND(E126*F126,2)</f>
        <v>0</v>
      </c>
      <c r="H126" s="175"/>
      <c r="I126" s="176">
        <f>ROUND(E126*H126,2)</f>
        <v>0</v>
      </c>
      <c r="J126" s="175"/>
      <c r="K126" s="176">
        <f>ROUND(E126*J126,2)</f>
        <v>0</v>
      </c>
      <c r="L126" s="176">
        <v>21</v>
      </c>
      <c r="M126" s="176">
        <f>G126*(1+L126/100)</f>
        <v>0</v>
      </c>
      <c r="N126" s="174">
        <v>0</v>
      </c>
      <c r="O126" s="174">
        <f>ROUND(E126*N126,2)</f>
        <v>0</v>
      </c>
      <c r="P126" s="174">
        <v>2.2000000000000002</v>
      </c>
      <c r="Q126" s="174">
        <f>ROUND(E126*P126,2)</f>
        <v>0.14000000000000001</v>
      </c>
      <c r="R126" s="176"/>
      <c r="S126" s="176" t="s">
        <v>248</v>
      </c>
      <c r="T126" s="177" t="s">
        <v>248</v>
      </c>
      <c r="U126" s="157">
        <v>13.24</v>
      </c>
      <c r="V126" s="157">
        <f>ROUND(E126*U126,2)</f>
        <v>0.83</v>
      </c>
      <c r="W126" s="157"/>
      <c r="X126" s="157" t="s">
        <v>249</v>
      </c>
      <c r="Y126" s="157" t="s">
        <v>250</v>
      </c>
      <c r="Z126" s="147"/>
      <c r="AA126" s="147"/>
      <c r="AB126" s="147"/>
      <c r="AC126" s="147"/>
      <c r="AD126" s="147"/>
      <c r="AE126" s="147"/>
      <c r="AF126" s="147"/>
      <c r="AG126" s="147" t="s">
        <v>251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88" t="s">
        <v>409</v>
      </c>
      <c r="D127" s="158"/>
      <c r="E127" s="159">
        <v>3.755E-2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253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8" t="s">
        <v>350</v>
      </c>
      <c r="D128" s="158"/>
      <c r="E128" s="159">
        <v>2.5000000000000001E-2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253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1">
        <v>43</v>
      </c>
      <c r="B129" s="172" t="s">
        <v>410</v>
      </c>
      <c r="C129" s="187" t="s">
        <v>411</v>
      </c>
      <c r="D129" s="173" t="s">
        <v>341</v>
      </c>
      <c r="E129" s="174">
        <v>1.3362499999999999</v>
      </c>
      <c r="F129" s="175"/>
      <c r="G129" s="176">
        <f>ROUND(E129*F129,2)</f>
        <v>0</v>
      </c>
      <c r="H129" s="175"/>
      <c r="I129" s="176">
        <f>ROUND(E129*H129,2)</f>
        <v>0</v>
      </c>
      <c r="J129" s="175"/>
      <c r="K129" s="176">
        <f>ROUND(E129*J129,2)</f>
        <v>0</v>
      </c>
      <c r="L129" s="176">
        <v>21</v>
      </c>
      <c r="M129" s="176">
        <f>G129*(1+L129/100)</f>
        <v>0</v>
      </c>
      <c r="N129" s="174">
        <v>0</v>
      </c>
      <c r="O129" s="174">
        <f>ROUND(E129*N129,2)</f>
        <v>0</v>
      </c>
      <c r="P129" s="174">
        <v>2.2000000000000002</v>
      </c>
      <c r="Q129" s="174">
        <f>ROUND(E129*P129,2)</f>
        <v>2.94</v>
      </c>
      <c r="R129" s="176"/>
      <c r="S129" s="176" t="s">
        <v>248</v>
      </c>
      <c r="T129" s="177" t="s">
        <v>248</v>
      </c>
      <c r="U129" s="157">
        <v>11.05</v>
      </c>
      <c r="V129" s="157">
        <f>ROUND(E129*U129,2)</f>
        <v>14.77</v>
      </c>
      <c r="W129" s="157"/>
      <c r="X129" s="157" t="s">
        <v>249</v>
      </c>
      <c r="Y129" s="157" t="s">
        <v>250</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8" t="s">
        <v>412</v>
      </c>
      <c r="D130" s="158"/>
      <c r="E130" s="159">
        <v>0.97099999999999997</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253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8" t="s">
        <v>413</v>
      </c>
      <c r="D131" s="158"/>
      <c r="E131" s="159">
        <v>0.36525000000000002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253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1">
        <v>44</v>
      </c>
      <c r="B132" s="172" t="s">
        <v>414</v>
      </c>
      <c r="C132" s="187" t="s">
        <v>415</v>
      </c>
      <c r="D132" s="173" t="s">
        <v>341</v>
      </c>
      <c r="E132" s="174">
        <v>0.42</v>
      </c>
      <c r="F132" s="175"/>
      <c r="G132" s="176">
        <f>ROUND(E132*F132,2)</f>
        <v>0</v>
      </c>
      <c r="H132" s="175"/>
      <c r="I132" s="176">
        <f>ROUND(E132*H132,2)</f>
        <v>0</v>
      </c>
      <c r="J132" s="175"/>
      <c r="K132" s="176">
        <f>ROUND(E132*J132,2)</f>
        <v>0</v>
      </c>
      <c r="L132" s="176">
        <v>21</v>
      </c>
      <c r="M132" s="176">
        <f>G132*(1+L132/100)</f>
        <v>0</v>
      </c>
      <c r="N132" s="174">
        <v>0</v>
      </c>
      <c r="O132" s="174">
        <f>ROUND(E132*N132,2)</f>
        <v>0</v>
      </c>
      <c r="P132" s="174">
        <v>2.2000000000000002</v>
      </c>
      <c r="Q132" s="174">
        <f>ROUND(E132*P132,2)</f>
        <v>0.92</v>
      </c>
      <c r="R132" s="176"/>
      <c r="S132" s="176" t="s">
        <v>248</v>
      </c>
      <c r="T132" s="177" t="s">
        <v>248</v>
      </c>
      <c r="U132" s="157">
        <v>10.67</v>
      </c>
      <c r="V132" s="157">
        <f>ROUND(E132*U132,2)</f>
        <v>4.4800000000000004</v>
      </c>
      <c r="W132" s="157"/>
      <c r="X132" s="157" t="s">
        <v>249</v>
      </c>
      <c r="Y132" s="157" t="s">
        <v>250</v>
      </c>
      <c r="Z132" s="147"/>
      <c r="AA132" s="147"/>
      <c r="AB132" s="147"/>
      <c r="AC132" s="147"/>
      <c r="AD132" s="147"/>
      <c r="AE132" s="147"/>
      <c r="AF132" s="147"/>
      <c r="AG132" s="147" t="s">
        <v>251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188" t="s">
        <v>416</v>
      </c>
      <c r="D133" s="158"/>
      <c r="E133" s="159">
        <v>0.42</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253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1">
        <v>45</v>
      </c>
      <c r="B134" s="172" t="s">
        <v>417</v>
      </c>
      <c r="C134" s="187" t="s">
        <v>418</v>
      </c>
      <c r="D134" s="173" t="s">
        <v>256</v>
      </c>
      <c r="E134" s="174">
        <v>187.62</v>
      </c>
      <c r="F134" s="175"/>
      <c r="G134" s="176">
        <f>ROUND(E134*F134,2)</f>
        <v>0</v>
      </c>
      <c r="H134" s="175"/>
      <c r="I134" s="176">
        <f>ROUND(E134*H134,2)</f>
        <v>0</v>
      </c>
      <c r="J134" s="175"/>
      <c r="K134" s="176">
        <f>ROUND(E134*J134,2)</f>
        <v>0</v>
      </c>
      <c r="L134" s="176">
        <v>21</v>
      </c>
      <c r="M134" s="176">
        <f>G134*(1+L134/100)</f>
        <v>0</v>
      </c>
      <c r="N134" s="174">
        <v>0</v>
      </c>
      <c r="O134" s="174">
        <f>ROUND(E134*N134,2)</f>
        <v>0</v>
      </c>
      <c r="P134" s="174">
        <v>1.26E-2</v>
      </c>
      <c r="Q134" s="174">
        <f>ROUND(E134*P134,2)</f>
        <v>2.36</v>
      </c>
      <c r="R134" s="176"/>
      <c r="S134" s="176" t="s">
        <v>248</v>
      </c>
      <c r="T134" s="177" t="s">
        <v>248</v>
      </c>
      <c r="U134" s="157">
        <v>0.33</v>
      </c>
      <c r="V134" s="157">
        <f>ROUND(E134*U134,2)</f>
        <v>61.91</v>
      </c>
      <c r="W134" s="157"/>
      <c r="X134" s="157" t="s">
        <v>249</v>
      </c>
      <c r="Y134" s="157" t="s">
        <v>250</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88" t="s">
        <v>419</v>
      </c>
      <c r="D135" s="158"/>
      <c r="E135" s="159">
        <v>20.8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253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8" t="s">
        <v>420</v>
      </c>
      <c r="D136" s="158"/>
      <c r="E136" s="159">
        <v>147.4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253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8" t="s">
        <v>421</v>
      </c>
      <c r="D137" s="158"/>
      <c r="E137" s="159">
        <v>19.420000000000002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253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1">
        <v>46</v>
      </c>
      <c r="B138" s="172" t="s">
        <v>422</v>
      </c>
      <c r="C138" s="187" t="s">
        <v>423</v>
      </c>
      <c r="D138" s="173" t="s">
        <v>256</v>
      </c>
      <c r="E138" s="174">
        <v>7.3049999999999997</v>
      </c>
      <c r="F138" s="175"/>
      <c r="G138" s="176">
        <f>ROUND(E138*F138,2)</f>
        <v>0</v>
      </c>
      <c r="H138" s="175"/>
      <c r="I138" s="176">
        <f>ROUND(E138*H138,2)</f>
        <v>0</v>
      </c>
      <c r="J138" s="175"/>
      <c r="K138" s="176">
        <f>ROUND(E138*J138,2)</f>
        <v>0</v>
      </c>
      <c r="L138" s="176">
        <v>21</v>
      </c>
      <c r="M138" s="176">
        <f>G138*(1+L138/100)</f>
        <v>0</v>
      </c>
      <c r="N138" s="174">
        <v>0</v>
      </c>
      <c r="O138" s="174">
        <f>ROUND(E138*N138,2)</f>
        <v>0</v>
      </c>
      <c r="P138" s="174">
        <v>0.02</v>
      </c>
      <c r="Q138" s="174">
        <f>ROUND(E138*P138,2)</f>
        <v>0.15</v>
      </c>
      <c r="R138" s="176"/>
      <c r="S138" s="176" t="s">
        <v>248</v>
      </c>
      <c r="T138" s="177" t="s">
        <v>248</v>
      </c>
      <c r="U138" s="157">
        <v>0.14699999999999999</v>
      </c>
      <c r="V138" s="157">
        <f>ROUND(E138*U138,2)</f>
        <v>1.07</v>
      </c>
      <c r="W138" s="157"/>
      <c r="X138" s="157" t="s">
        <v>249</v>
      </c>
      <c r="Y138" s="157" t="s">
        <v>250</v>
      </c>
      <c r="Z138" s="147"/>
      <c r="AA138" s="147"/>
      <c r="AB138" s="147"/>
      <c r="AC138" s="147"/>
      <c r="AD138" s="147"/>
      <c r="AE138" s="147"/>
      <c r="AF138" s="147"/>
      <c r="AG138" s="147" t="s">
        <v>251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8" t="s">
        <v>424</v>
      </c>
      <c r="D139" s="158"/>
      <c r="E139" s="159">
        <v>7.3049999999999997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253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1">
        <v>47</v>
      </c>
      <c r="B140" s="172" t="s">
        <v>425</v>
      </c>
      <c r="C140" s="187" t="s">
        <v>426</v>
      </c>
      <c r="D140" s="173" t="s">
        <v>256</v>
      </c>
      <c r="E140" s="174">
        <v>1.8</v>
      </c>
      <c r="F140" s="175"/>
      <c r="G140" s="176">
        <f>ROUND(E140*F140,2)</f>
        <v>0</v>
      </c>
      <c r="H140" s="175"/>
      <c r="I140" s="176">
        <f>ROUND(E140*H140,2)</f>
        <v>0</v>
      </c>
      <c r="J140" s="175"/>
      <c r="K140" s="176">
        <f>ROUND(E140*J140,2)</f>
        <v>0</v>
      </c>
      <c r="L140" s="176">
        <v>21</v>
      </c>
      <c r="M140" s="176">
        <f>G140*(1+L140/100)</f>
        <v>0</v>
      </c>
      <c r="N140" s="174">
        <v>3.4000000000000002E-4</v>
      </c>
      <c r="O140" s="174">
        <f>ROUND(E140*N140,2)</f>
        <v>0</v>
      </c>
      <c r="P140" s="174">
        <v>0.27500000000000002</v>
      </c>
      <c r="Q140" s="174">
        <f>ROUND(E140*P140,2)</f>
        <v>0.5</v>
      </c>
      <c r="R140" s="176"/>
      <c r="S140" s="176" t="s">
        <v>248</v>
      </c>
      <c r="T140" s="177" t="s">
        <v>248</v>
      </c>
      <c r="U140" s="157">
        <v>1.0529999999999999</v>
      </c>
      <c r="V140" s="157">
        <f>ROUND(E140*U140,2)</f>
        <v>1.9</v>
      </c>
      <c r="W140" s="157"/>
      <c r="X140" s="157" t="s">
        <v>249</v>
      </c>
      <c r="Y140" s="157" t="s">
        <v>250</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188" t="s">
        <v>427</v>
      </c>
      <c r="D141" s="158"/>
      <c r="E141" s="159">
        <v>0.6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253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8" t="s">
        <v>428</v>
      </c>
      <c r="D142" s="158"/>
      <c r="E142" s="159">
        <v>1.2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253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71">
        <v>48</v>
      </c>
      <c r="B143" s="172" t="s">
        <v>429</v>
      </c>
      <c r="C143" s="187" t="s">
        <v>430</v>
      </c>
      <c r="D143" s="173" t="s">
        <v>262</v>
      </c>
      <c r="E143" s="174">
        <v>10</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248</v>
      </c>
      <c r="T143" s="177" t="s">
        <v>248</v>
      </c>
      <c r="U143" s="157">
        <v>0.05</v>
      </c>
      <c r="V143" s="157">
        <f>ROUND(E143*U143,2)</f>
        <v>0.5</v>
      </c>
      <c r="W143" s="157"/>
      <c r="X143" s="157" t="s">
        <v>249</v>
      </c>
      <c r="Y143" s="157" t="s">
        <v>250</v>
      </c>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2" x14ac:dyDescent="0.2">
      <c r="A144" s="154"/>
      <c r="B144" s="155"/>
      <c r="C144" s="188" t="s">
        <v>431</v>
      </c>
      <c r="D144" s="158"/>
      <c r="E144" s="159">
        <v>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253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8" t="s">
        <v>432</v>
      </c>
      <c r="D145" s="158"/>
      <c r="E145" s="159">
        <v>8</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253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1">
        <v>49</v>
      </c>
      <c r="B146" s="172" t="s">
        <v>433</v>
      </c>
      <c r="C146" s="187" t="s">
        <v>434</v>
      </c>
      <c r="D146" s="173" t="s">
        <v>256</v>
      </c>
      <c r="E146" s="174">
        <v>17.399999999999999</v>
      </c>
      <c r="F146" s="175"/>
      <c r="G146" s="176">
        <f>ROUND(E146*F146,2)</f>
        <v>0</v>
      </c>
      <c r="H146" s="175"/>
      <c r="I146" s="176">
        <f>ROUND(E146*H146,2)</f>
        <v>0</v>
      </c>
      <c r="J146" s="175"/>
      <c r="K146" s="176">
        <f>ROUND(E146*J146,2)</f>
        <v>0</v>
      </c>
      <c r="L146" s="176">
        <v>21</v>
      </c>
      <c r="M146" s="176">
        <f>G146*(1+L146/100)</f>
        <v>0</v>
      </c>
      <c r="N146" s="174">
        <v>1.17E-3</v>
      </c>
      <c r="O146" s="174">
        <f>ROUND(E146*N146,2)</f>
        <v>0.02</v>
      </c>
      <c r="P146" s="174">
        <v>7.5999999999999998E-2</v>
      </c>
      <c r="Q146" s="174">
        <f>ROUND(E146*P146,2)</f>
        <v>1.32</v>
      </c>
      <c r="R146" s="176"/>
      <c r="S146" s="176" t="s">
        <v>248</v>
      </c>
      <c r="T146" s="177" t="s">
        <v>248</v>
      </c>
      <c r="U146" s="157">
        <v>0.93899999999999995</v>
      </c>
      <c r="V146" s="157">
        <f>ROUND(E146*U146,2)</f>
        <v>16.34</v>
      </c>
      <c r="W146" s="157"/>
      <c r="X146" s="157" t="s">
        <v>249</v>
      </c>
      <c r="Y146" s="157" t="s">
        <v>250</v>
      </c>
      <c r="Z146" s="147"/>
      <c r="AA146" s="147"/>
      <c r="AB146" s="147"/>
      <c r="AC146" s="147"/>
      <c r="AD146" s="147"/>
      <c r="AE146" s="147"/>
      <c r="AF146" s="147"/>
      <c r="AG146" s="147" t="s">
        <v>251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188" t="s">
        <v>435</v>
      </c>
      <c r="D147" s="158"/>
      <c r="E147" s="159">
        <v>3.2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253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8" t="s">
        <v>436</v>
      </c>
      <c r="D148" s="158"/>
      <c r="E148" s="159">
        <v>14.2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253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1">
        <v>50</v>
      </c>
      <c r="B149" s="172" t="s">
        <v>437</v>
      </c>
      <c r="C149" s="187" t="s">
        <v>438</v>
      </c>
      <c r="D149" s="173" t="s">
        <v>282</v>
      </c>
      <c r="E149" s="174">
        <v>3.15</v>
      </c>
      <c r="F149" s="175"/>
      <c r="G149" s="176">
        <f>ROUND(E149*F149,2)</f>
        <v>0</v>
      </c>
      <c r="H149" s="175"/>
      <c r="I149" s="176">
        <f>ROUND(E149*H149,2)</f>
        <v>0</v>
      </c>
      <c r="J149" s="175"/>
      <c r="K149" s="176">
        <f>ROUND(E149*J149,2)</f>
        <v>0</v>
      </c>
      <c r="L149" s="176">
        <v>21</v>
      </c>
      <c r="M149" s="176">
        <f>G149*(1+L149/100)</f>
        <v>0</v>
      </c>
      <c r="N149" s="174">
        <v>0</v>
      </c>
      <c r="O149" s="174">
        <f>ROUND(E149*N149,2)</f>
        <v>0</v>
      </c>
      <c r="P149" s="174">
        <v>1.9630000000000002E-2</v>
      </c>
      <c r="Q149" s="174">
        <f>ROUND(E149*P149,2)</f>
        <v>0.06</v>
      </c>
      <c r="R149" s="176"/>
      <c r="S149" s="176" t="s">
        <v>248</v>
      </c>
      <c r="T149" s="177" t="s">
        <v>248</v>
      </c>
      <c r="U149" s="157">
        <v>3.25</v>
      </c>
      <c r="V149" s="157">
        <f>ROUND(E149*U149,2)</f>
        <v>10.24</v>
      </c>
      <c r="W149" s="157"/>
      <c r="X149" s="157" t="s">
        <v>249</v>
      </c>
      <c r="Y149" s="157" t="s">
        <v>250</v>
      </c>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88" t="s">
        <v>439</v>
      </c>
      <c r="D150" s="158"/>
      <c r="E150" s="159">
        <v>0.35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253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8" t="s">
        <v>440</v>
      </c>
      <c r="D151" s="158"/>
      <c r="E151" s="159">
        <v>2.8</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253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1">
        <v>51</v>
      </c>
      <c r="B152" s="172" t="s">
        <v>441</v>
      </c>
      <c r="C152" s="187" t="s">
        <v>442</v>
      </c>
      <c r="D152" s="173" t="s">
        <v>262</v>
      </c>
      <c r="E152" s="174">
        <v>81</v>
      </c>
      <c r="F152" s="175"/>
      <c r="G152" s="176">
        <f>ROUND(E152*F152,2)</f>
        <v>0</v>
      </c>
      <c r="H152" s="175"/>
      <c r="I152" s="176">
        <f>ROUND(E152*H152,2)</f>
        <v>0</v>
      </c>
      <c r="J152" s="175"/>
      <c r="K152" s="176">
        <f>ROUND(E152*J152,2)</f>
        <v>0</v>
      </c>
      <c r="L152" s="176">
        <v>21</v>
      </c>
      <c r="M152" s="176">
        <f>G152*(1+L152/100)</f>
        <v>0</v>
      </c>
      <c r="N152" s="174">
        <v>0</v>
      </c>
      <c r="O152" s="174">
        <f>ROUND(E152*N152,2)</f>
        <v>0</v>
      </c>
      <c r="P152" s="174">
        <v>2.0000000000000001E-4</v>
      </c>
      <c r="Q152" s="174">
        <f>ROUND(E152*P152,2)</f>
        <v>0.02</v>
      </c>
      <c r="R152" s="176"/>
      <c r="S152" s="176" t="s">
        <v>248</v>
      </c>
      <c r="T152" s="177" t="s">
        <v>248</v>
      </c>
      <c r="U152" s="157">
        <v>4.4999999999999998E-2</v>
      </c>
      <c r="V152" s="157">
        <f>ROUND(E152*U152,2)</f>
        <v>3.65</v>
      </c>
      <c r="W152" s="157"/>
      <c r="X152" s="157" t="s">
        <v>249</v>
      </c>
      <c r="Y152" s="157" t="s">
        <v>250</v>
      </c>
      <c r="Z152" s="147"/>
      <c r="AA152" s="147"/>
      <c r="AB152" s="147"/>
      <c r="AC152" s="147"/>
      <c r="AD152" s="147"/>
      <c r="AE152" s="147"/>
      <c r="AF152" s="147"/>
      <c r="AG152" s="147" t="s">
        <v>251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66" t="s">
        <v>443</v>
      </c>
      <c r="D153" s="267"/>
      <c r="E153" s="267"/>
      <c r="F153" s="267"/>
      <c r="G153" s="26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284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88" t="s">
        <v>444</v>
      </c>
      <c r="D154" s="158"/>
      <c r="E154" s="159">
        <v>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253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8" t="s">
        <v>445</v>
      </c>
      <c r="D155" s="158"/>
      <c r="E155" s="159">
        <v>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253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8" t="s">
        <v>446</v>
      </c>
      <c r="D156" s="158"/>
      <c r="E156" s="159">
        <v>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253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8" t="s">
        <v>447</v>
      </c>
      <c r="D157" s="158"/>
      <c r="E157" s="159">
        <v>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253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8" t="s">
        <v>448</v>
      </c>
      <c r="D158" s="158"/>
      <c r="E158" s="159">
        <v>11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253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3" x14ac:dyDescent="0.2">
      <c r="A159" s="154"/>
      <c r="B159" s="155"/>
      <c r="C159" s="188" t="s">
        <v>449</v>
      </c>
      <c r="D159" s="158"/>
      <c r="E159" s="159">
        <v>60</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253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8" t="s">
        <v>450</v>
      </c>
      <c r="D160" s="158"/>
      <c r="E160" s="159">
        <v>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253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1">
        <v>52</v>
      </c>
      <c r="B161" s="172" t="s">
        <v>451</v>
      </c>
      <c r="C161" s="187" t="s">
        <v>452</v>
      </c>
      <c r="D161" s="173" t="s">
        <v>262</v>
      </c>
      <c r="E161" s="174">
        <v>9</v>
      </c>
      <c r="F161" s="175"/>
      <c r="G161" s="176">
        <f>ROUND(E161*F161,2)</f>
        <v>0</v>
      </c>
      <c r="H161" s="175"/>
      <c r="I161" s="176">
        <f>ROUND(E161*H161,2)</f>
        <v>0</v>
      </c>
      <c r="J161" s="175"/>
      <c r="K161" s="176">
        <f>ROUND(E161*J161,2)</f>
        <v>0</v>
      </c>
      <c r="L161" s="176">
        <v>21</v>
      </c>
      <c r="M161" s="176">
        <f>G161*(1+L161/100)</f>
        <v>0</v>
      </c>
      <c r="N161" s="174">
        <v>0</v>
      </c>
      <c r="O161" s="174">
        <f>ROUND(E161*N161,2)</f>
        <v>0</v>
      </c>
      <c r="P161" s="174">
        <v>1E-3</v>
      </c>
      <c r="Q161" s="174">
        <f>ROUND(E161*P161,2)</f>
        <v>0.01</v>
      </c>
      <c r="R161" s="176"/>
      <c r="S161" s="176" t="s">
        <v>248</v>
      </c>
      <c r="T161" s="177" t="s">
        <v>248</v>
      </c>
      <c r="U161" s="157">
        <v>6.4000000000000001E-2</v>
      </c>
      <c r="V161" s="157">
        <f>ROUND(E161*U161,2)</f>
        <v>0.57999999999999996</v>
      </c>
      <c r="W161" s="157"/>
      <c r="X161" s="157" t="s">
        <v>249</v>
      </c>
      <c r="Y161" s="157" t="s">
        <v>250</v>
      </c>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8" t="s">
        <v>453</v>
      </c>
      <c r="D162" s="158"/>
      <c r="E162" s="159">
        <v>1</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253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8" t="s">
        <v>454</v>
      </c>
      <c r="D163" s="158"/>
      <c r="E163" s="159">
        <v>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253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1">
        <v>53</v>
      </c>
      <c r="B164" s="172" t="s">
        <v>455</v>
      </c>
      <c r="C164" s="187" t="s">
        <v>456</v>
      </c>
      <c r="D164" s="173" t="s">
        <v>262</v>
      </c>
      <c r="E164" s="174">
        <v>8</v>
      </c>
      <c r="F164" s="175"/>
      <c r="G164" s="176">
        <f>ROUND(E164*F164,2)</f>
        <v>0</v>
      </c>
      <c r="H164" s="175"/>
      <c r="I164" s="176">
        <f>ROUND(E164*H164,2)</f>
        <v>0</v>
      </c>
      <c r="J164" s="175"/>
      <c r="K164" s="176">
        <f>ROUND(E164*J164,2)</f>
        <v>0</v>
      </c>
      <c r="L164" s="176">
        <v>21</v>
      </c>
      <c r="M164" s="176">
        <f>G164*(1+L164/100)</f>
        <v>0</v>
      </c>
      <c r="N164" s="174">
        <v>0</v>
      </c>
      <c r="O164" s="174">
        <f>ROUND(E164*N164,2)</f>
        <v>0</v>
      </c>
      <c r="P164" s="174">
        <v>4.0000000000000001E-3</v>
      </c>
      <c r="Q164" s="174">
        <f>ROUND(E164*P164,2)</f>
        <v>0.03</v>
      </c>
      <c r="R164" s="176"/>
      <c r="S164" s="176" t="s">
        <v>248</v>
      </c>
      <c r="T164" s="177" t="s">
        <v>248</v>
      </c>
      <c r="U164" s="157">
        <v>0.16</v>
      </c>
      <c r="V164" s="157">
        <f>ROUND(E164*U164,2)</f>
        <v>1.28</v>
      </c>
      <c r="W164" s="157"/>
      <c r="X164" s="157" t="s">
        <v>249</v>
      </c>
      <c r="Y164" s="157" t="s">
        <v>250</v>
      </c>
      <c r="Z164" s="147"/>
      <c r="AA164" s="147"/>
      <c r="AB164" s="147"/>
      <c r="AC164" s="147"/>
      <c r="AD164" s="147"/>
      <c r="AE164" s="147"/>
      <c r="AF164" s="147"/>
      <c r="AG164" s="147" t="s">
        <v>251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8" t="s">
        <v>457</v>
      </c>
      <c r="D165" s="158"/>
      <c r="E165" s="159">
        <v>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253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8" t="s">
        <v>458</v>
      </c>
      <c r="D166" s="158"/>
      <c r="E166" s="159">
        <v>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253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8" t="s">
        <v>459</v>
      </c>
      <c r="D167" s="158"/>
      <c r="E167" s="159">
        <v>1</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253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8" t="s">
        <v>460</v>
      </c>
      <c r="D168" s="158"/>
      <c r="E168" s="159">
        <v>1</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253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8" t="s">
        <v>461</v>
      </c>
      <c r="D169" s="158"/>
      <c r="E169" s="159">
        <v>3</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253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8" t="s">
        <v>462</v>
      </c>
      <c r="D170" s="158"/>
      <c r="E170" s="159">
        <v>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253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1">
        <v>54</v>
      </c>
      <c r="B171" s="172" t="s">
        <v>463</v>
      </c>
      <c r="C171" s="187" t="s">
        <v>464</v>
      </c>
      <c r="D171" s="173" t="s">
        <v>262</v>
      </c>
      <c r="E171" s="174">
        <v>4</v>
      </c>
      <c r="F171" s="175"/>
      <c r="G171" s="176">
        <f>ROUND(E171*F171,2)</f>
        <v>0</v>
      </c>
      <c r="H171" s="175"/>
      <c r="I171" s="176">
        <f>ROUND(E171*H171,2)</f>
        <v>0</v>
      </c>
      <c r="J171" s="175"/>
      <c r="K171" s="176">
        <f>ROUND(E171*J171,2)</f>
        <v>0</v>
      </c>
      <c r="L171" s="176">
        <v>21</v>
      </c>
      <c r="M171" s="176">
        <f>G171*(1+L171/100)</f>
        <v>0</v>
      </c>
      <c r="N171" s="174">
        <v>3.4000000000000002E-4</v>
      </c>
      <c r="O171" s="174">
        <f>ROUND(E171*N171,2)</f>
        <v>0</v>
      </c>
      <c r="P171" s="174">
        <v>2.5000000000000001E-2</v>
      </c>
      <c r="Q171" s="174">
        <f>ROUND(E171*P171,2)</f>
        <v>0.1</v>
      </c>
      <c r="R171" s="176"/>
      <c r="S171" s="176" t="s">
        <v>248</v>
      </c>
      <c r="T171" s="177" t="s">
        <v>248</v>
      </c>
      <c r="U171" s="157">
        <v>0.21299999999999999</v>
      </c>
      <c r="V171" s="157">
        <f>ROUND(E171*U171,2)</f>
        <v>0.85</v>
      </c>
      <c r="W171" s="157"/>
      <c r="X171" s="157" t="s">
        <v>249</v>
      </c>
      <c r="Y171" s="157" t="s">
        <v>250</v>
      </c>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266" t="s">
        <v>443</v>
      </c>
      <c r="D172" s="267"/>
      <c r="E172" s="267"/>
      <c r="F172" s="267"/>
      <c r="G172" s="26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284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188" t="s">
        <v>465</v>
      </c>
      <c r="D173" s="158"/>
      <c r="E173" s="159">
        <v>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253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8" t="s">
        <v>466</v>
      </c>
      <c r="D174" s="158"/>
      <c r="E174" s="159">
        <v>3</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253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1">
        <v>55</v>
      </c>
      <c r="B175" s="172" t="s">
        <v>467</v>
      </c>
      <c r="C175" s="187" t="s">
        <v>468</v>
      </c>
      <c r="D175" s="173" t="s">
        <v>256</v>
      </c>
      <c r="E175" s="174">
        <v>1.1000000000000001</v>
      </c>
      <c r="F175" s="175"/>
      <c r="G175" s="176">
        <f>ROUND(E175*F175,2)</f>
        <v>0</v>
      </c>
      <c r="H175" s="175"/>
      <c r="I175" s="176">
        <f>ROUND(E175*H175,2)</f>
        <v>0</v>
      </c>
      <c r="J175" s="175"/>
      <c r="K175" s="176">
        <f>ROUND(E175*J175,2)</f>
        <v>0</v>
      </c>
      <c r="L175" s="176">
        <v>21</v>
      </c>
      <c r="M175" s="176">
        <f>G175*(1+L175/100)</f>
        <v>0</v>
      </c>
      <c r="N175" s="174">
        <v>1.65E-3</v>
      </c>
      <c r="O175" s="174">
        <f>ROUND(E175*N175,2)</f>
        <v>0</v>
      </c>
      <c r="P175" s="174">
        <v>0.27</v>
      </c>
      <c r="Q175" s="174">
        <f>ROUND(E175*P175,2)</f>
        <v>0.3</v>
      </c>
      <c r="R175" s="176"/>
      <c r="S175" s="176" t="s">
        <v>248</v>
      </c>
      <c r="T175" s="177" t="s">
        <v>248</v>
      </c>
      <c r="U175" s="157">
        <v>0.70499999999999996</v>
      </c>
      <c r="V175" s="157">
        <f>ROUND(E175*U175,2)</f>
        <v>0.78</v>
      </c>
      <c r="W175" s="157"/>
      <c r="X175" s="157" t="s">
        <v>249</v>
      </c>
      <c r="Y175" s="157" t="s">
        <v>250</v>
      </c>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66" t="s">
        <v>443</v>
      </c>
      <c r="D176" s="267"/>
      <c r="E176" s="267"/>
      <c r="F176" s="267"/>
      <c r="G176" s="26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284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8" t="s">
        <v>469</v>
      </c>
      <c r="D177" s="158"/>
      <c r="E177" s="159">
        <v>1.1000000000000001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253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1">
        <v>56</v>
      </c>
      <c r="B178" s="172" t="s">
        <v>470</v>
      </c>
      <c r="C178" s="187" t="s">
        <v>471</v>
      </c>
      <c r="D178" s="173" t="s">
        <v>262</v>
      </c>
      <c r="E178" s="174">
        <v>1</v>
      </c>
      <c r="F178" s="175"/>
      <c r="G178" s="176">
        <f>ROUND(E178*F178,2)</f>
        <v>0</v>
      </c>
      <c r="H178" s="175"/>
      <c r="I178" s="176">
        <f>ROUND(E178*H178,2)</f>
        <v>0</v>
      </c>
      <c r="J178" s="175"/>
      <c r="K178" s="176">
        <f>ROUND(E178*J178,2)</f>
        <v>0</v>
      </c>
      <c r="L178" s="176">
        <v>21</v>
      </c>
      <c r="M178" s="176">
        <f>G178*(1+L178/100)</f>
        <v>0</v>
      </c>
      <c r="N178" s="174">
        <v>3.4000000000000002E-4</v>
      </c>
      <c r="O178" s="174">
        <f>ROUND(E178*N178,2)</f>
        <v>0</v>
      </c>
      <c r="P178" s="174">
        <v>0.01</v>
      </c>
      <c r="Q178" s="174">
        <f>ROUND(E178*P178,2)</f>
        <v>0.01</v>
      </c>
      <c r="R178" s="176"/>
      <c r="S178" s="176" t="s">
        <v>248</v>
      </c>
      <c r="T178" s="177" t="s">
        <v>248</v>
      </c>
      <c r="U178" s="157">
        <v>0.18099999999999999</v>
      </c>
      <c r="V178" s="157">
        <f>ROUND(E178*U178,2)</f>
        <v>0.18</v>
      </c>
      <c r="W178" s="157"/>
      <c r="X178" s="157" t="s">
        <v>249</v>
      </c>
      <c r="Y178" s="157" t="s">
        <v>250</v>
      </c>
      <c r="Z178" s="147"/>
      <c r="AA178" s="147"/>
      <c r="AB178" s="147"/>
      <c r="AC178" s="147"/>
      <c r="AD178" s="147"/>
      <c r="AE178" s="147"/>
      <c r="AF178" s="147"/>
      <c r="AG178" s="147" t="s">
        <v>251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66" t="s">
        <v>443</v>
      </c>
      <c r="D179" s="267"/>
      <c r="E179" s="267"/>
      <c r="F179" s="267"/>
      <c r="G179" s="26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284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8" t="s">
        <v>266</v>
      </c>
      <c r="D180" s="158"/>
      <c r="E180" s="159">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253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1">
        <v>57</v>
      </c>
      <c r="B181" s="172" t="s">
        <v>472</v>
      </c>
      <c r="C181" s="187" t="s">
        <v>473</v>
      </c>
      <c r="D181" s="173" t="s">
        <v>262</v>
      </c>
      <c r="E181" s="174">
        <v>3</v>
      </c>
      <c r="F181" s="175"/>
      <c r="G181" s="176">
        <f>ROUND(E181*F181,2)</f>
        <v>0</v>
      </c>
      <c r="H181" s="175"/>
      <c r="I181" s="176">
        <f>ROUND(E181*H181,2)</f>
        <v>0</v>
      </c>
      <c r="J181" s="175"/>
      <c r="K181" s="176">
        <f>ROUND(E181*J181,2)</f>
        <v>0</v>
      </c>
      <c r="L181" s="176">
        <v>21</v>
      </c>
      <c r="M181" s="176">
        <f>G181*(1+L181/100)</f>
        <v>0</v>
      </c>
      <c r="N181" s="174">
        <v>0</v>
      </c>
      <c r="O181" s="174">
        <f>ROUND(E181*N181,2)</f>
        <v>0</v>
      </c>
      <c r="P181" s="174">
        <v>3.2000000000000001E-2</v>
      </c>
      <c r="Q181" s="174">
        <f>ROUND(E181*P181,2)</f>
        <v>0.1</v>
      </c>
      <c r="R181" s="176"/>
      <c r="S181" s="176" t="s">
        <v>248</v>
      </c>
      <c r="T181" s="177" t="s">
        <v>248</v>
      </c>
      <c r="U181" s="157">
        <v>0.83699999999999997</v>
      </c>
      <c r="V181" s="157">
        <f>ROUND(E181*U181,2)</f>
        <v>2.5099999999999998</v>
      </c>
      <c r="W181" s="157"/>
      <c r="X181" s="157" t="s">
        <v>249</v>
      </c>
      <c r="Y181" s="157" t="s">
        <v>250</v>
      </c>
      <c r="Z181" s="147"/>
      <c r="AA181" s="147"/>
      <c r="AB181" s="147"/>
      <c r="AC181" s="147"/>
      <c r="AD181" s="147"/>
      <c r="AE181" s="147"/>
      <c r="AF181" s="147"/>
      <c r="AG181" s="147" t="s">
        <v>251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8" t="s">
        <v>293</v>
      </c>
      <c r="D182" s="158"/>
      <c r="E182" s="159">
        <v>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253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8" t="s">
        <v>294</v>
      </c>
      <c r="D183" s="158"/>
      <c r="E183" s="159">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253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8" t="s">
        <v>474</v>
      </c>
      <c r="D184" s="158"/>
      <c r="E184" s="159">
        <v>1</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253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71">
        <v>58</v>
      </c>
      <c r="B185" s="172" t="s">
        <v>475</v>
      </c>
      <c r="C185" s="187" t="s">
        <v>476</v>
      </c>
      <c r="D185" s="173" t="s">
        <v>282</v>
      </c>
      <c r="E185" s="174">
        <v>3</v>
      </c>
      <c r="F185" s="175"/>
      <c r="G185" s="176">
        <f>ROUND(E185*F185,2)</f>
        <v>0</v>
      </c>
      <c r="H185" s="175"/>
      <c r="I185" s="176">
        <f>ROUND(E185*H185,2)</f>
        <v>0</v>
      </c>
      <c r="J185" s="175"/>
      <c r="K185" s="176">
        <f>ROUND(E185*J185,2)</f>
        <v>0</v>
      </c>
      <c r="L185" s="176">
        <v>21</v>
      </c>
      <c r="M185" s="176">
        <f>G185*(1+L185/100)</f>
        <v>0</v>
      </c>
      <c r="N185" s="174">
        <v>4.8999999999999998E-4</v>
      </c>
      <c r="O185" s="174">
        <f>ROUND(E185*N185,2)</f>
        <v>0</v>
      </c>
      <c r="P185" s="174">
        <v>6.0000000000000001E-3</v>
      </c>
      <c r="Q185" s="174">
        <f>ROUND(E185*P185,2)</f>
        <v>0.02</v>
      </c>
      <c r="R185" s="176"/>
      <c r="S185" s="176" t="s">
        <v>248</v>
      </c>
      <c r="T185" s="177" t="s">
        <v>248</v>
      </c>
      <c r="U185" s="157">
        <v>0.34300000000000003</v>
      </c>
      <c r="V185" s="157">
        <f>ROUND(E185*U185,2)</f>
        <v>1.03</v>
      </c>
      <c r="W185" s="157"/>
      <c r="X185" s="157" t="s">
        <v>249</v>
      </c>
      <c r="Y185" s="157" t="s">
        <v>250</v>
      </c>
      <c r="Z185" s="147"/>
      <c r="AA185" s="147"/>
      <c r="AB185" s="147"/>
      <c r="AC185" s="147"/>
      <c r="AD185" s="147"/>
      <c r="AE185" s="147"/>
      <c r="AF185" s="147"/>
      <c r="AG185" s="147" t="s">
        <v>251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266" t="s">
        <v>443</v>
      </c>
      <c r="D186" s="267"/>
      <c r="E186" s="267"/>
      <c r="F186" s="267"/>
      <c r="G186" s="26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8" t="s">
        <v>477</v>
      </c>
      <c r="D187" s="158"/>
      <c r="E187" s="159">
        <v>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253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1">
        <v>59</v>
      </c>
      <c r="B188" s="172" t="s">
        <v>478</v>
      </c>
      <c r="C188" s="187" t="s">
        <v>479</v>
      </c>
      <c r="D188" s="173" t="s">
        <v>256</v>
      </c>
      <c r="E188" s="174">
        <v>31.6</v>
      </c>
      <c r="F188" s="175"/>
      <c r="G188" s="176">
        <f>ROUND(E188*F188,2)</f>
        <v>0</v>
      </c>
      <c r="H188" s="175"/>
      <c r="I188" s="176">
        <f>ROUND(E188*H188,2)</f>
        <v>0</v>
      </c>
      <c r="J188" s="175"/>
      <c r="K188" s="176">
        <f>ROUND(E188*J188,2)</f>
        <v>0</v>
      </c>
      <c r="L188" s="176">
        <v>21</v>
      </c>
      <c r="M188" s="176">
        <f>G188*(1+L188/100)</f>
        <v>0</v>
      </c>
      <c r="N188" s="174">
        <v>0</v>
      </c>
      <c r="O188" s="174">
        <f>ROUND(E188*N188,2)</f>
        <v>0</v>
      </c>
      <c r="P188" s="174">
        <v>0.05</v>
      </c>
      <c r="Q188" s="174">
        <f>ROUND(E188*P188,2)</f>
        <v>1.58</v>
      </c>
      <c r="R188" s="176"/>
      <c r="S188" s="176" t="s">
        <v>248</v>
      </c>
      <c r="T188" s="177" t="s">
        <v>248</v>
      </c>
      <c r="U188" s="157">
        <v>0.33</v>
      </c>
      <c r="V188" s="157">
        <f>ROUND(E188*U188,2)</f>
        <v>10.43</v>
      </c>
      <c r="W188" s="157"/>
      <c r="X188" s="157" t="s">
        <v>249</v>
      </c>
      <c r="Y188" s="157" t="s">
        <v>250</v>
      </c>
      <c r="Z188" s="147"/>
      <c r="AA188" s="147"/>
      <c r="AB188" s="147"/>
      <c r="AC188" s="147"/>
      <c r="AD188" s="147"/>
      <c r="AE188" s="147"/>
      <c r="AF188" s="147"/>
      <c r="AG188" s="147" t="s">
        <v>251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88" t="s">
        <v>480</v>
      </c>
      <c r="D189" s="158"/>
      <c r="E189" s="159">
        <v>31.6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253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1">
        <v>60</v>
      </c>
      <c r="B190" s="172" t="s">
        <v>481</v>
      </c>
      <c r="C190" s="187" t="s">
        <v>482</v>
      </c>
      <c r="D190" s="173" t="s">
        <v>256</v>
      </c>
      <c r="E190" s="174">
        <v>47.97</v>
      </c>
      <c r="F190" s="175"/>
      <c r="G190" s="176">
        <f>ROUND(E190*F190,2)</f>
        <v>0</v>
      </c>
      <c r="H190" s="175"/>
      <c r="I190" s="176">
        <f>ROUND(E190*H190,2)</f>
        <v>0</v>
      </c>
      <c r="J190" s="175"/>
      <c r="K190" s="176">
        <f>ROUND(E190*J190,2)</f>
        <v>0</v>
      </c>
      <c r="L190" s="176">
        <v>21</v>
      </c>
      <c r="M190" s="176">
        <f>G190*(1+L190/100)</f>
        <v>0</v>
      </c>
      <c r="N190" s="174">
        <v>0</v>
      </c>
      <c r="O190" s="174">
        <f>ROUND(E190*N190,2)</f>
        <v>0</v>
      </c>
      <c r="P190" s="174">
        <v>4.5999999999999999E-2</v>
      </c>
      <c r="Q190" s="174">
        <f>ROUND(E190*P190,2)</f>
        <v>2.21</v>
      </c>
      <c r="R190" s="176"/>
      <c r="S190" s="176" t="s">
        <v>248</v>
      </c>
      <c r="T190" s="177" t="s">
        <v>248</v>
      </c>
      <c r="U190" s="157">
        <v>0.26</v>
      </c>
      <c r="V190" s="157">
        <f>ROUND(E190*U190,2)</f>
        <v>12.47</v>
      </c>
      <c r="W190" s="157"/>
      <c r="X190" s="157" t="s">
        <v>249</v>
      </c>
      <c r="Y190" s="157" t="s">
        <v>250</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2" x14ac:dyDescent="0.2">
      <c r="A191" s="154"/>
      <c r="B191" s="155"/>
      <c r="C191" s="188" t="s">
        <v>483</v>
      </c>
      <c r="D191" s="158"/>
      <c r="E191" s="159">
        <v>47.97</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253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1">
        <v>61</v>
      </c>
      <c r="B192" s="172" t="s">
        <v>484</v>
      </c>
      <c r="C192" s="187" t="s">
        <v>485</v>
      </c>
      <c r="D192" s="173" t="s">
        <v>256</v>
      </c>
      <c r="E192" s="174">
        <v>0.36</v>
      </c>
      <c r="F192" s="175"/>
      <c r="G192" s="176">
        <f>ROUND(E192*F192,2)</f>
        <v>0</v>
      </c>
      <c r="H192" s="175"/>
      <c r="I192" s="176">
        <f>ROUND(E192*H192,2)</f>
        <v>0</v>
      </c>
      <c r="J192" s="175"/>
      <c r="K192" s="176">
        <f>ROUND(E192*J192,2)</f>
        <v>0</v>
      </c>
      <c r="L192" s="176">
        <v>21</v>
      </c>
      <c r="M192" s="176">
        <f>G192*(1+L192/100)</f>
        <v>0</v>
      </c>
      <c r="N192" s="174">
        <v>0</v>
      </c>
      <c r="O192" s="174">
        <f>ROUND(E192*N192,2)</f>
        <v>0</v>
      </c>
      <c r="P192" s="174">
        <v>6.0999999999999999E-2</v>
      </c>
      <c r="Q192" s="174">
        <f>ROUND(E192*P192,2)</f>
        <v>0.02</v>
      </c>
      <c r="R192" s="176"/>
      <c r="S192" s="176" t="s">
        <v>248</v>
      </c>
      <c r="T192" s="177" t="s">
        <v>248</v>
      </c>
      <c r="U192" s="157">
        <v>0.67</v>
      </c>
      <c r="V192" s="157">
        <f>ROUND(E192*U192,2)</f>
        <v>0.24</v>
      </c>
      <c r="W192" s="157"/>
      <c r="X192" s="157" t="s">
        <v>249</v>
      </c>
      <c r="Y192" s="157" t="s">
        <v>250</v>
      </c>
      <c r="Z192" s="147"/>
      <c r="AA192" s="147"/>
      <c r="AB192" s="147"/>
      <c r="AC192" s="147"/>
      <c r="AD192" s="147"/>
      <c r="AE192" s="147"/>
      <c r="AF192" s="147"/>
      <c r="AG192" s="147" t="s">
        <v>251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8" t="s">
        <v>486</v>
      </c>
      <c r="D193" s="158"/>
      <c r="E193" s="159">
        <v>0.36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253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1">
        <v>62</v>
      </c>
      <c r="B194" s="172" t="s">
        <v>487</v>
      </c>
      <c r="C194" s="187" t="s">
        <v>488</v>
      </c>
      <c r="D194" s="173" t="s">
        <v>256</v>
      </c>
      <c r="E194" s="174">
        <v>14.775</v>
      </c>
      <c r="F194" s="175"/>
      <c r="G194" s="176">
        <f>ROUND(E194*F194,2)</f>
        <v>0</v>
      </c>
      <c r="H194" s="175"/>
      <c r="I194" s="176">
        <f>ROUND(E194*H194,2)</f>
        <v>0</v>
      </c>
      <c r="J194" s="175"/>
      <c r="K194" s="176">
        <f>ROUND(E194*J194,2)</f>
        <v>0</v>
      </c>
      <c r="L194" s="176">
        <v>21</v>
      </c>
      <c r="M194" s="176">
        <f>G194*(1+L194/100)</f>
        <v>0</v>
      </c>
      <c r="N194" s="174">
        <v>0</v>
      </c>
      <c r="O194" s="174">
        <f>ROUND(E194*N194,2)</f>
        <v>0</v>
      </c>
      <c r="P194" s="174">
        <v>6.8000000000000005E-2</v>
      </c>
      <c r="Q194" s="174">
        <f>ROUND(E194*P194,2)</f>
        <v>1</v>
      </c>
      <c r="R194" s="176"/>
      <c r="S194" s="176" t="s">
        <v>248</v>
      </c>
      <c r="T194" s="177" t="s">
        <v>248</v>
      </c>
      <c r="U194" s="157">
        <v>0.3</v>
      </c>
      <c r="V194" s="157">
        <f>ROUND(E194*U194,2)</f>
        <v>4.43</v>
      </c>
      <c r="W194" s="157"/>
      <c r="X194" s="157" t="s">
        <v>249</v>
      </c>
      <c r="Y194" s="157" t="s">
        <v>250</v>
      </c>
      <c r="Z194" s="147"/>
      <c r="AA194" s="147"/>
      <c r="AB194" s="147"/>
      <c r="AC194" s="147"/>
      <c r="AD194" s="147"/>
      <c r="AE194" s="147"/>
      <c r="AF194" s="147"/>
      <c r="AG194" s="147" t="s">
        <v>251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2" x14ac:dyDescent="0.2">
      <c r="A195" s="154"/>
      <c r="B195" s="155"/>
      <c r="C195" s="188" t="s">
        <v>489</v>
      </c>
      <c r="D195" s="158"/>
      <c r="E195" s="159">
        <v>14.775</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253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71">
        <v>63</v>
      </c>
      <c r="B196" s="172" t="s">
        <v>490</v>
      </c>
      <c r="C196" s="187" t="s">
        <v>491</v>
      </c>
      <c r="D196" s="173" t="s">
        <v>256</v>
      </c>
      <c r="E196" s="174">
        <v>7</v>
      </c>
      <c r="F196" s="175"/>
      <c r="G196" s="176">
        <f>ROUND(E196*F196,2)</f>
        <v>0</v>
      </c>
      <c r="H196" s="175"/>
      <c r="I196" s="176">
        <f>ROUND(E196*H196,2)</f>
        <v>0</v>
      </c>
      <c r="J196" s="175"/>
      <c r="K196" s="176">
        <f>ROUND(E196*J196,2)</f>
        <v>0</v>
      </c>
      <c r="L196" s="176">
        <v>21</v>
      </c>
      <c r="M196" s="176">
        <f>G196*(1+L196/100)</f>
        <v>0</v>
      </c>
      <c r="N196" s="174">
        <v>0</v>
      </c>
      <c r="O196" s="174">
        <f>ROUND(E196*N196,2)</f>
        <v>0</v>
      </c>
      <c r="P196" s="174">
        <v>0</v>
      </c>
      <c r="Q196" s="174">
        <f>ROUND(E196*P196,2)</f>
        <v>0</v>
      </c>
      <c r="R196" s="176"/>
      <c r="S196" s="176" t="s">
        <v>327</v>
      </c>
      <c r="T196" s="177" t="s">
        <v>391</v>
      </c>
      <c r="U196" s="157">
        <v>0</v>
      </c>
      <c r="V196" s="157">
        <f>ROUND(E196*U196,2)</f>
        <v>0</v>
      </c>
      <c r="W196" s="157"/>
      <c r="X196" s="157" t="s">
        <v>249</v>
      </c>
      <c r="Y196" s="157" t="s">
        <v>250</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188" t="s">
        <v>492</v>
      </c>
      <c r="D197" s="158"/>
      <c r="E197" s="159">
        <v>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253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x14ac:dyDescent="0.2">
      <c r="A198" s="171">
        <v>64</v>
      </c>
      <c r="B198" s="172" t="s">
        <v>493</v>
      </c>
      <c r="C198" s="187" t="s">
        <v>494</v>
      </c>
      <c r="D198" s="173" t="s">
        <v>262</v>
      </c>
      <c r="E198" s="174">
        <v>2</v>
      </c>
      <c r="F198" s="175"/>
      <c r="G198" s="176">
        <f>ROUND(E198*F198,2)</f>
        <v>0</v>
      </c>
      <c r="H198" s="175"/>
      <c r="I198" s="176">
        <f>ROUND(E198*H198,2)</f>
        <v>0</v>
      </c>
      <c r="J198" s="175"/>
      <c r="K198" s="176">
        <f>ROUND(E198*J198,2)</f>
        <v>0</v>
      </c>
      <c r="L198" s="176">
        <v>21</v>
      </c>
      <c r="M198" s="176">
        <f>G198*(1+L198/100)</f>
        <v>0</v>
      </c>
      <c r="N198" s="174">
        <v>0</v>
      </c>
      <c r="O198" s="174">
        <f>ROUND(E198*N198,2)</f>
        <v>0</v>
      </c>
      <c r="P198" s="174">
        <v>8.9999999999999993E-3</v>
      </c>
      <c r="Q198" s="174">
        <f>ROUND(E198*P198,2)</f>
        <v>0.02</v>
      </c>
      <c r="R198" s="176"/>
      <c r="S198" s="176" t="s">
        <v>327</v>
      </c>
      <c r="T198" s="177" t="s">
        <v>248</v>
      </c>
      <c r="U198" s="157">
        <v>0.11700000000000001</v>
      </c>
      <c r="V198" s="157">
        <f>ROUND(E198*U198,2)</f>
        <v>0.23</v>
      </c>
      <c r="W198" s="157"/>
      <c r="X198" s="157" t="s">
        <v>249</v>
      </c>
      <c r="Y198" s="157" t="s">
        <v>250</v>
      </c>
      <c r="Z198" s="147"/>
      <c r="AA198" s="147"/>
      <c r="AB198" s="147"/>
      <c r="AC198" s="147"/>
      <c r="AD198" s="147"/>
      <c r="AE198" s="147"/>
      <c r="AF198" s="147"/>
      <c r="AG198" s="147" t="s">
        <v>251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88" t="s">
        <v>495</v>
      </c>
      <c r="D199" s="158"/>
      <c r="E199" s="159">
        <v>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253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8" t="s">
        <v>496</v>
      </c>
      <c r="D200" s="158"/>
      <c r="E200" s="159">
        <v>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253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1">
        <v>65</v>
      </c>
      <c r="B201" s="172" t="s">
        <v>497</v>
      </c>
      <c r="C201" s="187" t="s">
        <v>498</v>
      </c>
      <c r="D201" s="173" t="s">
        <v>262</v>
      </c>
      <c r="E201" s="174">
        <v>1</v>
      </c>
      <c r="F201" s="175"/>
      <c r="G201" s="176">
        <f>ROUND(E201*F201,2)</f>
        <v>0</v>
      </c>
      <c r="H201" s="175"/>
      <c r="I201" s="176">
        <f>ROUND(E201*H201,2)</f>
        <v>0</v>
      </c>
      <c r="J201" s="175"/>
      <c r="K201" s="176">
        <f>ROUND(E201*J201,2)</f>
        <v>0</v>
      </c>
      <c r="L201" s="176">
        <v>21</v>
      </c>
      <c r="M201" s="176">
        <f>G201*(1+L201/100)</f>
        <v>0</v>
      </c>
      <c r="N201" s="174">
        <v>0</v>
      </c>
      <c r="O201" s="174">
        <f>ROUND(E201*N201,2)</f>
        <v>0</v>
      </c>
      <c r="P201" s="174">
        <v>8.9999999999999993E-3</v>
      </c>
      <c r="Q201" s="174">
        <f>ROUND(E201*P201,2)</f>
        <v>0.01</v>
      </c>
      <c r="R201" s="176"/>
      <c r="S201" s="176" t="s">
        <v>327</v>
      </c>
      <c r="T201" s="177" t="s">
        <v>391</v>
      </c>
      <c r="U201" s="157">
        <v>0.11700000000000001</v>
      </c>
      <c r="V201" s="157">
        <f>ROUND(E201*U201,2)</f>
        <v>0.12</v>
      </c>
      <c r="W201" s="157"/>
      <c r="X201" s="157" t="s">
        <v>249</v>
      </c>
      <c r="Y201" s="157" t="s">
        <v>250</v>
      </c>
      <c r="Z201" s="147"/>
      <c r="AA201" s="147"/>
      <c r="AB201" s="147"/>
      <c r="AC201" s="147"/>
      <c r="AD201" s="147"/>
      <c r="AE201" s="147"/>
      <c r="AF201" s="147"/>
      <c r="AG201" s="147" t="s">
        <v>251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8" t="s">
        <v>496</v>
      </c>
      <c r="D202" s="158"/>
      <c r="E202" s="159">
        <v>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253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61" t="s">
        <v>243</v>
      </c>
      <c r="B203" s="162" t="s">
        <v>133</v>
      </c>
      <c r="C203" s="186" t="s">
        <v>134</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124.52</v>
      </c>
      <c r="W203" s="160"/>
      <c r="X203" s="160"/>
      <c r="Y203" s="160"/>
      <c r="AG203" t="s">
        <v>244</v>
      </c>
    </row>
    <row r="204" spans="1:60" ht="22.5" outlineLevel="1" x14ac:dyDescent="0.2">
      <c r="A204" s="179">
        <v>66</v>
      </c>
      <c r="B204" s="180" t="s">
        <v>499</v>
      </c>
      <c r="C204" s="189" t="s">
        <v>500</v>
      </c>
      <c r="D204" s="181" t="s">
        <v>247</v>
      </c>
      <c r="E204" s="182">
        <v>22.639700000000001</v>
      </c>
      <c r="F204" s="183"/>
      <c r="G204" s="184">
        <f>ROUND(E204*F204,2)</f>
        <v>0</v>
      </c>
      <c r="H204" s="183"/>
      <c r="I204" s="184">
        <f>ROUND(E204*H204,2)</f>
        <v>0</v>
      </c>
      <c r="J204" s="183"/>
      <c r="K204" s="184">
        <f>ROUND(E204*J204,2)</f>
        <v>0</v>
      </c>
      <c r="L204" s="184">
        <v>21</v>
      </c>
      <c r="M204" s="184">
        <f>G204*(1+L204/100)</f>
        <v>0</v>
      </c>
      <c r="N204" s="182">
        <v>0</v>
      </c>
      <c r="O204" s="182">
        <f>ROUND(E204*N204,2)</f>
        <v>0</v>
      </c>
      <c r="P204" s="182">
        <v>0</v>
      </c>
      <c r="Q204" s="182">
        <f>ROUND(E204*P204,2)</f>
        <v>0</v>
      </c>
      <c r="R204" s="184"/>
      <c r="S204" s="184" t="s">
        <v>248</v>
      </c>
      <c r="T204" s="185" t="s">
        <v>248</v>
      </c>
      <c r="U204" s="157">
        <v>5.5</v>
      </c>
      <c r="V204" s="157">
        <f>ROUND(E204*U204,2)</f>
        <v>124.52</v>
      </c>
      <c r="W204" s="157"/>
      <c r="X204" s="157" t="s">
        <v>501</v>
      </c>
      <c r="Y204" s="157" t="s">
        <v>250</v>
      </c>
      <c r="Z204" s="147"/>
      <c r="AA204" s="147"/>
      <c r="AB204" s="147"/>
      <c r="AC204" s="147"/>
      <c r="AD204" s="147"/>
      <c r="AE204" s="147"/>
      <c r="AF204" s="147"/>
      <c r="AG204" s="147" t="s">
        <v>502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1" t="s">
        <v>243</v>
      </c>
      <c r="B205" s="162" t="s">
        <v>175</v>
      </c>
      <c r="C205" s="186" t="s">
        <v>176</v>
      </c>
      <c r="D205" s="163"/>
      <c r="E205" s="164"/>
      <c r="F205" s="165"/>
      <c r="G205" s="165">
        <f>SUMIF(AG206:AG211,"&lt;&gt;NOR",G206:G211)</f>
        <v>0</v>
      </c>
      <c r="H205" s="165"/>
      <c r="I205" s="165">
        <f>SUM(I206:I211)</f>
        <v>0</v>
      </c>
      <c r="J205" s="165"/>
      <c r="K205" s="165">
        <f>SUM(K206:K211)</f>
        <v>0</v>
      </c>
      <c r="L205" s="165"/>
      <c r="M205" s="165">
        <f>SUM(M206:M211)</f>
        <v>0</v>
      </c>
      <c r="N205" s="164"/>
      <c r="O205" s="164">
        <f>SUM(O206:O211)</f>
        <v>0.2</v>
      </c>
      <c r="P205" s="164"/>
      <c r="Q205" s="164">
        <f>SUM(Q206:Q211)</f>
        <v>0</v>
      </c>
      <c r="R205" s="165"/>
      <c r="S205" s="165"/>
      <c r="T205" s="166"/>
      <c r="U205" s="160"/>
      <c r="V205" s="160">
        <f>SUM(V206:V211)</f>
        <v>4.0600000000000005</v>
      </c>
      <c r="W205" s="160"/>
      <c r="X205" s="160"/>
      <c r="Y205" s="160"/>
      <c r="AG205" t="s">
        <v>244</v>
      </c>
    </row>
    <row r="206" spans="1:60" ht="22.5" outlineLevel="1" x14ac:dyDescent="0.2">
      <c r="A206" s="171">
        <v>67</v>
      </c>
      <c r="B206" s="172" t="s">
        <v>503</v>
      </c>
      <c r="C206" s="187" t="s">
        <v>504</v>
      </c>
      <c r="D206" s="173" t="s">
        <v>282</v>
      </c>
      <c r="E206" s="174">
        <v>24</v>
      </c>
      <c r="F206" s="175"/>
      <c r="G206" s="176">
        <f>ROUND(E206*F206,2)</f>
        <v>0</v>
      </c>
      <c r="H206" s="175"/>
      <c r="I206" s="176">
        <f>ROUND(E206*H206,2)</f>
        <v>0</v>
      </c>
      <c r="J206" s="175"/>
      <c r="K206" s="176">
        <f>ROUND(E206*J206,2)</f>
        <v>0</v>
      </c>
      <c r="L206" s="176">
        <v>21</v>
      </c>
      <c r="M206" s="176">
        <f>G206*(1+L206/100)</f>
        <v>0</v>
      </c>
      <c r="N206" s="174">
        <v>3.2000000000000003E-4</v>
      </c>
      <c r="O206" s="174">
        <f>ROUND(E206*N206,2)</f>
        <v>0.01</v>
      </c>
      <c r="P206" s="174">
        <v>0</v>
      </c>
      <c r="Q206" s="174">
        <f>ROUND(E206*P206,2)</f>
        <v>0</v>
      </c>
      <c r="R206" s="176"/>
      <c r="S206" s="176" t="s">
        <v>248</v>
      </c>
      <c r="T206" s="177" t="s">
        <v>248</v>
      </c>
      <c r="U206" s="157">
        <v>0.05</v>
      </c>
      <c r="V206" s="157">
        <f>ROUND(E206*U206,2)</f>
        <v>1.2</v>
      </c>
      <c r="W206" s="157"/>
      <c r="X206" s="157" t="s">
        <v>249</v>
      </c>
      <c r="Y206" s="157" t="s">
        <v>250</v>
      </c>
      <c r="Z206" s="147"/>
      <c r="AA206" s="147"/>
      <c r="AB206" s="147"/>
      <c r="AC206" s="147"/>
      <c r="AD206" s="147"/>
      <c r="AE206" s="147"/>
      <c r="AF206" s="147"/>
      <c r="AG206" s="147" t="s">
        <v>251</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8" t="s">
        <v>505</v>
      </c>
      <c r="D207" s="158"/>
      <c r="E207" s="159">
        <v>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253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71">
        <v>68</v>
      </c>
      <c r="B208" s="172" t="s">
        <v>506</v>
      </c>
      <c r="C208" s="187" t="s">
        <v>507</v>
      </c>
      <c r="D208" s="173" t="s">
        <v>256</v>
      </c>
      <c r="E208" s="174">
        <v>30.6</v>
      </c>
      <c r="F208" s="175"/>
      <c r="G208" s="176">
        <f>ROUND(E208*F208,2)</f>
        <v>0</v>
      </c>
      <c r="H208" s="175"/>
      <c r="I208" s="176">
        <f>ROUND(E208*H208,2)</f>
        <v>0</v>
      </c>
      <c r="J208" s="175"/>
      <c r="K208" s="176">
        <f>ROUND(E208*J208,2)</f>
        <v>0</v>
      </c>
      <c r="L208" s="176">
        <v>21</v>
      </c>
      <c r="M208" s="176">
        <f>G208*(1+L208/100)</f>
        <v>0</v>
      </c>
      <c r="N208" s="174">
        <v>6.1199999999999996E-3</v>
      </c>
      <c r="O208" s="174">
        <f>ROUND(E208*N208,2)</f>
        <v>0.19</v>
      </c>
      <c r="P208" s="174">
        <v>0</v>
      </c>
      <c r="Q208" s="174">
        <f>ROUND(E208*P208,2)</f>
        <v>0</v>
      </c>
      <c r="R208" s="176"/>
      <c r="S208" s="176" t="s">
        <v>327</v>
      </c>
      <c r="T208" s="177" t="s">
        <v>248</v>
      </c>
      <c r="U208" s="157">
        <v>0.08</v>
      </c>
      <c r="V208" s="157">
        <f>ROUND(E208*U208,2)</f>
        <v>2.4500000000000002</v>
      </c>
      <c r="W208" s="157"/>
      <c r="X208" s="157" t="s">
        <v>249</v>
      </c>
      <c r="Y208" s="157" t="s">
        <v>250</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188" t="s">
        <v>508</v>
      </c>
      <c r="D209" s="158"/>
      <c r="E209" s="159">
        <v>4.2</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253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8" t="s">
        <v>509</v>
      </c>
      <c r="D210" s="158"/>
      <c r="E210" s="159">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253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69</v>
      </c>
      <c r="B211" s="180" t="s">
        <v>510</v>
      </c>
      <c r="C211" s="189" t="s">
        <v>511</v>
      </c>
      <c r="D211" s="181" t="s">
        <v>247</v>
      </c>
      <c r="E211" s="182">
        <v>0.19495000000000001</v>
      </c>
      <c r="F211" s="183"/>
      <c r="G211" s="184">
        <f>ROUND(E211*F211,2)</f>
        <v>0</v>
      </c>
      <c r="H211" s="183"/>
      <c r="I211" s="184">
        <f>ROUND(E211*H211,2)</f>
        <v>0</v>
      </c>
      <c r="J211" s="183"/>
      <c r="K211" s="184">
        <f>ROUND(E211*J211,2)</f>
        <v>0</v>
      </c>
      <c r="L211" s="184">
        <v>21</v>
      </c>
      <c r="M211" s="184">
        <f>G211*(1+L211/100)</f>
        <v>0</v>
      </c>
      <c r="N211" s="182">
        <v>0</v>
      </c>
      <c r="O211" s="182">
        <f>ROUND(E211*N211,2)</f>
        <v>0</v>
      </c>
      <c r="P211" s="182">
        <v>0</v>
      </c>
      <c r="Q211" s="182">
        <f>ROUND(E211*P211,2)</f>
        <v>0</v>
      </c>
      <c r="R211" s="184"/>
      <c r="S211" s="184" t="s">
        <v>248</v>
      </c>
      <c r="T211" s="185" t="s">
        <v>248</v>
      </c>
      <c r="U211" s="157">
        <v>2.0990000000000002</v>
      </c>
      <c r="V211" s="157">
        <f>ROUND(E211*U211,2)</f>
        <v>0.41</v>
      </c>
      <c r="W211" s="157"/>
      <c r="X211" s="157" t="s">
        <v>501</v>
      </c>
      <c r="Y211" s="157" t="s">
        <v>250</v>
      </c>
      <c r="Z211" s="147"/>
      <c r="AA211" s="147"/>
      <c r="AB211" s="147"/>
      <c r="AC211" s="147"/>
      <c r="AD211" s="147"/>
      <c r="AE211" s="147"/>
      <c r="AF211" s="147"/>
      <c r="AG211" s="147" t="s">
        <v>502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x14ac:dyDescent="0.2">
      <c r="A212" s="161" t="s">
        <v>243</v>
      </c>
      <c r="B212" s="162" t="s">
        <v>177</v>
      </c>
      <c r="C212" s="186" t="s">
        <v>178</v>
      </c>
      <c r="D212" s="163"/>
      <c r="E212" s="164"/>
      <c r="F212" s="165"/>
      <c r="G212" s="165">
        <f>SUMIF(AG213:AG215,"&lt;&gt;NOR",G213:G215)</f>
        <v>0</v>
      </c>
      <c r="H212" s="165"/>
      <c r="I212" s="165">
        <f>SUM(I213:I215)</f>
        <v>0</v>
      </c>
      <c r="J212" s="165"/>
      <c r="K212" s="165">
        <f>SUM(K213:K215)</f>
        <v>0</v>
      </c>
      <c r="L212" s="165"/>
      <c r="M212" s="165">
        <f>SUM(M213:M215)</f>
        <v>0</v>
      </c>
      <c r="N212" s="164"/>
      <c r="O212" s="164">
        <f>SUM(O213:O215)</f>
        <v>0</v>
      </c>
      <c r="P212" s="164"/>
      <c r="Q212" s="164">
        <f>SUM(Q213:Q215)</f>
        <v>0.13</v>
      </c>
      <c r="R212" s="165"/>
      <c r="S212" s="165"/>
      <c r="T212" s="166"/>
      <c r="U212" s="160"/>
      <c r="V212" s="160">
        <f>SUM(V213:V215)</f>
        <v>14.36</v>
      </c>
      <c r="W212" s="160"/>
      <c r="X212" s="160"/>
      <c r="Y212" s="160"/>
      <c r="AG212" t="s">
        <v>244</v>
      </c>
    </row>
    <row r="213" spans="1:60" ht="22.5" outlineLevel="1" x14ac:dyDescent="0.2">
      <c r="A213" s="171">
        <v>70</v>
      </c>
      <c r="B213" s="172" t="s">
        <v>512</v>
      </c>
      <c r="C213" s="187" t="s">
        <v>513</v>
      </c>
      <c r="D213" s="173" t="s">
        <v>262</v>
      </c>
      <c r="E213" s="174">
        <v>4</v>
      </c>
      <c r="F213" s="175"/>
      <c r="G213" s="176">
        <f>ROUND(E213*F213,2)</f>
        <v>0</v>
      </c>
      <c r="H213" s="175"/>
      <c r="I213" s="176">
        <f>ROUND(E213*H213,2)</f>
        <v>0</v>
      </c>
      <c r="J213" s="175"/>
      <c r="K213" s="176">
        <f>ROUND(E213*J213,2)</f>
        <v>0</v>
      </c>
      <c r="L213" s="176">
        <v>21</v>
      </c>
      <c r="M213" s="176">
        <f>G213*(1+L213/100)</f>
        <v>0</v>
      </c>
      <c r="N213" s="174">
        <v>0</v>
      </c>
      <c r="O213" s="174">
        <f>ROUND(E213*N213,2)</f>
        <v>0</v>
      </c>
      <c r="P213" s="174">
        <v>3.1870000000000002E-2</v>
      </c>
      <c r="Q213" s="174">
        <f>ROUND(E213*P213,2)</f>
        <v>0.13</v>
      </c>
      <c r="R213" s="176"/>
      <c r="S213" s="176" t="s">
        <v>327</v>
      </c>
      <c r="T213" s="177" t="s">
        <v>248</v>
      </c>
      <c r="U213" s="157">
        <v>3.59</v>
      </c>
      <c r="V213" s="157">
        <f>ROUND(E213*U213,2)</f>
        <v>14.36</v>
      </c>
      <c r="W213" s="157"/>
      <c r="X213" s="157" t="s">
        <v>249</v>
      </c>
      <c r="Y213" s="157" t="s">
        <v>250</v>
      </c>
      <c r="Z213" s="147"/>
      <c r="AA213" s="147"/>
      <c r="AB213" s="147"/>
      <c r="AC213" s="147"/>
      <c r="AD213" s="147"/>
      <c r="AE213" s="147"/>
      <c r="AF213" s="147"/>
      <c r="AG213" s="147" t="s">
        <v>251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66" t="s">
        <v>514</v>
      </c>
      <c r="D214" s="267"/>
      <c r="E214" s="267"/>
      <c r="F214" s="267"/>
      <c r="G214" s="26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284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8" t="str">
        <f>C214</f>
        <v>Svislé přemístění ze 2. NP, nebo 1. PP, vodorovné vnitrostaveništní přemístění do 30 m, odvoz na skládku do 10 km. Bez poplatku za skládku.</v>
      </c>
      <c r="BB214" s="147"/>
      <c r="BC214" s="147"/>
      <c r="BD214" s="147"/>
      <c r="BE214" s="147"/>
      <c r="BF214" s="147"/>
      <c r="BG214" s="147"/>
      <c r="BH214" s="147"/>
    </row>
    <row r="215" spans="1:60" outlineLevel="2" x14ac:dyDescent="0.2">
      <c r="A215" s="154"/>
      <c r="B215" s="155"/>
      <c r="C215" s="188" t="s">
        <v>515</v>
      </c>
      <c r="D215" s="158"/>
      <c r="E215" s="159">
        <v>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253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1" t="s">
        <v>243</v>
      </c>
      <c r="B216" s="162" t="s">
        <v>179</v>
      </c>
      <c r="C216" s="186" t="s">
        <v>180</v>
      </c>
      <c r="D216" s="163"/>
      <c r="E216" s="164"/>
      <c r="F216" s="165"/>
      <c r="G216" s="165">
        <f>SUMIF(AG217:AG220,"&lt;&gt;NOR",G217:G220)</f>
        <v>0</v>
      </c>
      <c r="H216" s="165"/>
      <c r="I216" s="165">
        <f>SUM(I217:I220)</f>
        <v>0</v>
      </c>
      <c r="J216" s="165"/>
      <c r="K216" s="165">
        <f>SUM(K217:K220)</f>
        <v>0</v>
      </c>
      <c r="L216" s="165"/>
      <c r="M216" s="165">
        <f>SUM(M217:M220)</f>
        <v>0</v>
      </c>
      <c r="N216" s="164"/>
      <c r="O216" s="164">
        <f>SUM(O217:O220)</f>
        <v>0.04</v>
      </c>
      <c r="P216" s="164"/>
      <c r="Q216" s="164">
        <f>SUM(Q217:Q220)</f>
        <v>0</v>
      </c>
      <c r="R216" s="165"/>
      <c r="S216" s="165"/>
      <c r="T216" s="166"/>
      <c r="U216" s="160"/>
      <c r="V216" s="160">
        <f>SUM(V217:V220)</f>
        <v>7.98</v>
      </c>
      <c r="W216" s="160"/>
      <c r="X216" s="160"/>
      <c r="Y216" s="160"/>
      <c r="AG216" t="s">
        <v>244</v>
      </c>
    </row>
    <row r="217" spans="1:60" ht="22.5" outlineLevel="1" x14ac:dyDescent="0.2">
      <c r="A217" s="171">
        <v>71</v>
      </c>
      <c r="B217" s="172" t="s">
        <v>516</v>
      </c>
      <c r="C217" s="187" t="s">
        <v>517</v>
      </c>
      <c r="D217" s="173" t="s">
        <v>282</v>
      </c>
      <c r="E217" s="174">
        <v>7.2</v>
      </c>
      <c r="F217" s="175"/>
      <c r="G217" s="176">
        <f>ROUND(E217*F217,2)</f>
        <v>0</v>
      </c>
      <c r="H217" s="175"/>
      <c r="I217" s="176">
        <f>ROUND(E217*H217,2)</f>
        <v>0</v>
      </c>
      <c r="J217" s="175"/>
      <c r="K217" s="176">
        <f>ROUND(E217*J217,2)</f>
        <v>0</v>
      </c>
      <c r="L217" s="176">
        <v>21</v>
      </c>
      <c r="M217" s="176">
        <f>G217*(1+L217/100)</f>
        <v>0</v>
      </c>
      <c r="N217" s="174">
        <v>6.2300000000000003E-3</v>
      </c>
      <c r="O217" s="174">
        <f>ROUND(E217*N217,2)</f>
        <v>0.04</v>
      </c>
      <c r="P217" s="174">
        <v>0</v>
      </c>
      <c r="Q217" s="174">
        <f>ROUND(E217*P217,2)</f>
        <v>0</v>
      </c>
      <c r="R217" s="176"/>
      <c r="S217" s="176" t="s">
        <v>327</v>
      </c>
      <c r="T217" s="177" t="s">
        <v>333</v>
      </c>
      <c r="U217" s="157">
        <v>1.07616</v>
      </c>
      <c r="V217" s="157">
        <f>ROUND(E217*U217,2)</f>
        <v>7.75</v>
      </c>
      <c r="W217" s="157"/>
      <c r="X217" s="157" t="s">
        <v>249</v>
      </c>
      <c r="Y217" s="157" t="s">
        <v>250</v>
      </c>
      <c r="Z217" s="147"/>
      <c r="AA217" s="147"/>
      <c r="AB217" s="147"/>
      <c r="AC217" s="147"/>
      <c r="AD217" s="147"/>
      <c r="AE217" s="147"/>
      <c r="AF217" s="147"/>
      <c r="AG217" s="147" t="s">
        <v>251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8" t="s">
        <v>518</v>
      </c>
      <c r="D218" s="158"/>
      <c r="E218" s="159">
        <v>4.6500000000000004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253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8" t="s">
        <v>519</v>
      </c>
      <c r="D219" s="158"/>
      <c r="E219" s="159">
        <v>2.5499999999999998</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253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9">
        <v>72</v>
      </c>
      <c r="B220" s="180" t="s">
        <v>520</v>
      </c>
      <c r="C220" s="189" t="s">
        <v>521</v>
      </c>
      <c r="D220" s="181" t="s">
        <v>247</v>
      </c>
      <c r="E220" s="182">
        <v>4.4859999999999997E-2</v>
      </c>
      <c r="F220" s="183"/>
      <c r="G220" s="184">
        <f>ROUND(E220*F220,2)</f>
        <v>0</v>
      </c>
      <c r="H220" s="183"/>
      <c r="I220" s="184">
        <f>ROUND(E220*H220,2)</f>
        <v>0</v>
      </c>
      <c r="J220" s="183"/>
      <c r="K220" s="184">
        <f>ROUND(E220*J220,2)</f>
        <v>0</v>
      </c>
      <c r="L220" s="184">
        <v>21</v>
      </c>
      <c r="M220" s="184">
        <f>G220*(1+L220/100)</f>
        <v>0</v>
      </c>
      <c r="N220" s="182">
        <v>0</v>
      </c>
      <c r="O220" s="182">
        <f>ROUND(E220*N220,2)</f>
        <v>0</v>
      </c>
      <c r="P220" s="182">
        <v>0</v>
      </c>
      <c r="Q220" s="182">
        <f>ROUND(E220*P220,2)</f>
        <v>0</v>
      </c>
      <c r="R220" s="184"/>
      <c r="S220" s="184" t="s">
        <v>248</v>
      </c>
      <c r="T220" s="185" t="s">
        <v>248</v>
      </c>
      <c r="U220" s="157">
        <v>5.0739999999999998</v>
      </c>
      <c r="V220" s="157">
        <f>ROUND(E220*U220,2)</f>
        <v>0.23</v>
      </c>
      <c r="W220" s="157"/>
      <c r="X220" s="157" t="s">
        <v>501</v>
      </c>
      <c r="Y220" s="157" t="s">
        <v>250</v>
      </c>
      <c r="Z220" s="147"/>
      <c r="AA220" s="147"/>
      <c r="AB220" s="147"/>
      <c r="AC220" s="147"/>
      <c r="AD220" s="147"/>
      <c r="AE220" s="147"/>
      <c r="AF220" s="147"/>
      <c r="AG220" s="147" t="s">
        <v>502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161" t="s">
        <v>243</v>
      </c>
      <c r="B221" s="162" t="s">
        <v>181</v>
      </c>
      <c r="C221" s="186" t="s">
        <v>182</v>
      </c>
      <c r="D221" s="163"/>
      <c r="E221" s="164"/>
      <c r="F221" s="165"/>
      <c r="G221" s="165">
        <f>SUMIF(AG222:AG242,"&lt;&gt;NOR",G222:G242)</f>
        <v>0</v>
      </c>
      <c r="H221" s="165"/>
      <c r="I221" s="165">
        <f>SUM(I222:I242)</f>
        <v>0</v>
      </c>
      <c r="J221" s="165"/>
      <c r="K221" s="165">
        <f>SUM(K222:K242)</f>
        <v>0</v>
      </c>
      <c r="L221" s="165"/>
      <c r="M221" s="165">
        <f>SUM(M222:M242)</f>
        <v>0</v>
      </c>
      <c r="N221" s="164"/>
      <c r="O221" s="164">
        <f>SUM(O222:O242)</f>
        <v>0.02</v>
      </c>
      <c r="P221" s="164"/>
      <c r="Q221" s="164">
        <f>SUM(Q222:Q242)</f>
        <v>0.24</v>
      </c>
      <c r="R221" s="165"/>
      <c r="S221" s="165"/>
      <c r="T221" s="166"/>
      <c r="U221" s="160"/>
      <c r="V221" s="160">
        <f>SUM(V222:V242)</f>
        <v>6.9899999999999993</v>
      </c>
      <c r="W221" s="160"/>
      <c r="X221" s="160"/>
      <c r="Y221" s="160"/>
      <c r="AG221" t="s">
        <v>244</v>
      </c>
    </row>
    <row r="222" spans="1:60" outlineLevel="1" x14ac:dyDescent="0.2">
      <c r="A222" s="171">
        <v>73</v>
      </c>
      <c r="B222" s="172" t="s">
        <v>522</v>
      </c>
      <c r="C222" s="187" t="s">
        <v>523</v>
      </c>
      <c r="D222" s="173" t="s">
        <v>262</v>
      </c>
      <c r="E222" s="174">
        <v>11</v>
      </c>
      <c r="F222" s="175"/>
      <c r="G222" s="176">
        <f>ROUND(E222*F222,2)</f>
        <v>0</v>
      </c>
      <c r="H222" s="175"/>
      <c r="I222" s="176">
        <f>ROUND(E222*H222,2)</f>
        <v>0</v>
      </c>
      <c r="J222" s="175"/>
      <c r="K222" s="176">
        <f>ROUND(E222*J222,2)</f>
        <v>0</v>
      </c>
      <c r="L222" s="176">
        <v>21</v>
      </c>
      <c r="M222" s="176">
        <f>G222*(1+L222/100)</f>
        <v>0</v>
      </c>
      <c r="N222" s="174">
        <v>0</v>
      </c>
      <c r="O222" s="174">
        <f>ROUND(E222*N222,2)</f>
        <v>0</v>
      </c>
      <c r="P222" s="174">
        <v>1.8E-3</v>
      </c>
      <c r="Q222" s="174">
        <f>ROUND(E222*P222,2)</f>
        <v>0.02</v>
      </c>
      <c r="R222" s="176"/>
      <c r="S222" s="176" t="s">
        <v>248</v>
      </c>
      <c r="T222" s="177" t="s">
        <v>248</v>
      </c>
      <c r="U222" s="157">
        <v>0.11</v>
      </c>
      <c r="V222" s="157">
        <f>ROUND(E222*U222,2)</f>
        <v>1.21</v>
      </c>
      <c r="W222" s="157"/>
      <c r="X222" s="157" t="s">
        <v>249</v>
      </c>
      <c r="Y222" s="157" t="s">
        <v>250</v>
      </c>
      <c r="Z222" s="147"/>
      <c r="AA222" s="147"/>
      <c r="AB222" s="147"/>
      <c r="AC222" s="147"/>
      <c r="AD222" s="147"/>
      <c r="AE222" s="147"/>
      <c r="AF222" s="147"/>
      <c r="AG222" s="147" t="s">
        <v>251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8" t="s">
        <v>431</v>
      </c>
      <c r="D223" s="158"/>
      <c r="E223" s="159">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253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8" t="s">
        <v>524</v>
      </c>
      <c r="D224" s="158"/>
      <c r="E224" s="159">
        <v>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253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1">
        <v>74</v>
      </c>
      <c r="B225" s="172" t="s">
        <v>525</v>
      </c>
      <c r="C225" s="187" t="s">
        <v>526</v>
      </c>
      <c r="D225" s="173" t="s">
        <v>262</v>
      </c>
      <c r="E225" s="174">
        <v>6</v>
      </c>
      <c r="F225" s="175"/>
      <c r="G225" s="176">
        <f>ROUND(E225*F225,2)</f>
        <v>0</v>
      </c>
      <c r="H225" s="175"/>
      <c r="I225" s="176">
        <f>ROUND(E225*H225,2)</f>
        <v>0</v>
      </c>
      <c r="J225" s="175"/>
      <c r="K225" s="176">
        <f>ROUND(E225*J225,2)</f>
        <v>0</v>
      </c>
      <c r="L225" s="176">
        <v>21</v>
      </c>
      <c r="M225" s="176">
        <f>G225*(1+L225/100)</f>
        <v>0</v>
      </c>
      <c r="N225" s="174">
        <v>0</v>
      </c>
      <c r="O225" s="174">
        <f>ROUND(E225*N225,2)</f>
        <v>0</v>
      </c>
      <c r="P225" s="174">
        <v>0</v>
      </c>
      <c r="Q225" s="174">
        <f>ROUND(E225*P225,2)</f>
        <v>0</v>
      </c>
      <c r="R225" s="176"/>
      <c r="S225" s="176" t="s">
        <v>248</v>
      </c>
      <c r="T225" s="177" t="s">
        <v>248</v>
      </c>
      <c r="U225" s="157">
        <v>0.14399999999999999</v>
      </c>
      <c r="V225" s="157">
        <f>ROUND(E225*U225,2)</f>
        <v>0.86</v>
      </c>
      <c r="W225" s="157"/>
      <c r="X225" s="157" t="s">
        <v>249</v>
      </c>
      <c r="Y225" s="157" t="s">
        <v>250</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8" t="s">
        <v>527</v>
      </c>
      <c r="D226" s="158"/>
      <c r="E226" s="159">
        <v>1</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253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8" t="s">
        <v>528</v>
      </c>
      <c r="D227" s="158"/>
      <c r="E227" s="159">
        <v>3</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253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8" t="s">
        <v>529</v>
      </c>
      <c r="D228" s="158"/>
      <c r="E228" s="159">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253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8" t="s">
        <v>530</v>
      </c>
      <c r="D229" s="158"/>
      <c r="E229" s="159">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253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71">
        <v>75</v>
      </c>
      <c r="B230" s="172" t="s">
        <v>531</v>
      </c>
      <c r="C230" s="187" t="s">
        <v>532</v>
      </c>
      <c r="D230" s="173" t="s">
        <v>262</v>
      </c>
      <c r="E230" s="174">
        <v>2</v>
      </c>
      <c r="F230" s="175"/>
      <c r="G230" s="176">
        <f>ROUND(E230*F230,2)</f>
        <v>0</v>
      </c>
      <c r="H230" s="175"/>
      <c r="I230" s="176">
        <f>ROUND(E230*H230,2)</f>
        <v>0</v>
      </c>
      <c r="J230" s="175"/>
      <c r="K230" s="176">
        <f>ROUND(E230*J230,2)</f>
        <v>0</v>
      </c>
      <c r="L230" s="176">
        <v>21</v>
      </c>
      <c r="M230" s="176">
        <f>G230*(1+L230/100)</f>
        <v>0</v>
      </c>
      <c r="N230" s="174">
        <v>0</v>
      </c>
      <c r="O230" s="174">
        <f>ROUND(E230*N230,2)</f>
        <v>0</v>
      </c>
      <c r="P230" s="174">
        <v>0.1104</v>
      </c>
      <c r="Q230" s="174">
        <f>ROUND(E230*P230,2)</f>
        <v>0.22</v>
      </c>
      <c r="R230" s="176"/>
      <c r="S230" s="176" t="s">
        <v>248</v>
      </c>
      <c r="T230" s="177" t="s">
        <v>248</v>
      </c>
      <c r="U230" s="157">
        <v>0.46</v>
      </c>
      <c r="V230" s="157">
        <f>ROUND(E230*U230,2)</f>
        <v>0.92</v>
      </c>
      <c r="W230" s="157"/>
      <c r="X230" s="157" t="s">
        <v>249</v>
      </c>
      <c r="Y230" s="157" t="s">
        <v>250</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8" t="s">
        <v>533</v>
      </c>
      <c r="D231" s="158"/>
      <c r="E231" s="159">
        <v>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253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71">
        <v>76</v>
      </c>
      <c r="B232" s="172" t="s">
        <v>534</v>
      </c>
      <c r="C232" s="187" t="s">
        <v>535</v>
      </c>
      <c r="D232" s="173" t="s">
        <v>337</v>
      </c>
      <c r="E232" s="174">
        <v>1</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327</v>
      </c>
      <c r="T232" s="177" t="s">
        <v>391</v>
      </c>
      <c r="U232" s="157">
        <v>0</v>
      </c>
      <c r="V232" s="157">
        <f>ROUND(E232*U232,2)</f>
        <v>0</v>
      </c>
      <c r="W232" s="157"/>
      <c r="X232" s="157" t="s">
        <v>249</v>
      </c>
      <c r="Y232" s="157" t="s">
        <v>250</v>
      </c>
      <c r="Z232" s="147"/>
      <c r="AA232" s="147"/>
      <c r="AB232" s="147"/>
      <c r="AC232" s="147"/>
      <c r="AD232" s="147"/>
      <c r="AE232" s="147"/>
      <c r="AF232" s="147"/>
      <c r="AG232" s="147" t="s">
        <v>251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188" t="s">
        <v>375</v>
      </c>
      <c r="D233" s="158"/>
      <c r="E233" s="159">
        <v>1</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253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1">
        <v>77</v>
      </c>
      <c r="B234" s="172" t="s">
        <v>536</v>
      </c>
      <c r="C234" s="187" t="s">
        <v>537</v>
      </c>
      <c r="D234" s="173" t="s">
        <v>337</v>
      </c>
      <c r="E234" s="174">
        <v>1</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327</v>
      </c>
      <c r="T234" s="177" t="s">
        <v>391</v>
      </c>
      <c r="U234" s="157">
        <v>0</v>
      </c>
      <c r="V234" s="157">
        <f>ROUND(E234*U234,2)</f>
        <v>0</v>
      </c>
      <c r="W234" s="157"/>
      <c r="X234" s="157" t="s">
        <v>249</v>
      </c>
      <c r="Y234" s="157" t="s">
        <v>250</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8" t="s">
        <v>378</v>
      </c>
      <c r="D235" s="158"/>
      <c r="E235" s="159">
        <v>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253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2.5" outlineLevel="1" x14ac:dyDescent="0.2">
      <c r="A236" s="171">
        <v>78</v>
      </c>
      <c r="B236" s="172" t="s">
        <v>538</v>
      </c>
      <c r="C236" s="187" t="s">
        <v>539</v>
      </c>
      <c r="D236" s="173" t="s">
        <v>337</v>
      </c>
      <c r="E236" s="174">
        <v>3</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327</v>
      </c>
      <c r="T236" s="177" t="s">
        <v>333</v>
      </c>
      <c r="U236" s="157">
        <v>0</v>
      </c>
      <c r="V236" s="157">
        <f>ROUND(E236*U236,2)</f>
        <v>0</v>
      </c>
      <c r="W236" s="157"/>
      <c r="X236" s="157" t="s">
        <v>249</v>
      </c>
      <c r="Y236" s="157" t="s">
        <v>250</v>
      </c>
      <c r="Z236" s="147"/>
      <c r="AA236" s="147"/>
      <c r="AB236" s="147"/>
      <c r="AC236" s="147"/>
      <c r="AD236" s="147"/>
      <c r="AE236" s="147"/>
      <c r="AF236" s="147"/>
      <c r="AG236" s="147" t="s">
        <v>251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88" t="s">
        <v>540</v>
      </c>
      <c r="D237" s="158"/>
      <c r="E237" s="159">
        <v>1</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253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8" t="s">
        <v>541</v>
      </c>
      <c r="D238" s="158"/>
      <c r="E238" s="159">
        <v>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253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8" t="s">
        <v>542</v>
      </c>
      <c r="D239" s="158"/>
      <c r="E239" s="159">
        <v>1</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253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71">
        <v>79</v>
      </c>
      <c r="B240" s="172" t="s">
        <v>543</v>
      </c>
      <c r="C240" s="187" t="s">
        <v>544</v>
      </c>
      <c r="D240" s="173" t="s">
        <v>282</v>
      </c>
      <c r="E240" s="174">
        <v>7.1</v>
      </c>
      <c r="F240" s="175"/>
      <c r="G240" s="176">
        <f>ROUND(E240*F240,2)</f>
        <v>0</v>
      </c>
      <c r="H240" s="175"/>
      <c r="I240" s="176">
        <f>ROUND(E240*H240,2)</f>
        <v>0</v>
      </c>
      <c r="J240" s="175"/>
      <c r="K240" s="176">
        <f>ROUND(E240*J240,2)</f>
        <v>0</v>
      </c>
      <c r="L240" s="176">
        <v>21</v>
      </c>
      <c r="M240" s="176">
        <f>G240*(1+L240/100)</f>
        <v>0</v>
      </c>
      <c r="N240" s="174">
        <v>2.49E-3</v>
      </c>
      <c r="O240" s="174">
        <f>ROUND(E240*N240,2)</f>
        <v>0.02</v>
      </c>
      <c r="P240" s="174">
        <v>0</v>
      </c>
      <c r="Q240" s="174">
        <f>ROUND(E240*P240,2)</f>
        <v>0</v>
      </c>
      <c r="R240" s="176"/>
      <c r="S240" s="176" t="s">
        <v>327</v>
      </c>
      <c r="T240" s="177" t="s">
        <v>248</v>
      </c>
      <c r="U240" s="157">
        <v>0.55840000000000001</v>
      </c>
      <c r="V240" s="157">
        <f>ROUND(E240*U240,2)</f>
        <v>3.96</v>
      </c>
      <c r="W240" s="157"/>
      <c r="X240" s="157" t="s">
        <v>249</v>
      </c>
      <c r="Y240" s="157" t="s">
        <v>250</v>
      </c>
      <c r="Z240" s="147"/>
      <c r="AA240" s="147"/>
      <c r="AB240" s="147"/>
      <c r="AC240" s="147"/>
      <c r="AD240" s="147"/>
      <c r="AE240" s="147"/>
      <c r="AF240" s="147"/>
      <c r="AG240" s="147" t="s">
        <v>251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188" t="s">
        <v>545</v>
      </c>
      <c r="D241" s="158"/>
      <c r="E241" s="159">
        <v>7.1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253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9">
        <v>80</v>
      </c>
      <c r="B242" s="180" t="s">
        <v>546</v>
      </c>
      <c r="C242" s="189" t="s">
        <v>547</v>
      </c>
      <c r="D242" s="181" t="s">
        <v>247</v>
      </c>
      <c r="E242" s="182">
        <v>1.7680000000000001E-2</v>
      </c>
      <c r="F242" s="183"/>
      <c r="G242" s="184">
        <f>ROUND(E242*F242,2)</f>
        <v>0</v>
      </c>
      <c r="H242" s="183"/>
      <c r="I242" s="184">
        <f>ROUND(E242*H242,2)</f>
        <v>0</v>
      </c>
      <c r="J242" s="183"/>
      <c r="K242" s="184">
        <f>ROUND(E242*J242,2)</f>
        <v>0</v>
      </c>
      <c r="L242" s="184">
        <v>21</v>
      </c>
      <c r="M242" s="184">
        <f>G242*(1+L242/100)</f>
        <v>0</v>
      </c>
      <c r="N242" s="182">
        <v>0</v>
      </c>
      <c r="O242" s="182">
        <f>ROUND(E242*N242,2)</f>
        <v>0</v>
      </c>
      <c r="P242" s="182">
        <v>0</v>
      </c>
      <c r="Q242" s="182">
        <f>ROUND(E242*P242,2)</f>
        <v>0</v>
      </c>
      <c r="R242" s="184"/>
      <c r="S242" s="184" t="s">
        <v>248</v>
      </c>
      <c r="T242" s="185" t="s">
        <v>248</v>
      </c>
      <c r="U242" s="157">
        <v>2.4940000000000002</v>
      </c>
      <c r="V242" s="157">
        <f>ROUND(E242*U242,2)</f>
        <v>0.04</v>
      </c>
      <c r="W242" s="157"/>
      <c r="X242" s="157" t="s">
        <v>501</v>
      </c>
      <c r="Y242" s="157" t="s">
        <v>250</v>
      </c>
      <c r="Z242" s="147"/>
      <c r="AA242" s="147"/>
      <c r="AB242" s="147"/>
      <c r="AC242" s="147"/>
      <c r="AD242" s="147"/>
      <c r="AE242" s="147"/>
      <c r="AF242" s="147"/>
      <c r="AG242" s="147" t="s">
        <v>502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161" t="s">
        <v>243</v>
      </c>
      <c r="B243" s="162" t="s">
        <v>183</v>
      </c>
      <c r="C243" s="186" t="s">
        <v>184</v>
      </c>
      <c r="D243" s="163"/>
      <c r="E243" s="164"/>
      <c r="F243" s="165"/>
      <c r="G243" s="165">
        <f>SUMIF(AG244:AG254,"&lt;&gt;NOR",G244:G254)</f>
        <v>0</v>
      </c>
      <c r="H243" s="165"/>
      <c r="I243" s="165">
        <f>SUM(I244:I254)</f>
        <v>0</v>
      </c>
      <c r="J243" s="165"/>
      <c r="K243" s="165">
        <f>SUM(K244:K254)</f>
        <v>0</v>
      </c>
      <c r="L243" s="165"/>
      <c r="M243" s="165">
        <f>SUM(M244:M254)</f>
        <v>0</v>
      </c>
      <c r="N243" s="164"/>
      <c r="O243" s="164">
        <f>SUM(O244:O254)</f>
        <v>0.16</v>
      </c>
      <c r="P243" s="164"/>
      <c r="Q243" s="164">
        <f>SUM(Q244:Q254)</f>
        <v>0</v>
      </c>
      <c r="R243" s="165"/>
      <c r="S243" s="165"/>
      <c r="T243" s="166"/>
      <c r="U243" s="160"/>
      <c r="V243" s="160">
        <f>SUM(V244:V254)</f>
        <v>16.09</v>
      </c>
      <c r="W243" s="160"/>
      <c r="X243" s="160"/>
      <c r="Y243" s="160"/>
      <c r="AG243" t="s">
        <v>244</v>
      </c>
    </row>
    <row r="244" spans="1:60" ht="22.5" outlineLevel="1" x14ac:dyDescent="0.2">
      <c r="A244" s="171">
        <v>81</v>
      </c>
      <c r="B244" s="172" t="s">
        <v>548</v>
      </c>
      <c r="C244" s="187" t="s">
        <v>549</v>
      </c>
      <c r="D244" s="173" t="s">
        <v>337</v>
      </c>
      <c r="E244" s="174">
        <v>1</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327</v>
      </c>
      <c r="T244" s="177" t="s">
        <v>391</v>
      </c>
      <c r="U244" s="157">
        <v>0</v>
      </c>
      <c r="V244" s="157">
        <f>ROUND(E244*U244,2)</f>
        <v>0</v>
      </c>
      <c r="W244" s="157"/>
      <c r="X244" s="157" t="s">
        <v>249</v>
      </c>
      <c r="Y244" s="157" t="s">
        <v>250</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88" t="s">
        <v>550</v>
      </c>
      <c r="D245" s="158"/>
      <c r="E245" s="159">
        <v>1</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253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1" x14ac:dyDescent="0.2">
      <c r="A246" s="171">
        <v>82</v>
      </c>
      <c r="B246" s="172" t="s">
        <v>551</v>
      </c>
      <c r="C246" s="187" t="s">
        <v>552</v>
      </c>
      <c r="D246" s="173" t="s">
        <v>337</v>
      </c>
      <c r="E246" s="174">
        <v>1</v>
      </c>
      <c r="F246" s="175"/>
      <c r="G246" s="176">
        <f>ROUND(E246*F246,2)</f>
        <v>0</v>
      </c>
      <c r="H246" s="175"/>
      <c r="I246" s="176">
        <f>ROUND(E246*H246,2)</f>
        <v>0</v>
      </c>
      <c r="J246" s="175"/>
      <c r="K246" s="176">
        <f>ROUND(E246*J246,2)</f>
        <v>0</v>
      </c>
      <c r="L246" s="176">
        <v>21</v>
      </c>
      <c r="M246" s="176">
        <f>G246*(1+L246/100)</f>
        <v>0</v>
      </c>
      <c r="N246" s="174">
        <v>0</v>
      </c>
      <c r="O246" s="174">
        <f>ROUND(E246*N246,2)</f>
        <v>0</v>
      </c>
      <c r="P246" s="174">
        <v>0</v>
      </c>
      <c r="Q246" s="174">
        <f>ROUND(E246*P246,2)</f>
        <v>0</v>
      </c>
      <c r="R246" s="176"/>
      <c r="S246" s="176" t="s">
        <v>327</v>
      </c>
      <c r="T246" s="177" t="s">
        <v>391</v>
      </c>
      <c r="U246" s="157">
        <v>0</v>
      </c>
      <c r="V246" s="157">
        <f>ROUND(E246*U246,2)</f>
        <v>0</v>
      </c>
      <c r="W246" s="157"/>
      <c r="X246" s="157" t="s">
        <v>249</v>
      </c>
      <c r="Y246" s="157" t="s">
        <v>250</v>
      </c>
      <c r="Z246" s="147"/>
      <c r="AA246" s="147"/>
      <c r="AB246" s="147"/>
      <c r="AC246" s="147"/>
      <c r="AD246" s="147"/>
      <c r="AE246" s="147"/>
      <c r="AF246" s="147"/>
      <c r="AG246" s="147" t="s">
        <v>251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
      <c r="A247" s="154"/>
      <c r="B247" s="155"/>
      <c r="C247" s="188" t="s">
        <v>553</v>
      </c>
      <c r="D247" s="158"/>
      <c r="E247" s="159">
        <v>1</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253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71">
        <v>83</v>
      </c>
      <c r="B248" s="172" t="s">
        <v>554</v>
      </c>
      <c r="C248" s="187" t="s">
        <v>555</v>
      </c>
      <c r="D248" s="173" t="s">
        <v>337</v>
      </c>
      <c r="E248" s="174">
        <v>3</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327</v>
      </c>
      <c r="T248" s="177" t="s">
        <v>391</v>
      </c>
      <c r="U248" s="157">
        <v>0</v>
      </c>
      <c r="V248" s="157">
        <f>ROUND(E248*U248,2)</f>
        <v>0</v>
      </c>
      <c r="W248" s="157"/>
      <c r="X248" s="157" t="s">
        <v>249</v>
      </c>
      <c r="Y248" s="157" t="s">
        <v>250</v>
      </c>
      <c r="Z248" s="147"/>
      <c r="AA248" s="147"/>
      <c r="AB248" s="147"/>
      <c r="AC248" s="147"/>
      <c r="AD248" s="147"/>
      <c r="AE248" s="147"/>
      <c r="AF248" s="147"/>
      <c r="AG248" s="147" t="s">
        <v>251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2" x14ac:dyDescent="0.2">
      <c r="A249" s="154"/>
      <c r="B249" s="155"/>
      <c r="C249" s="188" t="s">
        <v>556</v>
      </c>
      <c r="D249" s="158"/>
      <c r="E249" s="159">
        <v>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253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8" t="s">
        <v>557</v>
      </c>
      <c r="D250" s="158"/>
      <c r="E250" s="159">
        <v>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253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1">
        <v>84</v>
      </c>
      <c r="B251" s="172" t="s">
        <v>558</v>
      </c>
      <c r="C251" s="187" t="s">
        <v>559</v>
      </c>
      <c r="D251" s="173" t="s">
        <v>337</v>
      </c>
      <c r="E251" s="174">
        <v>1</v>
      </c>
      <c r="F251" s="175"/>
      <c r="G251" s="176">
        <f>ROUND(E251*F251,2)</f>
        <v>0</v>
      </c>
      <c r="H251" s="175"/>
      <c r="I251" s="176">
        <f>ROUND(E251*H251,2)</f>
        <v>0</v>
      </c>
      <c r="J251" s="175"/>
      <c r="K251" s="176">
        <f>ROUND(E251*J251,2)</f>
        <v>0</v>
      </c>
      <c r="L251" s="176">
        <v>21</v>
      </c>
      <c r="M251" s="176">
        <f>G251*(1+L251/100)</f>
        <v>0</v>
      </c>
      <c r="N251" s="174">
        <v>0</v>
      </c>
      <c r="O251" s="174">
        <f>ROUND(E251*N251,2)</f>
        <v>0</v>
      </c>
      <c r="P251" s="174">
        <v>0</v>
      </c>
      <c r="Q251" s="174">
        <f>ROUND(E251*P251,2)</f>
        <v>0</v>
      </c>
      <c r="R251" s="176"/>
      <c r="S251" s="176" t="s">
        <v>327</v>
      </c>
      <c r="T251" s="177" t="s">
        <v>333</v>
      </c>
      <c r="U251" s="157">
        <v>0</v>
      </c>
      <c r="V251" s="157">
        <f>ROUND(E251*U251,2)</f>
        <v>0</v>
      </c>
      <c r="W251" s="157"/>
      <c r="X251" s="157" t="s">
        <v>249</v>
      </c>
      <c r="Y251" s="157" t="s">
        <v>250</v>
      </c>
      <c r="Z251" s="147"/>
      <c r="AA251" s="147"/>
      <c r="AB251" s="147"/>
      <c r="AC251" s="147"/>
      <c r="AD251" s="147"/>
      <c r="AE251" s="147"/>
      <c r="AF251" s="147"/>
      <c r="AG251" s="147" t="s">
        <v>251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88" t="s">
        <v>560</v>
      </c>
      <c r="D252" s="158"/>
      <c r="E252" s="159">
        <v>1</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253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1">
        <v>85</v>
      </c>
      <c r="B253" s="172" t="s">
        <v>561</v>
      </c>
      <c r="C253" s="187" t="s">
        <v>562</v>
      </c>
      <c r="D253" s="173" t="s">
        <v>563</v>
      </c>
      <c r="E253" s="174">
        <v>155.97</v>
      </c>
      <c r="F253" s="175"/>
      <c r="G253" s="176">
        <f>ROUND(E253*F253,2)</f>
        <v>0</v>
      </c>
      <c r="H253" s="175"/>
      <c r="I253" s="176">
        <f>ROUND(E253*H253,2)</f>
        <v>0</v>
      </c>
      <c r="J253" s="175"/>
      <c r="K253" s="176">
        <f>ROUND(E253*J253,2)</f>
        <v>0</v>
      </c>
      <c r="L253" s="176">
        <v>21</v>
      </c>
      <c r="M253" s="176">
        <f>G253*(1+L253/100)</f>
        <v>0</v>
      </c>
      <c r="N253" s="174">
        <v>1.0499999999999999E-3</v>
      </c>
      <c r="O253" s="174">
        <f>ROUND(E253*N253,2)</f>
        <v>0.16</v>
      </c>
      <c r="P253" s="174">
        <v>0</v>
      </c>
      <c r="Q253" s="174">
        <f>ROUND(E253*P253,2)</f>
        <v>0</v>
      </c>
      <c r="R253" s="176"/>
      <c r="S253" s="176" t="s">
        <v>248</v>
      </c>
      <c r="T253" s="177" t="s">
        <v>564</v>
      </c>
      <c r="U253" s="157">
        <v>0.10316</v>
      </c>
      <c r="V253" s="157">
        <f>ROUND(E253*U253,2)</f>
        <v>16.09</v>
      </c>
      <c r="W253" s="157"/>
      <c r="X253" s="157" t="s">
        <v>565</v>
      </c>
      <c r="Y253" s="157" t="s">
        <v>250</v>
      </c>
      <c r="Z253" s="147"/>
      <c r="AA253" s="147"/>
      <c r="AB253" s="147"/>
      <c r="AC253" s="147"/>
      <c r="AD253" s="147"/>
      <c r="AE253" s="147"/>
      <c r="AF253" s="147"/>
      <c r="AG253" s="147" t="s">
        <v>566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8" t="s">
        <v>567</v>
      </c>
      <c r="D254" s="158"/>
      <c r="E254" s="159">
        <v>155.97</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253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
      <c r="A255" s="161" t="s">
        <v>243</v>
      </c>
      <c r="B255" s="162" t="s">
        <v>185</v>
      </c>
      <c r="C255" s="186" t="s">
        <v>186</v>
      </c>
      <c r="D255" s="163"/>
      <c r="E255" s="164"/>
      <c r="F255" s="165"/>
      <c r="G255" s="165">
        <f>SUMIF(AG256:AG265,"&lt;&gt;NOR",G256:G265)</f>
        <v>0</v>
      </c>
      <c r="H255" s="165"/>
      <c r="I255" s="165">
        <f>SUM(I256:I265)</f>
        <v>0</v>
      </c>
      <c r="J255" s="165"/>
      <c r="K255" s="165">
        <f>SUM(K256:K265)</f>
        <v>0</v>
      </c>
      <c r="L255" s="165"/>
      <c r="M255" s="165">
        <f>SUM(M256:M265)</f>
        <v>0</v>
      </c>
      <c r="N255" s="164"/>
      <c r="O255" s="164">
        <f>SUM(O256:O265)</f>
        <v>0.01</v>
      </c>
      <c r="P255" s="164"/>
      <c r="Q255" s="164">
        <f>SUM(Q256:Q265)</f>
        <v>0</v>
      </c>
      <c r="R255" s="165"/>
      <c r="S255" s="165"/>
      <c r="T255" s="166"/>
      <c r="U255" s="160"/>
      <c r="V255" s="160">
        <f>SUM(V256:V265)</f>
        <v>2.4299999999999997</v>
      </c>
      <c r="W255" s="160"/>
      <c r="X255" s="160"/>
      <c r="Y255" s="160"/>
      <c r="AG255" t="s">
        <v>244</v>
      </c>
    </row>
    <row r="256" spans="1:60" ht="22.5" outlineLevel="1" x14ac:dyDescent="0.2">
      <c r="A256" s="171">
        <v>86</v>
      </c>
      <c r="B256" s="172" t="s">
        <v>568</v>
      </c>
      <c r="C256" s="187" t="s">
        <v>569</v>
      </c>
      <c r="D256" s="173" t="s">
        <v>282</v>
      </c>
      <c r="E256" s="174">
        <v>7.3</v>
      </c>
      <c r="F256" s="175"/>
      <c r="G256" s="176">
        <f>ROUND(E256*F256,2)</f>
        <v>0</v>
      </c>
      <c r="H256" s="175"/>
      <c r="I256" s="176">
        <f>ROUND(E256*H256,2)</f>
        <v>0</v>
      </c>
      <c r="J256" s="175"/>
      <c r="K256" s="176">
        <f>ROUND(E256*J256,2)</f>
        <v>0</v>
      </c>
      <c r="L256" s="176">
        <v>21</v>
      </c>
      <c r="M256" s="176">
        <f>G256*(1+L256/100)</f>
        <v>0</v>
      </c>
      <c r="N256" s="174">
        <v>3.2000000000000003E-4</v>
      </c>
      <c r="O256" s="174">
        <f>ROUND(E256*N256,2)</f>
        <v>0</v>
      </c>
      <c r="P256" s="174">
        <v>0</v>
      </c>
      <c r="Q256" s="174">
        <f>ROUND(E256*P256,2)</f>
        <v>0</v>
      </c>
      <c r="R256" s="176"/>
      <c r="S256" s="176" t="s">
        <v>248</v>
      </c>
      <c r="T256" s="177" t="s">
        <v>248</v>
      </c>
      <c r="U256" s="157">
        <v>0.23599999999999999</v>
      </c>
      <c r="V256" s="157">
        <f>ROUND(E256*U256,2)</f>
        <v>1.72</v>
      </c>
      <c r="W256" s="157"/>
      <c r="X256" s="157" t="s">
        <v>249</v>
      </c>
      <c r="Y256" s="157" t="s">
        <v>250</v>
      </c>
      <c r="Z256" s="147"/>
      <c r="AA256" s="147"/>
      <c r="AB256" s="147"/>
      <c r="AC256" s="147"/>
      <c r="AD256" s="147"/>
      <c r="AE256" s="147"/>
      <c r="AF256" s="147"/>
      <c r="AG256" s="147" t="s">
        <v>251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88" t="s">
        <v>570</v>
      </c>
      <c r="D257" s="158"/>
      <c r="E257" s="159">
        <v>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253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8" t="s">
        <v>571</v>
      </c>
      <c r="D258" s="158"/>
      <c r="E258" s="159">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253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8" t="s">
        <v>572</v>
      </c>
      <c r="D259" s="158"/>
      <c r="E259" s="159">
        <v>0.65</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253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8" t="s">
        <v>573</v>
      </c>
      <c r="D260" s="158"/>
      <c r="E260" s="159">
        <v>0.65</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253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8" t="s">
        <v>574</v>
      </c>
      <c r="D261" s="158"/>
      <c r="E261" s="159">
        <v>4</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253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71">
        <v>87</v>
      </c>
      <c r="B262" s="172" t="s">
        <v>575</v>
      </c>
      <c r="C262" s="187" t="s">
        <v>576</v>
      </c>
      <c r="D262" s="173" t="s">
        <v>262</v>
      </c>
      <c r="E262" s="174">
        <v>5</v>
      </c>
      <c r="F262" s="175"/>
      <c r="G262" s="176">
        <f>ROUND(E262*F262,2)</f>
        <v>0</v>
      </c>
      <c r="H262" s="175"/>
      <c r="I262" s="176">
        <f>ROUND(E262*H262,2)</f>
        <v>0</v>
      </c>
      <c r="J262" s="175"/>
      <c r="K262" s="176">
        <f>ROUND(E262*J262,2)</f>
        <v>0</v>
      </c>
      <c r="L262" s="176">
        <v>21</v>
      </c>
      <c r="M262" s="176">
        <f>G262*(1+L262/100)</f>
        <v>0</v>
      </c>
      <c r="N262" s="174">
        <v>1.58E-3</v>
      </c>
      <c r="O262" s="174">
        <f>ROUND(E262*N262,2)</f>
        <v>0.01</v>
      </c>
      <c r="P262" s="174">
        <v>0</v>
      </c>
      <c r="Q262" s="174">
        <f>ROUND(E262*P262,2)</f>
        <v>0</v>
      </c>
      <c r="R262" s="176"/>
      <c r="S262" s="176" t="s">
        <v>248</v>
      </c>
      <c r="T262" s="177" t="s">
        <v>248</v>
      </c>
      <c r="U262" s="157">
        <v>0.14000000000000001</v>
      </c>
      <c r="V262" s="157">
        <f>ROUND(E262*U262,2)</f>
        <v>0.7</v>
      </c>
      <c r="W262" s="157"/>
      <c r="X262" s="157" t="s">
        <v>249</v>
      </c>
      <c r="Y262" s="157" t="s">
        <v>250</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88" t="s">
        <v>577</v>
      </c>
      <c r="D263" s="158"/>
      <c r="E263" s="159">
        <v>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253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8" t="s">
        <v>515</v>
      </c>
      <c r="D264" s="158"/>
      <c r="E264" s="159">
        <v>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253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9">
        <v>88</v>
      </c>
      <c r="B265" s="180" t="s">
        <v>578</v>
      </c>
      <c r="C265" s="189" t="s">
        <v>579</v>
      </c>
      <c r="D265" s="181" t="s">
        <v>247</v>
      </c>
      <c r="E265" s="182">
        <v>1.0240000000000001E-2</v>
      </c>
      <c r="F265" s="183"/>
      <c r="G265" s="184">
        <f>ROUND(E265*F265,2)</f>
        <v>0</v>
      </c>
      <c r="H265" s="183"/>
      <c r="I265" s="184">
        <f>ROUND(E265*H265,2)</f>
        <v>0</v>
      </c>
      <c r="J265" s="183"/>
      <c r="K265" s="184">
        <f>ROUND(E265*J265,2)</f>
        <v>0</v>
      </c>
      <c r="L265" s="184">
        <v>21</v>
      </c>
      <c r="M265" s="184">
        <f>G265*(1+L265/100)</f>
        <v>0</v>
      </c>
      <c r="N265" s="182">
        <v>0</v>
      </c>
      <c r="O265" s="182">
        <f>ROUND(E265*N265,2)</f>
        <v>0</v>
      </c>
      <c r="P265" s="182">
        <v>0</v>
      </c>
      <c r="Q265" s="182">
        <f>ROUND(E265*P265,2)</f>
        <v>0</v>
      </c>
      <c r="R265" s="184"/>
      <c r="S265" s="184" t="s">
        <v>248</v>
      </c>
      <c r="T265" s="185" t="s">
        <v>248</v>
      </c>
      <c r="U265" s="157">
        <v>1.3859999999999999</v>
      </c>
      <c r="V265" s="157">
        <f>ROUND(E265*U265,2)</f>
        <v>0.01</v>
      </c>
      <c r="W265" s="157"/>
      <c r="X265" s="157" t="s">
        <v>501</v>
      </c>
      <c r="Y265" s="157" t="s">
        <v>250</v>
      </c>
      <c r="Z265" s="147"/>
      <c r="AA265" s="147"/>
      <c r="AB265" s="147"/>
      <c r="AC265" s="147"/>
      <c r="AD265" s="147"/>
      <c r="AE265" s="147"/>
      <c r="AF265" s="147"/>
      <c r="AG265" s="147" t="s">
        <v>502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1" t="s">
        <v>243</v>
      </c>
      <c r="B266" s="162" t="s">
        <v>187</v>
      </c>
      <c r="C266" s="186" t="s">
        <v>188</v>
      </c>
      <c r="D266" s="163"/>
      <c r="E266" s="164"/>
      <c r="F266" s="165"/>
      <c r="G266" s="165">
        <f>SUMIF(AG267:AG291,"&lt;&gt;NOR",G267:G291)</f>
        <v>0</v>
      </c>
      <c r="H266" s="165"/>
      <c r="I266" s="165">
        <f>SUM(I267:I291)</f>
        <v>0</v>
      </c>
      <c r="J266" s="165"/>
      <c r="K266" s="165">
        <f>SUM(K267:K291)</f>
        <v>0</v>
      </c>
      <c r="L266" s="165"/>
      <c r="M266" s="165">
        <f>SUM(M267:M291)</f>
        <v>0</v>
      </c>
      <c r="N266" s="164"/>
      <c r="O266" s="164">
        <f>SUM(O267:O291)</f>
        <v>0.65999999999999992</v>
      </c>
      <c r="P266" s="164"/>
      <c r="Q266" s="164">
        <f>SUM(Q267:Q291)</f>
        <v>0.2</v>
      </c>
      <c r="R266" s="165"/>
      <c r="S266" s="165"/>
      <c r="T266" s="166"/>
      <c r="U266" s="160"/>
      <c r="V266" s="160">
        <f>SUM(V267:V291)</f>
        <v>208.53000000000003</v>
      </c>
      <c r="W266" s="160"/>
      <c r="X266" s="160"/>
      <c r="Y266" s="160"/>
      <c r="AG266" t="s">
        <v>244</v>
      </c>
    </row>
    <row r="267" spans="1:60" outlineLevel="1" x14ac:dyDescent="0.2">
      <c r="A267" s="171">
        <v>89</v>
      </c>
      <c r="B267" s="172" t="s">
        <v>580</v>
      </c>
      <c r="C267" s="187" t="s">
        <v>581</v>
      </c>
      <c r="D267" s="173" t="s">
        <v>282</v>
      </c>
      <c r="E267" s="174">
        <v>139.44999999999999</v>
      </c>
      <c r="F267" s="175"/>
      <c r="G267" s="176">
        <f>ROUND(E267*F267,2)</f>
        <v>0</v>
      </c>
      <c r="H267" s="175"/>
      <c r="I267" s="176">
        <f>ROUND(E267*H267,2)</f>
        <v>0</v>
      </c>
      <c r="J267" s="175"/>
      <c r="K267" s="176">
        <f>ROUND(E267*J267,2)</f>
        <v>0</v>
      </c>
      <c r="L267" s="176">
        <v>21</v>
      </c>
      <c r="M267" s="176">
        <f>G267*(1+L267/100)</f>
        <v>0</v>
      </c>
      <c r="N267" s="174">
        <v>0</v>
      </c>
      <c r="O267" s="174">
        <f>ROUND(E267*N267,2)</f>
        <v>0</v>
      </c>
      <c r="P267" s="174">
        <v>8.0000000000000007E-5</v>
      </c>
      <c r="Q267" s="174">
        <f>ROUND(E267*P267,2)</f>
        <v>0.01</v>
      </c>
      <c r="R267" s="176"/>
      <c r="S267" s="176" t="s">
        <v>248</v>
      </c>
      <c r="T267" s="177" t="s">
        <v>248</v>
      </c>
      <c r="U267" s="157">
        <v>3.5000000000000003E-2</v>
      </c>
      <c r="V267" s="157">
        <f>ROUND(E267*U267,2)</f>
        <v>4.88</v>
      </c>
      <c r="W267" s="157"/>
      <c r="X267" s="157" t="s">
        <v>249</v>
      </c>
      <c r="Y267" s="157" t="s">
        <v>250</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8" t="s">
        <v>582</v>
      </c>
      <c r="D268" s="158"/>
      <c r="E268" s="159">
        <v>24.9</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253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33.75" outlineLevel="3" x14ac:dyDescent="0.2">
      <c r="A269" s="154"/>
      <c r="B269" s="155"/>
      <c r="C269" s="188" t="s">
        <v>583</v>
      </c>
      <c r="D269" s="158"/>
      <c r="E269" s="159">
        <v>90.75</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253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8" t="s">
        <v>584</v>
      </c>
      <c r="D270" s="158"/>
      <c r="E270" s="159">
        <v>23.8</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253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1">
        <v>90</v>
      </c>
      <c r="B271" s="172" t="s">
        <v>585</v>
      </c>
      <c r="C271" s="187" t="s">
        <v>586</v>
      </c>
      <c r="D271" s="173" t="s">
        <v>282</v>
      </c>
      <c r="E271" s="174">
        <v>134.19999999999999</v>
      </c>
      <c r="F271" s="175"/>
      <c r="G271" s="176">
        <f>ROUND(E271*F271,2)</f>
        <v>0</v>
      </c>
      <c r="H271" s="175"/>
      <c r="I271" s="176">
        <f>ROUND(E271*H271,2)</f>
        <v>0</v>
      </c>
      <c r="J271" s="175"/>
      <c r="K271" s="176">
        <f>ROUND(E271*J271,2)</f>
        <v>0</v>
      </c>
      <c r="L271" s="176">
        <v>21</v>
      </c>
      <c r="M271" s="176">
        <f>G271*(1+L271/100)</f>
        <v>0</v>
      </c>
      <c r="N271" s="174">
        <v>8.0000000000000007E-5</v>
      </c>
      <c r="O271" s="174">
        <f>ROUND(E271*N271,2)</f>
        <v>0.01</v>
      </c>
      <c r="P271" s="174">
        <v>0</v>
      </c>
      <c r="Q271" s="174">
        <f>ROUND(E271*P271,2)</f>
        <v>0</v>
      </c>
      <c r="R271" s="176"/>
      <c r="S271" s="176" t="s">
        <v>248</v>
      </c>
      <c r="T271" s="177" t="s">
        <v>248</v>
      </c>
      <c r="U271" s="157">
        <v>0.13719999999999999</v>
      </c>
      <c r="V271" s="157">
        <f>ROUND(E271*U271,2)</f>
        <v>18.41</v>
      </c>
      <c r="W271" s="157"/>
      <c r="X271" s="157" t="s">
        <v>249</v>
      </c>
      <c r="Y271" s="157" t="s">
        <v>250</v>
      </c>
      <c r="Z271" s="147"/>
      <c r="AA271" s="147"/>
      <c r="AB271" s="147"/>
      <c r="AC271" s="147"/>
      <c r="AD271" s="147"/>
      <c r="AE271" s="147"/>
      <c r="AF271" s="147"/>
      <c r="AG271" s="147" t="s">
        <v>251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88" t="s">
        <v>587</v>
      </c>
      <c r="D272" s="158"/>
      <c r="E272" s="159">
        <v>21.9</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253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3" x14ac:dyDescent="0.2">
      <c r="A273" s="154"/>
      <c r="B273" s="155"/>
      <c r="C273" s="188" t="s">
        <v>588</v>
      </c>
      <c r="D273" s="158"/>
      <c r="E273" s="159">
        <v>90.4</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253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8" t="s">
        <v>589</v>
      </c>
      <c r="D274" s="158"/>
      <c r="E274" s="159">
        <v>21.9</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253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1">
        <v>91</v>
      </c>
      <c r="B275" s="172" t="s">
        <v>590</v>
      </c>
      <c r="C275" s="187" t="s">
        <v>591</v>
      </c>
      <c r="D275" s="173" t="s">
        <v>256</v>
      </c>
      <c r="E275" s="174">
        <v>187.62</v>
      </c>
      <c r="F275" s="175"/>
      <c r="G275" s="176">
        <f>ROUND(E275*F275,2)</f>
        <v>0</v>
      </c>
      <c r="H275" s="175"/>
      <c r="I275" s="176">
        <f>ROUND(E275*H275,2)</f>
        <v>0</v>
      </c>
      <c r="J275" s="175"/>
      <c r="K275" s="176">
        <f>ROUND(E275*J275,2)</f>
        <v>0</v>
      </c>
      <c r="L275" s="176">
        <v>21</v>
      </c>
      <c r="M275" s="176">
        <f>G275*(1+L275/100)</f>
        <v>0</v>
      </c>
      <c r="N275" s="174">
        <v>0</v>
      </c>
      <c r="O275" s="174">
        <f>ROUND(E275*N275,2)</f>
        <v>0</v>
      </c>
      <c r="P275" s="174">
        <v>1E-3</v>
      </c>
      <c r="Q275" s="174">
        <f>ROUND(E275*P275,2)</f>
        <v>0.19</v>
      </c>
      <c r="R275" s="176"/>
      <c r="S275" s="176" t="s">
        <v>248</v>
      </c>
      <c r="T275" s="177" t="s">
        <v>248</v>
      </c>
      <c r="U275" s="157">
        <v>0.255</v>
      </c>
      <c r="V275" s="157">
        <f>ROUND(E275*U275,2)</f>
        <v>47.84</v>
      </c>
      <c r="W275" s="157"/>
      <c r="X275" s="157" t="s">
        <v>249</v>
      </c>
      <c r="Y275" s="157" t="s">
        <v>250</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88" t="s">
        <v>592</v>
      </c>
      <c r="D276" s="158"/>
      <c r="E276" s="159">
        <v>20.8</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253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8" t="s">
        <v>420</v>
      </c>
      <c r="D277" s="158"/>
      <c r="E277" s="159">
        <v>147.4</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253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8" t="s">
        <v>421</v>
      </c>
      <c r="D278" s="158"/>
      <c r="E278" s="159">
        <v>19.420000000000002</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253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1">
        <v>92</v>
      </c>
      <c r="B279" s="172" t="s">
        <v>593</v>
      </c>
      <c r="C279" s="187" t="s">
        <v>594</v>
      </c>
      <c r="D279" s="173" t="s">
        <v>256</v>
      </c>
      <c r="E279" s="174">
        <v>187.2</v>
      </c>
      <c r="F279" s="175"/>
      <c r="G279" s="176">
        <f>ROUND(E279*F279,2)</f>
        <v>0</v>
      </c>
      <c r="H279" s="175"/>
      <c r="I279" s="176">
        <f>ROUND(E279*H279,2)</f>
        <v>0</v>
      </c>
      <c r="J279" s="175"/>
      <c r="K279" s="176">
        <f>ROUND(E279*J279,2)</f>
        <v>0</v>
      </c>
      <c r="L279" s="176">
        <v>21</v>
      </c>
      <c r="M279" s="176">
        <f>G279*(1+L279/100)</f>
        <v>0</v>
      </c>
      <c r="N279" s="174">
        <v>4.2000000000000002E-4</v>
      </c>
      <c r="O279" s="174">
        <f>ROUND(E279*N279,2)</f>
        <v>0.08</v>
      </c>
      <c r="P279" s="174">
        <v>0</v>
      </c>
      <c r="Q279" s="174">
        <f>ROUND(E279*P279,2)</f>
        <v>0</v>
      </c>
      <c r="R279" s="176"/>
      <c r="S279" s="176" t="s">
        <v>248</v>
      </c>
      <c r="T279" s="177" t="s">
        <v>248</v>
      </c>
      <c r="U279" s="157">
        <v>0.68</v>
      </c>
      <c r="V279" s="157">
        <f>ROUND(E279*U279,2)</f>
        <v>127.3</v>
      </c>
      <c r="W279" s="157"/>
      <c r="X279" s="157" t="s">
        <v>249</v>
      </c>
      <c r="Y279" s="157" t="s">
        <v>250</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188" t="s">
        <v>369</v>
      </c>
      <c r="D280" s="158"/>
      <c r="E280" s="159">
        <v>20.8</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253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8" t="s">
        <v>595</v>
      </c>
      <c r="D281" s="158"/>
      <c r="E281" s="159">
        <v>166.4</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253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71">
        <v>93</v>
      </c>
      <c r="B282" s="172" t="s">
        <v>596</v>
      </c>
      <c r="C282" s="187" t="s">
        <v>597</v>
      </c>
      <c r="D282" s="173" t="s">
        <v>282</v>
      </c>
      <c r="E282" s="174">
        <v>4.9000000000000004</v>
      </c>
      <c r="F282" s="175"/>
      <c r="G282" s="176">
        <f>ROUND(E282*F282,2)</f>
        <v>0</v>
      </c>
      <c r="H282" s="175"/>
      <c r="I282" s="176">
        <f>ROUND(E282*H282,2)</f>
        <v>0</v>
      </c>
      <c r="J282" s="175"/>
      <c r="K282" s="176">
        <f>ROUND(E282*J282,2)</f>
        <v>0</v>
      </c>
      <c r="L282" s="176">
        <v>21</v>
      </c>
      <c r="M282" s="176">
        <f>G282*(1+L282/100)</f>
        <v>0</v>
      </c>
      <c r="N282" s="174">
        <v>1.7000000000000001E-4</v>
      </c>
      <c r="O282" s="174">
        <f>ROUND(E282*N282,2)</f>
        <v>0</v>
      </c>
      <c r="P282" s="174">
        <v>0</v>
      </c>
      <c r="Q282" s="174">
        <f>ROUND(E282*P282,2)</f>
        <v>0</v>
      </c>
      <c r="R282" s="176"/>
      <c r="S282" s="176" t="s">
        <v>248</v>
      </c>
      <c r="T282" s="177" t="s">
        <v>248</v>
      </c>
      <c r="U282" s="157">
        <v>0.152</v>
      </c>
      <c r="V282" s="157">
        <f>ROUND(E282*U282,2)</f>
        <v>0.74</v>
      </c>
      <c r="W282" s="157"/>
      <c r="X282" s="157" t="s">
        <v>249</v>
      </c>
      <c r="Y282" s="157" t="s">
        <v>250</v>
      </c>
      <c r="Z282" s="147"/>
      <c r="AA282" s="147"/>
      <c r="AB282" s="147"/>
      <c r="AC282" s="147"/>
      <c r="AD282" s="147"/>
      <c r="AE282" s="147"/>
      <c r="AF282" s="147"/>
      <c r="AG282" s="147" t="s">
        <v>251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88" t="s">
        <v>598</v>
      </c>
      <c r="D283" s="158"/>
      <c r="E283" s="159">
        <v>0.9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253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8" t="s">
        <v>599</v>
      </c>
      <c r="D284" s="158"/>
      <c r="E284" s="159">
        <v>4</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253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171">
        <v>94</v>
      </c>
      <c r="B285" s="172" t="s">
        <v>600</v>
      </c>
      <c r="C285" s="187" t="s">
        <v>601</v>
      </c>
      <c r="D285" s="173" t="s">
        <v>256</v>
      </c>
      <c r="E285" s="174">
        <v>187.2</v>
      </c>
      <c r="F285" s="175"/>
      <c r="G285" s="176">
        <f>ROUND(E285*F285,2)</f>
        <v>0</v>
      </c>
      <c r="H285" s="175"/>
      <c r="I285" s="176">
        <f>ROUND(E285*H285,2)</f>
        <v>0</v>
      </c>
      <c r="J285" s="175"/>
      <c r="K285" s="176">
        <f>ROUND(E285*J285,2)</f>
        <v>0</v>
      </c>
      <c r="L285" s="176">
        <v>21</v>
      </c>
      <c r="M285" s="176">
        <f>G285*(1+L285/100)</f>
        <v>0</v>
      </c>
      <c r="N285" s="174">
        <v>0</v>
      </c>
      <c r="O285" s="174">
        <f>ROUND(E285*N285,2)</f>
        <v>0</v>
      </c>
      <c r="P285" s="174">
        <v>0</v>
      </c>
      <c r="Q285" s="174">
        <f>ROUND(E285*P285,2)</f>
        <v>0</v>
      </c>
      <c r="R285" s="176"/>
      <c r="S285" s="176" t="s">
        <v>327</v>
      </c>
      <c r="T285" s="177" t="s">
        <v>333</v>
      </c>
      <c r="U285" s="157">
        <v>4.5999999999999999E-2</v>
      </c>
      <c r="V285" s="157">
        <f>ROUND(E285*U285,2)</f>
        <v>8.61</v>
      </c>
      <c r="W285" s="157"/>
      <c r="X285" s="157" t="s">
        <v>249</v>
      </c>
      <c r="Y285" s="157" t="s">
        <v>250</v>
      </c>
      <c r="Z285" s="147"/>
      <c r="AA285" s="147"/>
      <c r="AB285" s="147"/>
      <c r="AC285" s="147"/>
      <c r="AD285" s="147"/>
      <c r="AE285" s="147"/>
      <c r="AF285" s="147"/>
      <c r="AG285" s="147" t="s">
        <v>251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8" t="s">
        <v>602</v>
      </c>
      <c r="D286" s="158"/>
      <c r="E286" s="159">
        <v>20.8</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253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8" t="s">
        <v>595</v>
      </c>
      <c r="D287" s="158"/>
      <c r="E287" s="159">
        <v>166.4</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253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71">
        <v>95</v>
      </c>
      <c r="B288" s="172" t="s">
        <v>603</v>
      </c>
      <c r="C288" s="187" t="s">
        <v>604</v>
      </c>
      <c r="D288" s="173" t="s">
        <v>256</v>
      </c>
      <c r="E288" s="174">
        <v>205.92</v>
      </c>
      <c r="F288" s="175"/>
      <c r="G288" s="176">
        <f>ROUND(E288*F288,2)</f>
        <v>0</v>
      </c>
      <c r="H288" s="175"/>
      <c r="I288" s="176">
        <f>ROUND(E288*H288,2)</f>
        <v>0</v>
      </c>
      <c r="J288" s="175"/>
      <c r="K288" s="176">
        <f>ROUND(E288*J288,2)</f>
        <v>0</v>
      </c>
      <c r="L288" s="176">
        <v>21</v>
      </c>
      <c r="M288" s="176">
        <f>G288*(1+L288/100)</f>
        <v>0</v>
      </c>
      <c r="N288" s="174">
        <v>2.7799999999999999E-3</v>
      </c>
      <c r="O288" s="174">
        <f>ROUND(E288*N288,2)</f>
        <v>0.56999999999999995</v>
      </c>
      <c r="P288" s="174">
        <v>0</v>
      </c>
      <c r="Q288" s="174">
        <f>ROUND(E288*P288,2)</f>
        <v>0</v>
      </c>
      <c r="R288" s="176"/>
      <c r="S288" s="176" t="s">
        <v>327</v>
      </c>
      <c r="T288" s="177" t="s">
        <v>248</v>
      </c>
      <c r="U288" s="157">
        <v>0</v>
      </c>
      <c r="V288" s="157">
        <f>ROUND(E288*U288,2)</f>
        <v>0</v>
      </c>
      <c r="W288" s="157"/>
      <c r="X288" s="157" t="s">
        <v>605</v>
      </c>
      <c r="Y288" s="157" t="s">
        <v>250</v>
      </c>
      <c r="Z288" s="147"/>
      <c r="AA288" s="147"/>
      <c r="AB288" s="147"/>
      <c r="AC288" s="147"/>
      <c r="AD288" s="147"/>
      <c r="AE288" s="147"/>
      <c r="AF288" s="147"/>
      <c r="AG288" s="147" t="s">
        <v>606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88" t="s">
        <v>607</v>
      </c>
      <c r="D289" s="158"/>
      <c r="E289" s="159">
        <v>22.88</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253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8" t="s">
        <v>608</v>
      </c>
      <c r="D290" s="158"/>
      <c r="E290" s="159">
        <v>183.04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253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9">
        <v>96</v>
      </c>
      <c r="B291" s="180" t="s">
        <v>609</v>
      </c>
      <c r="C291" s="189" t="s">
        <v>610</v>
      </c>
      <c r="D291" s="181" t="s">
        <v>247</v>
      </c>
      <c r="E291" s="182">
        <v>0.66264999999999996</v>
      </c>
      <c r="F291" s="183"/>
      <c r="G291" s="184">
        <f>ROUND(E291*F291,2)</f>
        <v>0</v>
      </c>
      <c r="H291" s="183"/>
      <c r="I291" s="184">
        <f>ROUND(E291*H291,2)</f>
        <v>0</v>
      </c>
      <c r="J291" s="183"/>
      <c r="K291" s="184">
        <f>ROUND(E291*J291,2)</f>
        <v>0</v>
      </c>
      <c r="L291" s="184">
        <v>21</v>
      </c>
      <c r="M291" s="184">
        <f>G291*(1+L291/100)</f>
        <v>0</v>
      </c>
      <c r="N291" s="182">
        <v>0</v>
      </c>
      <c r="O291" s="182">
        <f>ROUND(E291*N291,2)</f>
        <v>0</v>
      </c>
      <c r="P291" s="182">
        <v>0</v>
      </c>
      <c r="Q291" s="182">
        <f>ROUND(E291*P291,2)</f>
        <v>0</v>
      </c>
      <c r="R291" s="184"/>
      <c r="S291" s="184" t="s">
        <v>248</v>
      </c>
      <c r="T291" s="185" t="s">
        <v>248</v>
      </c>
      <c r="U291" s="157">
        <v>1.125</v>
      </c>
      <c r="V291" s="157">
        <f>ROUND(E291*U291,2)</f>
        <v>0.75</v>
      </c>
      <c r="W291" s="157"/>
      <c r="X291" s="157" t="s">
        <v>501</v>
      </c>
      <c r="Y291" s="157" t="s">
        <v>250</v>
      </c>
      <c r="Z291" s="147"/>
      <c r="AA291" s="147"/>
      <c r="AB291" s="147"/>
      <c r="AC291" s="147"/>
      <c r="AD291" s="147"/>
      <c r="AE291" s="147"/>
      <c r="AF291" s="147"/>
      <c r="AG291" s="147" t="s">
        <v>502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1" t="s">
        <v>243</v>
      </c>
      <c r="B292" s="162" t="s">
        <v>189</v>
      </c>
      <c r="C292" s="186" t="s">
        <v>190</v>
      </c>
      <c r="D292" s="163"/>
      <c r="E292" s="164"/>
      <c r="F292" s="165"/>
      <c r="G292" s="165">
        <f>SUMIF(AG293:AG299,"&lt;&gt;NOR",G293:G299)</f>
        <v>0</v>
      </c>
      <c r="H292" s="165"/>
      <c r="I292" s="165">
        <f>SUM(I293:I299)</f>
        <v>0</v>
      </c>
      <c r="J292" s="165"/>
      <c r="K292" s="165">
        <f>SUM(K293:K299)</f>
        <v>0</v>
      </c>
      <c r="L292" s="165"/>
      <c r="M292" s="165">
        <f>SUM(M293:M299)</f>
        <v>0</v>
      </c>
      <c r="N292" s="164"/>
      <c r="O292" s="164">
        <f>SUM(O293:O299)</f>
        <v>0.09</v>
      </c>
      <c r="P292" s="164"/>
      <c r="Q292" s="164">
        <f>SUM(Q293:Q299)</f>
        <v>0</v>
      </c>
      <c r="R292" s="165"/>
      <c r="S292" s="165"/>
      <c r="T292" s="166"/>
      <c r="U292" s="160"/>
      <c r="V292" s="160">
        <f>SUM(V293:V299)</f>
        <v>12.56</v>
      </c>
      <c r="W292" s="160"/>
      <c r="X292" s="160"/>
      <c r="Y292" s="160"/>
      <c r="AG292" t="s">
        <v>244</v>
      </c>
    </row>
    <row r="293" spans="1:60" ht="22.5" outlineLevel="1" x14ac:dyDescent="0.2">
      <c r="A293" s="171">
        <v>97</v>
      </c>
      <c r="B293" s="172" t="s">
        <v>611</v>
      </c>
      <c r="C293" s="187" t="s">
        <v>612</v>
      </c>
      <c r="D293" s="173" t="s">
        <v>256</v>
      </c>
      <c r="E293" s="174">
        <v>160.80000000000001</v>
      </c>
      <c r="F293" s="175"/>
      <c r="G293" s="176">
        <f>ROUND(E293*F293,2)</f>
        <v>0</v>
      </c>
      <c r="H293" s="175"/>
      <c r="I293" s="176">
        <f>ROUND(E293*H293,2)</f>
        <v>0</v>
      </c>
      <c r="J293" s="175"/>
      <c r="K293" s="176">
        <f>ROUND(E293*J293,2)</f>
        <v>0</v>
      </c>
      <c r="L293" s="176">
        <v>21</v>
      </c>
      <c r="M293" s="176">
        <f>G293*(1+L293/100)</f>
        <v>0</v>
      </c>
      <c r="N293" s="174">
        <v>0</v>
      </c>
      <c r="O293" s="174">
        <f>ROUND(E293*N293,2)</f>
        <v>0</v>
      </c>
      <c r="P293" s="174">
        <v>0</v>
      </c>
      <c r="Q293" s="174">
        <f>ROUND(E293*P293,2)</f>
        <v>0</v>
      </c>
      <c r="R293" s="176"/>
      <c r="S293" s="176" t="s">
        <v>248</v>
      </c>
      <c r="T293" s="177" t="s">
        <v>248</v>
      </c>
      <c r="U293" s="157">
        <v>1.6E-2</v>
      </c>
      <c r="V293" s="157">
        <f>ROUND(E293*U293,2)</f>
        <v>2.57</v>
      </c>
      <c r="W293" s="157"/>
      <c r="X293" s="157" t="s">
        <v>249</v>
      </c>
      <c r="Y293" s="157" t="s">
        <v>250</v>
      </c>
      <c r="Z293" s="147"/>
      <c r="AA293" s="147"/>
      <c r="AB293" s="147"/>
      <c r="AC293" s="147"/>
      <c r="AD293" s="147"/>
      <c r="AE293" s="147"/>
      <c r="AF293" s="147"/>
      <c r="AG293" s="147" t="s">
        <v>251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
      <c r="A294" s="154"/>
      <c r="B294" s="155"/>
      <c r="C294" s="188" t="s">
        <v>613</v>
      </c>
      <c r="D294" s="158"/>
      <c r="E294" s="159">
        <v>20.8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253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88" t="s">
        <v>366</v>
      </c>
      <c r="D295" s="158"/>
      <c r="E295" s="159">
        <v>140</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253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71">
        <v>98</v>
      </c>
      <c r="B296" s="172" t="s">
        <v>614</v>
      </c>
      <c r="C296" s="187" t="s">
        <v>615</v>
      </c>
      <c r="D296" s="173" t="s">
        <v>256</v>
      </c>
      <c r="E296" s="174">
        <v>30.6</v>
      </c>
      <c r="F296" s="175"/>
      <c r="G296" s="176">
        <f>ROUND(E296*F296,2)</f>
        <v>0</v>
      </c>
      <c r="H296" s="175"/>
      <c r="I296" s="176">
        <f>ROUND(E296*H296,2)</f>
        <v>0</v>
      </c>
      <c r="J296" s="175"/>
      <c r="K296" s="176">
        <f>ROUND(E296*J296,2)</f>
        <v>0</v>
      </c>
      <c r="L296" s="176">
        <v>21</v>
      </c>
      <c r="M296" s="176">
        <f>G296*(1+L296/100)</f>
        <v>0</v>
      </c>
      <c r="N296" s="174">
        <v>3.0000000000000001E-3</v>
      </c>
      <c r="O296" s="174">
        <f>ROUND(E296*N296,2)</f>
        <v>0.09</v>
      </c>
      <c r="P296" s="174">
        <v>0</v>
      </c>
      <c r="Q296" s="174">
        <f>ROUND(E296*P296,2)</f>
        <v>0</v>
      </c>
      <c r="R296" s="176"/>
      <c r="S296" s="176" t="s">
        <v>248</v>
      </c>
      <c r="T296" s="177" t="s">
        <v>248</v>
      </c>
      <c r="U296" s="157">
        <v>0.32200000000000001</v>
      </c>
      <c r="V296" s="157">
        <f>ROUND(E296*U296,2)</f>
        <v>9.85</v>
      </c>
      <c r="W296" s="157"/>
      <c r="X296" s="157" t="s">
        <v>249</v>
      </c>
      <c r="Y296" s="157" t="s">
        <v>250</v>
      </c>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
      <c r="A297" s="154"/>
      <c r="B297" s="155"/>
      <c r="C297" s="188" t="s">
        <v>508</v>
      </c>
      <c r="D297" s="158"/>
      <c r="E297" s="159">
        <v>4.2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253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88" t="s">
        <v>362</v>
      </c>
      <c r="D298" s="158"/>
      <c r="E298" s="159">
        <v>26.4</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253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9">
        <v>99</v>
      </c>
      <c r="B299" s="180" t="s">
        <v>616</v>
      </c>
      <c r="C299" s="189" t="s">
        <v>617</v>
      </c>
      <c r="D299" s="181" t="s">
        <v>247</v>
      </c>
      <c r="E299" s="182">
        <v>9.1800000000000007E-2</v>
      </c>
      <c r="F299" s="183"/>
      <c r="G299" s="184">
        <f>ROUND(E299*F299,2)</f>
        <v>0</v>
      </c>
      <c r="H299" s="183"/>
      <c r="I299" s="184">
        <f>ROUND(E299*H299,2)</f>
        <v>0</v>
      </c>
      <c r="J299" s="183"/>
      <c r="K299" s="184">
        <f>ROUND(E299*J299,2)</f>
        <v>0</v>
      </c>
      <c r="L299" s="184">
        <v>21</v>
      </c>
      <c r="M299" s="184">
        <f>G299*(1+L299/100)</f>
        <v>0</v>
      </c>
      <c r="N299" s="182">
        <v>0</v>
      </c>
      <c r="O299" s="182">
        <f>ROUND(E299*N299,2)</f>
        <v>0</v>
      </c>
      <c r="P299" s="182">
        <v>0</v>
      </c>
      <c r="Q299" s="182">
        <f>ROUND(E299*P299,2)</f>
        <v>0</v>
      </c>
      <c r="R299" s="184"/>
      <c r="S299" s="184" t="s">
        <v>248</v>
      </c>
      <c r="T299" s="185" t="s">
        <v>248</v>
      </c>
      <c r="U299" s="157">
        <v>1.482</v>
      </c>
      <c r="V299" s="157">
        <f>ROUND(E299*U299,2)</f>
        <v>0.14000000000000001</v>
      </c>
      <c r="W299" s="157"/>
      <c r="X299" s="157" t="s">
        <v>501</v>
      </c>
      <c r="Y299" s="157" t="s">
        <v>250</v>
      </c>
      <c r="Z299" s="147"/>
      <c r="AA299" s="147"/>
      <c r="AB299" s="147"/>
      <c r="AC299" s="147"/>
      <c r="AD299" s="147"/>
      <c r="AE299" s="147"/>
      <c r="AF299" s="147"/>
      <c r="AG299" s="147" t="s">
        <v>502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x14ac:dyDescent="0.2">
      <c r="A300" s="161" t="s">
        <v>243</v>
      </c>
      <c r="B300" s="162" t="s">
        <v>191</v>
      </c>
      <c r="C300" s="186" t="s">
        <v>192</v>
      </c>
      <c r="D300" s="163"/>
      <c r="E300" s="164"/>
      <c r="F300" s="165"/>
      <c r="G300" s="165">
        <f>SUMIF(AG301:AG302,"&lt;&gt;NOR",G301:G302)</f>
        <v>0</v>
      </c>
      <c r="H300" s="165"/>
      <c r="I300" s="165">
        <f>SUM(I301:I302)</f>
        <v>0</v>
      </c>
      <c r="J300" s="165"/>
      <c r="K300" s="165">
        <f>SUM(K301:K302)</f>
        <v>0</v>
      </c>
      <c r="L300" s="165"/>
      <c r="M300" s="165">
        <f>SUM(M301:M302)</f>
        <v>0</v>
      </c>
      <c r="N300" s="164"/>
      <c r="O300" s="164">
        <f>SUM(O301:O302)</f>
        <v>0</v>
      </c>
      <c r="P300" s="164"/>
      <c r="Q300" s="164">
        <f>SUM(Q301:Q302)</f>
        <v>0</v>
      </c>
      <c r="R300" s="165"/>
      <c r="S300" s="165"/>
      <c r="T300" s="166"/>
      <c r="U300" s="160"/>
      <c r="V300" s="160">
        <f>SUM(V301:V302)</f>
        <v>1.74</v>
      </c>
      <c r="W300" s="160"/>
      <c r="X300" s="160"/>
      <c r="Y300" s="160"/>
      <c r="AG300" t="s">
        <v>244</v>
      </c>
    </row>
    <row r="301" spans="1:60" outlineLevel="1" x14ac:dyDescent="0.2">
      <c r="A301" s="171">
        <v>100</v>
      </c>
      <c r="B301" s="172" t="s">
        <v>618</v>
      </c>
      <c r="C301" s="187" t="s">
        <v>619</v>
      </c>
      <c r="D301" s="173" t="s">
        <v>256</v>
      </c>
      <c r="E301" s="174">
        <v>3.6543999999999999</v>
      </c>
      <c r="F301" s="175"/>
      <c r="G301" s="176">
        <f>ROUND(E301*F301,2)</f>
        <v>0</v>
      </c>
      <c r="H301" s="175"/>
      <c r="I301" s="176">
        <f>ROUND(E301*H301,2)</f>
        <v>0</v>
      </c>
      <c r="J301" s="175"/>
      <c r="K301" s="176">
        <f>ROUND(E301*J301,2)</f>
        <v>0</v>
      </c>
      <c r="L301" s="176">
        <v>21</v>
      </c>
      <c r="M301" s="176">
        <f>G301*(1+L301/100)</f>
        <v>0</v>
      </c>
      <c r="N301" s="174">
        <v>4.8000000000000001E-4</v>
      </c>
      <c r="O301" s="174">
        <f>ROUND(E301*N301,2)</f>
        <v>0</v>
      </c>
      <c r="P301" s="174">
        <v>0</v>
      </c>
      <c r="Q301" s="174">
        <f>ROUND(E301*P301,2)</f>
        <v>0</v>
      </c>
      <c r="R301" s="176"/>
      <c r="S301" s="176" t="s">
        <v>248</v>
      </c>
      <c r="T301" s="177" t="s">
        <v>248</v>
      </c>
      <c r="U301" s="157">
        <v>0.47499999999999998</v>
      </c>
      <c r="V301" s="157">
        <f>ROUND(E301*U301,2)</f>
        <v>1.74</v>
      </c>
      <c r="W301" s="157"/>
      <c r="X301" s="157" t="s">
        <v>249</v>
      </c>
      <c r="Y301" s="157" t="s">
        <v>250</v>
      </c>
      <c r="Z301" s="147"/>
      <c r="AA301" s="147"/>
      <c r="AB301" s="147"/>
      <c r="AC301" s="147"/>
      <c r="AD301" s="147"/>
      <c r="AE301" s="147"/>
      <c r="AF301" s="147"/>
      <c r="AG301" s="147" t="s">
        <v>251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2" x14ac:dyDescent="0.2">
      <c r="A302" s="154"/>
      <c r="B302" s="155"/>
      <c r="C302" s="188" t="s">
        <v>620</v>
      </c>
      <c r="D302" s="158"/>
      <c r="E302" s="159">
        <v>3.6543999999999999</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253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x14ac:dyDescent="0.2">
      <c r="A303" s="161" t="s">
        <v>243</v>
      </c>
      <c r="B303" s="162" t="s">
        <v>193</v>
      </c>
      <c r="C303" s="186" t="s">
        <v>194</v>
      </c>
      <c r="D303" s="163"/>
      <c r="E303" s="164"/>
      <c r="F303" s="165"/>
      <c r="G303" s="165">
        <f>SUMIF(AG304:AG322,"&lt;&gt;NOR",G304:G322)</f>
        <v>0</v>
      </c>
      <c r="H303" s="165"/>
      <c r="I303" s="165">
        <f>SUM(I304:I322)</f>
        <v>0</v>
      </c>
      <c r="J303" s="165"/>
      <c r="K303" s="165">
        <f>SUM(K304:K322)</f>
        <v>0</v>
      </c>
      <c r="L303" s="165"/>
      <c r="M303" s="165">
        <f>SUM(M304:M322)</f>
        <v>0</v>
      </c>
      <c r="N303" s="164"/>
      <c r="O303" s="164">
        <f>SUM(O304:O322)</f>
        <v>0.01</v>
      </c>
      <c r="P303" s="164"/>
      <c r="Q303" s="164">
        <f>SUM(Q304:Q322)</f>
        <v>0</v>
      </c>
      <c r="R303" s="165"/>
      <c r="S303" s="165"/>
      <c r="T303" s="166"/>
      <c r="U303" s="160"/>
      <c r="V303" s="160">
        <f>SUM(V304:V322)</f>
        <v>123.49</v>
      </c>
      <c r="W303" s="160"/>
      <c r="X303" s="160"/>
      <c r="Y303" s="160"/>
      <c r="AG303" t="s">
        <v>244</v>
      </c>
    </row>
    <row r="304" spans="1:60" outlineLevel="1" x14ac:dyDescent="0.2">
      <c r="A304" s="171">
        <v>101</v>
      </c>
      <c r="B304" s="172" t="s">
        <v>621</v>
      </c>
      <c r="C304" s="187" t="s">
        <v>622</v>
      </c>
      <c r="D304" s="173" t="s">
        <v>256</v>
      </c>
      <c r="E304" s="174">
        <v>883.66750000000002</v>
      </c>
      <c r="F304" s="175"/>
      <c r="G304" s="176">
        <f>ROUND(E304*F304,2)</f>
        <v>0</v>
      </c>
      <c r="H304" s="175"/>
      <c r="I304" s="176">
        <f>ROUND(E304*H304,2)</f>
        <v>0</v>
      </c>
      <c r="J304" s="175"/>
      <c r="K304" s="176">
        <f>ROUND(E304*J304,2)</f>
        <v>0</v>
      </c>
      <c r="L304" s="176">
        <v>21</v>
      </c>
      <c r="M304" s="176">
        <f>G304*(1+L304/100)</f>
        <v>0</v>
      </c>
      <c r="N304" s="174">
        <v>0</v>
      </c>
      <c r="O304" s="174">
        <f>ROUND(E304*N304,2)</f>
        <v>0</v>
      </c>
      <c r="P304" s="174">
        <v>0</v>
      </c>
      <c r="Q304" s="174">
        <f>ROUND(E304*P304,2)</f>
        <v>0</v>
      </c>
      <c r="R304" s="176"/>
      <c r="S304" s="176" t="s">
        <v>248</v>
      </c>
      <c r="T304" s="177" t="s">
        <v>248</v>
      </c>
      <c r="U304" s="157">
        <v>3.2480000000000002E-2</v>
      </c>
      <c r="V304" s="157">
        <f>ROUND(E304*U304,2)</f>
        <v>28.7</v>
      </c>
      <c r="W304" s="157"/>
      <c r="X304" s="157" t="s">
        <v>249</v>
      </c>
      <c r="Y304" s="157" t="s">
        <v>250</v>
      </c>
      <c r="Z304" s="147"/>
      <c r="AA304" s="147"/>
      <c r="AB304" s="147"/>
      <c r="AC304" s="147"/>
      <c r="AD304" s="147"/>
      <c r="AE304" s="147"/>
      <c r="AF304" s="147"/>
      <c r="AG304" s="147" t="s">
        <v>623</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2" x14ac:dyDescent="0.2">
      <c r="A305" s="154"/>
      <c r="B305" s="155"/>
      <c r="C305" s="188" t="s">
        <v>624</v>
      </c>
      <c r="D305" s="158"/>
      <c r="E305" s="159">
        <v>56.765000000000001</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253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33.75" outlineLevel="3" x14ac:dyDescent="0.2">
      <c r="A306" s="154"/>
      <c r="B306" s="155"/>
      <c r="C306" s="188" t="s">
        <v>625</v>
      </c>
      <c r="D306" s="158"/>
      <c r="E306" s="159">
        <v>156.23750000000001</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253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8" t="s">
        <v>626</v>
      </c>
      <c r="D307" s="158"/>
      <c r="E307" s="159">
        <v>32.200000000000003</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253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8" t="s">
        <v>627</v>
      </c>
      <c r="D308" s="158"/>
      <c r="E308" s="159">
        <v>2.9275000000000002</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253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8" t="s">
        <v>628</v>
      </c>
      <c r="D309" s="158"/>
      <c r="E309" s="159">
        <v>12.3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253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8" t="s">
        <v>629</v>
      </c>
      <c r="D310" s="158"/>
      <c r="E310" s="159">
        <v>2.5499999999999998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253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8" t="s">
        <v>630</v>
      </c>
      <c r="D311" s="158"/>
      <c r="E311" s="159">
        <v>2.5499999999999998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253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8" t="s">
        <v>305</v>
      </c>
      <c r="D312" s="158"/>
      <c r="E312" s="159">
        <v>30.8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253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2.5" outlineLevel="3" x14ac:dyDescent="0.2">
      <c r="A313" s="154"/>
      <c r="B313" s="155"/>
      <c r="C313" s="188" t="s">
        <v>319</v>
      </c>
      <c r="D313" s="158"/>
      <c r="E313" s="159">
        <v>61.77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253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8" t="s">
        <v>320</v>
      </c>
      <c r="D314" s="158"/>
      <c r="E314" s="159">
        <v>10.484999999999999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253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8" t="s">
        <v>631</v>
      </c>
      <c r="D315" s="158"/>
      <c r="E315" s="159">
        <v>129.12</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253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3" x14ac:dyDescent="0.2">
      <c r="A316" s="154"/>
      <c r="B316" s="155"/>
      <c r="C316" s="188" t="s">
        <v>632</v>
      </c>
      <c r="D316" s="158"/>
      <c r="E316" s="159">
        <v>240.21</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253</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88" t="s">
        <v>633</v>
      </c>
      <c r="D317" s="158"/>
      <c r="E317" s="159">
        <v>144.20249999999999</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253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8" t="s">
        <v>634</v>
      </c>
      <c r="D318" s="158"/>
      <c r="E318" s="159">
        <v>1.55</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253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71">
        <v>102</v>
      </c>
      <c r="B319" s="172" t="s">
        <v>635</v>
      </c>
      <c r="C319" s="187" t="s">
        <v>636</v>
      </c>
      <c r="D319" s="173" t="s">
        <v>256</v>
      </c>
      <c r="E319" s="174">
        <v>24.3</v>
      </c>
      <c r="F319" s="175"/>
      <c r="G319" s="176">
        <f>ROUND(E319*F319,2)</f>
        <v>0</v>
      </c>
      <c r="H319" s="175"/>
      <c r="I319" s="176">
        <f>ROUND(E319*H319,2)</f>
        <v>0</v>
      </c>
      <c r="J319" s="175"/>
      <c r="K319" s="176">
        <f>ROUND(E319*J319,2)</f>
        <v>0</v>
      </c>
      <c r="L319" s="176">
        <v>21</v>
      </c>
      <c r="M319" s="176">
        <f>G319*(1+L319/100)</f>
        <v>0</v>
      </c>
      <c r="N319" s="174">
        <v>3.6000000000000002E-4</v>
      </c>
      <c r="O319" s="174">
        <f>ROUND(E319*N319,2)</f>
        <v>0.01</v>
      </c>
      <c r="P319" s="174">
        <v>0</v>
      </c>
      <c r="Q319" s="174">
        <f>ROUND(E319*P319,2)</f>
        <v>0</v>
      </c>
      <c r="R319" s="176"/>
      <c r="S319" s="176" t="s">
        <v>248</v>
      </c>
      <c r="T319" s="177" t="s">
        <v>248</v>
      </c>
      <c r="U319" s="157">
        <v>0.19503999999999999</v>
      </c>
      <c r="V319" s="157">
        <f>ROUND(E319*U319,2)</f>
        <v>4.74</v>
      </c>
      <c r="W319" s="157"/>
      <c r="X319" s="157" t="s">
        <v>249</v>
      </c>
      <c r="Y319" s="157" t="s">
        <v>250</v>
      </c>
      <c r="Z319" s="147"/>
      <c r="AA319" s="147"/>
      <c r="AB319" s="147"/>
      <c r="AC319" s="147"/>
      <c r="AD319" s="147"/>
      <c r="AE319" s="147"/>
      <c r="AF319" s="147"/>
      <c r="AG319" s="147" t="s">
        <v>251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8" t="s">
        <v>637</v>
      </c>
      <c r="D320" s="158"/>
      <c r="E320" s="159">
        <v>24.3</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253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71">
        <v>103</v>
      </c>
      <c r="B321" s="172" t="s">
        <v>638</v>
      </c>
      <c r="C321" s="187" t="s">
        <v>639</v>
      </c>
      <c r="D321" s="173" t="s">
        <v>256</v>
      </c>
      <c r="E321" s="174">
        <v>883.66750000000002</v>
      </c>
      <c r="F321" s="175"/>
      <c r="G321" s="176">
        <f>ROUND(E321*F321,2)</f>
        <v>0</v>
      </c>
      <c r="H321" s="175"/>
      <c r="I321" s="176">
        <f>ROUND(E321*H321,2)</f>
        <v>0</v>
      </c>
      <c r="J321" s="175"/>
      <c r="K321" s="176">
        <f>ROUND(E321*J321,2)</f>
        <v>0</v>
      </c>
      <c r="L321" s="176">
        <v>21</v>
      </c>
      <c r="M321" s="176">
        <f>G321*(1+L321/100)</f>
        <v>0</v>
      </c>
      <c r="N321" s="174">
        <v>0</v>
      </c>
      <c r="O321" s="174">
        <f>ROUND(E321*N321,2)</f>
        <v>0</v>
      </c>
      <c r="P321" s="174">
        <v>0</v>
      </c>
      <c r="Q321" s="174">
        <f>ROUND(E321*P321,2)</f>
        <v>0</v>
      </c>
      <c r="R321" s="176"/>
      <c r="S321" s="176" t="s">
        <v>248</v>
      </c>
      <c r="T321" s="177" t="s">
        <v>248</v>
      </c>
      <c r="U321" s="157">
        <v>0.10191</v>
      </c>
      <c r="V321" s="157">
        <f>ROUND(E321*U321,2)</f>
        <v>90.05</v>
      </c>
      <c r="W321" s="157"/>
      <c r="X321" s="157" t="s">
        <v>249</v>
      </c>
      <c r="Y321" s="157" t="s">
        <v>250</v>
      </c>
      <c r="Z321" s="147"/>
      <c r="AA321" s="147"/>
      <c r="AB321" s="147"/>
      <c r="AC321" s="147"/>
      <c r="AD321" s="147"/>
      <c r="AE321" s="147"/>
      <c r="AF321" s="147"/>
      <c r="AG321" s="147" t="s">
        <v>623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8" t="s">
        <v>640</v>
      </c>
      <c r="D322" s="158"/>
      <c r="E322" s="159">
        <v>883.66750000000002</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253</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61" t="s">
        <v>243</v>
      </c>
      <c r="B323" s="162" t="s">
        <v>195</v>
      </c>
      <c r="C323" s="186" t="s">
        <v>196</v>
      </c>
      <c r="D323" s="163"/>
      <c r="E323" s="164"/>
      <c r="F323" s="165"/>
      <c r="G323" s="165">
        <f>SUMIF(AG324:AG325,"&lt;&gt;NOR",G324:G325)</f>
        <v>0</v>
      </c>
      <c r="H323" s="165"/>
      <c r="I323" s="165">
        <f>SUM(I324:I325)</f>
        <v>0</v>
      </c>
      <c r="J323" s="165"/>
      <c r="K323" s="165">
        <f>SUM(K324:K325)</f>
        <v>0</v>
      </c>
      <c r="L323" s="165"/>
      <c r="M323" s="165">
        <f>SUM(M324:M325)</f>
        <v>0</v>
      </c>
      <c r="N323" s="164"/>
      <c r="O323" s="164">
        <f>SUM(O324:O325)</f>
        <v>0</v>
      </c>
      <c r="P323" s="164"/>
      <c r="Q323" s="164">
        <f>SUM(Q324:Q325)</f>
        <v>0</v>
      </c>
      <c r="R323" s="165"/>
      <c r="S323" s="165"/>
      <c r="T323" s="166"/>
      <c r="U323" s="160"/>
      <c r="V323" s="160">
        <f>SUM(V324:V325)</f>
        <v>0</v>
      </c>
      <c r="W323" s="160"/>
      <c r="X323" s="160"/>
      <c r="Y323" s="160"/>
      <c r="AG323" t="s">
        <v>244</v>
      </c>
    </row>
    <row r="324" spans="1:60" ht="22.5" outlineLevel="1" x14ac:dyDescent="0.2">
      <c r="A324" s="171">
        <v>104</v>
      </c>
      <c r="B324" s="172" t="s">
        <v>641</v>
      </c>
      <c r="C324" s="187" t="s">
        <v>642</v>
      </c>
      <c r="D324" s="173" t="s">
        <v>256</v>
      </c>
      <c r="E324" s="174">
        <v>22.4</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327</v>
      </c>
      <c r="T324" s="177" t="s">
        <v>391</v>
      </c>
      <c r="U324" s="157">
        <v>0</v>
      </c>
      <c r="V324" s="157">
        <f>ROUND(E324*U324,2)</f>
        <v>0</v>
      </c>
      <c r="W324" s="157"/>
      <c r="X324" s="157" t="s">
        <v>249</v>
      </c>
      <c r="Y324" s="157" t="s">
        <v>250</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2" x14ac:dyDescent="0.2">
      <c r="A325" s="154"/>
      <c r="B325" s="155"/>
      <c r="C325" s="188" t="s">
        <v>643</v>
      </c>
      <c r="D325" s="158"/>
      <c r="E325" s="159">
        <v>22.4</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253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
      <c r="A326" s="161" t="s">
        <v>243</v>
      </c>
      <c r="B326" s="162" t="s">
        <v>197</v>
      </c>
      <c r="C326" s="186" t="s">
        <v>198</v>
      </c>
      <c r="D326" s="163"/>
      <c r="E326" s="164"/>
      <c r="F326" s="165"/>
      <c r="G326" s="165">
        <f>SUMIF(AG327:AG329,"&lt;&gt;NOR",G327:G329)</f>
        <v>0</v>
      </c>
      <c r="H326" s="165"/>
      <c r="I326" s="165">
        <f>SUM(I327:I329)</f>
        <v>0</v>
      </c>
      <c r="J326" s="165"/>
      <c r="K326" s="165">
        <f>SUM(K327:K329)</f>
        <v>0</v>
      </c>
      <c r="L326" s="165"/>
      <c r="M326" s="165">
        <f>SUM(M327:M329)</f>
        <v>0</v>
      </c>
      <c r="N326" s="164"/>
      <c r="O326" s="164">
        <f>SUM(O327:O329)</f>
        <v>0</v>
      </c>
      <c r="P326" s="164"/>
      <c r="Q326" s="164">
        <f>SUM(Q327:Q329)</f>
        <v>0.32</v>
      </c>
      <c r="R326" s="165"/>
      <c r="S326" s="165"/>
      <c r="T326" s="166"/>
      <c r="U326" s="160"/>
      <c r="V326" s="160">
        <f>SUM(V327:V329)</f>
        <v>4.6500000000000004</v>
      </c>
      <c r="W326" s="160"/>
      <c r="X326" s="160"/>
      <c r="Y326" s="160"/>
      <c r="AG326" t="s">
        <v>244</v>
      </c>
    </row>
    <row r="327" spans="1:60" outlineLevel="1" x14ac:dyDescent="0.2">
      <c r="A327" s="171">
        <v>105</v>
      </c>
      <c r="B327" s="172" t="s">
        <v>644</v>
      </c>
      <c r="C327" s="187" t="s">
        <v>645</v>
      </c>
      <c r="D327" s="173" t="s">
        <v>256</v>
      </c>
      <c r="E327" s="174">
        <v>7.21</v>
      </c>
      <c r="F327" s="175"/>
      <c r="G327" s="176">
        <f>ROUND(E327*F327,2)</f>
        <v>0</v>
      </c>
      <c r="H327" s="175"/>
      <c r="I327" s="176">
        <f>ROUND(E327*H327,2)</f>
        <v>0</v>
      </c>
      <c r="J327" s="175"/>
      <c r="K327" s="176">
        <f>ROUND(E327*J327,2)</f>
        <v>0</v>
      </c>
      <c r="L327" s="176">
        <v>21</v>
      </c>
      <c r="M327" s="176">
        <f>G327*(1+L327/100)</f>
        <v>0</v>
      </c>
      <c r="N327" s="174">
        <v>0</v>
      </c>
      <c r="O327" s="174">
        <f>ROUND(E327*N327,2)</f>
        <v>0</v>
      </c>
      <c r="P327" s="174">
        <v>4.3999999999999997E-2</v>
      </c>
      <c r="Q327" s="174">
        <f>ROUND(E327*P327,2)</f>
        <v>0.32</v>
      </c>
      <c r="R327" s="176"/>
      <c r="S327" s="176" t="s">
        <v>248</v>
      </c>
      <c r="T327" s="177" t="s">
        <v>248</v>
      </c>
      <c r="U327" s="157">
        <v>0.64500000000000002</v>
      </c>
      <c r="V327" s="157">
        <f>ROUND(E327*U327,2)</f>
        <v>4.6500000000000004</v>
      </c>
      <c r="W327" s="157"/>
      <c r="X327" s="157" t="s">
        <v>249</v>
      </c>
      <c r="Y327" s="157" t="s">
        <v>250</v>
      </c>
      <c r="Z327" s="147"/>
      <c r="AA327" s="147"/>
      <c r="AB327" s="147"/>
      <c r="AC327" s="147"/>
      <c r="AD327" s="147"/>
      <c r="AE327" s="147"/>
      <c r="AF327" s="147"/>
      <c r="AG327" s="147" t="s">
        <v>251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8" t="s">
        <v>646</v>
      </c>
      <c r="D328" s="158"/>
      <c r="E328" s="159">
        <v>4.41</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253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8" t="s">
        <v>647</v>
      </c>
      <c r="D329" s="158"/>
      <c r="E329" s="159">
        <v>2.8</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253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61" t="s">
        <v>243</v>
      </c>
      <c r="B330" s="162" t="s">
        <v>201</v>
      </c>
      <c r="C330" s="186" t="s">
        <v>202</v>
      </c>
      <c r="D330" s="163"/>
      <c r="E330" s="164"/>
      <c r="F330" s="165"/>
      <c r="G330" s="165">
        <f>SUMIF(AG331:AG339,"&lt;&gt;NOR",G331:G339)</f>
        <v>0</v>
      </c>
      <c r="H330" s="165"/>
      <c r="I330" s="165">
        <f>SUM(I331:I339)</f>
        <v>0</v>
      </c>
      <c r="J330" s="165"/>
      <c r="K330" s="165">
        <f>SUM(K331:K339)</f>
        <v>0</v>
      </c>
      <c r="L330" s="165"/>
      <c r="M330" s="165">
        <f>SUM(M331:M339)</f>
        <v>0</v>
      </c>
      <c r="N330" s="164"/>
      <c r="O330" s="164">
        <f>SUM(O331:O339)</f>
        <v>0</v>
      </c>
      <c r="P330" s="164"/>
      <c r="Q330" s="164">
        <f>SUM(Q331:Q339)</f>
        <v>0</v>
      </c>
      <c r="R330" s="165"/>
      <c r="S330" s="165"/>
      <c r="T330" s="166"/>
      <c r="U330" s="160"/>
      <c r="V330" s="160">
        <f>SUM(V331:V339)</f>
        <v>6.07</v>
      </c>
      <c r="W330" s="160"/>
      <c r="X330" s="160"/>
      <c r="Y330" s="160"/>
      <c r="AG330" t="s">
        <v>244</v>
      </c>
    </row>
    <row r="331" spans="1:60" outlineLevel="1" x14ac:dyDescent="0.2">
      <c r="A331" s="171">
        <v>106</v>
      </c>
      <c r="B331" s="172" t="s">
        <v>648</v>
      </c>
      <c r="C331" s="187" t="s">
        <v>649</v>
      </c>
      <c r="D331" s="173" t="s">
        <v>256</v>
      </c>
      <c r="E331" s="174">
        <v>0.36909999999999998</v>
      </c>
      <c r="F331" s="175"/>
      <c r="G331" s="176">
        <f>ROUND(E331*F331,2)</f>
        <v>0</v>
      </c>
      <c r="H331" s="175"/>
      <c r="I331" s="176">
        <f>ROUND(E331*H331,2)</f>
        <v>0</v>
      </c>
      <c r="J331" s="175"/>
      <c r="K331" s="176">
        <f>ROUND(E331*J331,2)</f>
        <v>0</v>
      </c>
      <c r="L331" s="176">
        <v>21</v>
      </c>
      <c r="M331" s="176">
        <f>G331*(1+L331/100)</f>
        <v>0</v>
      </c>
      <c r="N331" s="174">
        <v>0</v>
      </c>
      <c r="O331" s="174">
        <f>ROUND(E331*N331,2)</f>
        <v>0</v>
      </c>
      <c r="P331" s="174">
        <v>0</v>
      </c>
      <c r="Q331" s="174">
        <f>ROUND(E331*P331,2)</f>
        <v>0</v>
      </c>
      <c r="R331" s="176"/>
      <c r="S331" s="176" t="s">
        <v>248</v>
      </c>
      <c r="T331" s="177" t="s">
        <v>248</v>
      </c>
      <c r="U331" s="157">
        <v>16.445</v>
      </c>
      <c r="V331" s="157">
        <f>ROUND(E331*U331,2)</f>
        <v>6.07</v>
      </c>
      <c r="W331" s="157"/>
      <c r="X331" s="157" t="s">
        <v>249</v>
      </c>
      <c r="Y331" s="157" t="s">
        <v>250</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88" t="s">
        <v>650</v>
      </c>
      <c r="D332" s="158"/>
      <c r="E332" s="159">
        <v>7.8499999999999993E-3</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253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8" t="s">
        <v>651</v>
      </c>
      <c r="D333" s="158"/>
      <c r="E333" s="159">
        <v>0.04</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253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8" t="s">
        <v>652</v>
      </c>
      <c r="D334" s="158"/>
      <c r="E334" s="159">
        <v>0.11125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253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8" t="s">
        <v>653</v>
      </c>
      <c r="D335" s="158"/>
      <c r="E335" s="159">
        <v>0.05</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253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8" t="s">
        <v>654</v>
      </c>
      <c r="D336" s="158"/>
      <c r="E336" s="159">
        <v>0.05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253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8" t="s">
        <v>655</v>
      </c>
      <c r="D337" s="158"/>
      <c r="E337" s="159">
        <v>0.05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253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8" t="s">
        <v>656</v>
      </c>
      <c r="D338" s="158"/>
      <c r="E338" s="159">
        <v>3.7499999999999999E-2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253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88" t="s">
        <v>657</v>
      </c>
      <c r="D339" s="158"/>
      <c r="E339" s="159">
        <v>2.2499999999999999E-2</v>
      </c>
      <c r="F339" s="157"/>
      <c r="G339" s="15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253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
      <c r="A340" s="161" t="s">
        <v>243</v>
      </c>
      <c r="B340" s="162" t="s">
        <v>212</v>
      </c>
      <c r="C340" s="186" t="s">
        <v>213</v>
      </c>
      <c r="D340" s="163"/>
      <c r="E340" s="164"/>
      <c r="F340" s="165"/>
      <c r="G340" s="165">
        <f>SUMIF(AG341:AG348,"&lt;&gt;NOR",G341:G348)</f>
        <v>0</v>
      </c>
      <c r="H340" s="165"/>
      <c r="I340" s="165">
        <f>SUM(I341:I348)</f>
        <v>0</v>
      </c>
      <c r="J340" s="165"/>
      <c r="K340" s="165">
        <f>SUM(K341:K348)</f>
        <v>0</v>
      </c>
      <c r="L340" s="165"/>
      <c r="M340" s="165">
        <f>SUM(M341:M348)</f>
        <v>0</v>
      </c>
      <c r="N340" s="164"/>
      <c r="O340" s="164">
        <f>SUM(O341:O348)</f>
        <v>0</v>
      </c>
      <c r="P340" s="164"/>
      <c r="Q340" s="164">
        <f>SUM(Q341:Q348)</f>
        <v>0</v>
      </c>
      <c r="R340" s="165"/>
      <c r="S340" s="165"/>
      <c r="T340" s="166"/>
      <c r="U340" s="160"/>
      <c r="V340" s="160">
        <f>SUM(V341:V348)</f>
        <v>193.9</v>
      </c>
      <c r="W340" s="160"/>
      <c r="X340" s="160"/>
      <c r="Y340" s="160"/>
      <c r="AG340" t="s">
        <v>244</v>
      </c>
    </row>
    <row r="341" spans="1:60" outlineLevel="1" x14ac:dyDescent="0.2">
      <c r="A341" s="179">
        <v>107</v>
      </c>
      <c r="B341" s="180" t="s">
        <v>658</v>
      </c>
      <c r="C341" s="189" t="s">
        <v>659</v>
      </c>
      <c r="D341" s="181" t="s">
        <v>247</v>
      </c>
      <c r="E341" s="182">
        <v>22.556999999999999</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248</v>
      </c>
      <c r="T341" s="185" t="s">
        <v>248</v>
      </c>
      <c r="U341" s="157">
        <v>2.0089999999999999</v>
      </c>
      <c r="V341" s="157">
        <f>ROUND(E341*U341,2)</f>
        <v>45.32</v>
      </c>
      <c r="W341" s="157"/>
      <c r="X341" s="157" t="s">
        <v>660</v>
      </c>
      <c r="Y341" s="157" t="s">
        <v>250</v>
      </c>
      <c r="Z341" s="147"/>
      <c r="AA341" s="147"/>
      <c r="AB341" s="147"/>
      <c r="AC341" s="147"/>
      <c r="AD341" s="147"/>
      <c r="AE341" s="147"/>
      <c r="AF341" s="147"/>
      <c r="AG341" s="147" t="s">
        <v>661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79">
        <v>108</v>
      </c>
      <c r="B342" s="180" t="s">
        <v>662</v>
      </c>
      <c r="C342" s="189" t="s">
        <v>663</v>
      </c>
      <c r="D342" s="181" t="s">
        <v>247</v>
      </c>
      <c r="E342" s="182">
        <v>112.78501</v>
      </c>
      <c r="F342" s="183"/>
      <c r="G342" s="184">
        <f>ROUND(E342*F342,2)</f>
        <v>0</v>
      </c>
      <c r="H342" s="183"/>
      <c r="I342" s="184">
        <f>ROUND(E342*H342,2)</f>
        <v>0</v>
      </c>
      <c r="J342" s="183"/>
      <c r="K342" s="184">
        <f>ROUND(E342*J342,2)</f>
        <v>0</v>
      </c>
      <c r="L342" s="184">
        <v>21</v>
      </c>
      <c r="M342" s="184">
        <f>G342*(1+L342/100)</f>
        <v>0</v>
      </c>
      <c r="N342" s="182">
        <v>0</v>
      </c>
      <c r="O342" s="182">
        <f>ROUND(E342*N342,2)</f>
        <v>0</v>
      </c>
      <c r="P342" s="182">
        <v>0</v>
      </c>
      <c r="Q342" s="182">
        <f>ROUND(E342*P342,2)</f>
        <v>0</v>
      </c>
      <c r="R342" s="184"/>
      <c r="S342" s="184" t="s">
        <v>248</v>
      </c>
      <c r="T342" s="185" t="s">
        <v>248</v>
      </c>
      <c r="U342" s="157">
        <v>0.95899999999999996</v>
      </c>
      <c r="V342" s="157">
        <f>ROUND(E342*U342,2)</f>
        <v>108.16</v>
      </c>
      <c r="W342" s="157"/>
      <c r="X342" s="157" t="s">
        <v>660</v>
      </c>
      <c r="Y342" s="157" t="s">
        <v>250</v>
      </c>
      <c r="Z342" s="147"/>
      <c r="AA342" s="147"/>
      <c r="AB342" s="147"/>
      <c r="AC342" s="147"/>
      <c r="AD342" s="147"/>
      <c r="AE342" s="147"/>
      <c r="AF342" s="147"/>
      <c r="AG342" s="147" t="s">
        <v>661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1">
        <v>109</v>
      </c>
      <c r="B343" s="172" t="s">
        <v>664</v>
      </c>
      <c r="C343" s="187" t="s">
        <v>665</v>
      </c>
      <c r="D343" s="173" t="s">
        <v>247</v>
      </c>
      <c r="E343" s="174">
        <v>22.556999999999999</v>
      </c>
      <c r="F343" s="175"/>
      <c r="G343" s="176">
        <f>ROUND(E343*F343,2)</f>
        <v>0</v>
      </c>
      <c r="H343" s="175"/>
      <c r="I343" s="176">
        <f>ROUND(E343*H343,2)</f>
        <v>0</v>
      </c>
      <c r="J343" s="175"/>
      <c r="K343" s="176">
        <f>ROUND(E343*J343,2)</f>
        <v>0</v>
      </c>
      <c r="L343" s="176">
        <v>21</v>
      </c>
      <c r="M343" s="176">
        <f>G343*(1+L343/100)</f>
        <v>0</v>
      </c>
      <c r="N343" s="174">
        <v>0</v>
      </c>
      <c r="O343" s="174">
        <f>ROUND(E343*N343,2)</f>
        <v>0</v>
      </c>
      <c r="P343" s="174">
        <v>0</v>
      </c>
      <c r="Q343" s="174">
        <f>ROUND(E343*P343,2)</f>
        <v>0</v>
      </c>
      <c r="R343" s="176"/>
      <c r="S343" s="176" t="s">
        <v>248</v>
      </c>
      <c r="T343" s="177" t="s">
        <v>248</v>
      </c>
      <c r="U343" s="157">
        <v>0.49</v>
      </c>
      <c r="V343" s="157">
        <f>ROUND(E343*U343,2)</f>
        <v>11.05</v>
      </c>
      <c r="W343" s="157"/>
      <c r="X343" s="157" t="s">
        <v>660</v>
      </c>
      <c r="Y343" s="157" t="s">
        <v>250</v>
      </c>
      <c r="Z343" s="147"/>
      <c r="AA343" s="147"/>
      <c r="AB343" s="147"/>
      <c r="AC343" s="147"/>
      <c r="AD343" s="147"/>
      <c r="AE343" s="147"/>
      <c r="AF343" s="147"/>
      <c r="AG343" s="147" t="s">
        <v>661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6" t="s">
        <v>666</v>
      </c>
      <c r="D344" s="267"/>
      <c r="E344" s="267"/>
      <c r="F344" s="267"/>
      <c r="G344" s="26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284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79">
        <v>110</v>
      </c>
      <c r="B345" s="180" t="s">
        <v>667</v>
      </c>
      <c r="C345" s="189" t="s">
        <v>668</v>
      </c>
      <c r="D345" s="181" t="s">
        <v>247</v>
      </c>
      <c r="E345" s="182">
        <v>428.58305000000001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248</v>
      </c>
      <c r="T345" s="185" t="s">
        <v>248</v>
      </c>
      <c r="U345" s="157">
        <v>0</v>
      </c>
      <c r="V345" s="157">
        <f>ROUND(E345*U345,2)</f>
        <v>0</v>
      </c>
      <c r="W345" s="157"/>
      <c r="X345" s="157" t="s">
        <v>660</v>
      </c>
      <c r="Y345" s="157" t="s">
        <v>250</v>
      </c>
      <c r="Z345" s="147"/>
      <c r="AA345" s="147"/>
      <c r="AB345" s="147"/>
      <c r="AC345" s="147"/>
      <c r="AD345" s="147"/>
      <c r="AE345" s="147"/>
      <c r="AF345" s="147"/>
      <c r="AG345" s="147" t="s">
        <v>661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79">
        <v>111</v>
      </c>
      <c r="B346" s="180" t="s">
        <v>669</v>
      </c>
      <c r="C346" s="189" t="s">
        <v>670</v>
      </c>
      <c r="D346" s="181" t="s">
        <v>247</v>
      </c>
      <c r="E346" s="182">
        <v>22.556999999999999</v>
      </c>
      <c r="F346" s="183"/>
      <c r="G346" s="184">
        <f>ROUND(E346*F346,2)</f>
        <v>0</v>
      </c>
      <c r="H346" s="183"/>
      <c r="I346" s="184">
        <f>ROUND(E346*H346,2)</f>
        <v>0</v>
      </c>
      <c r="J346" s="183"/>
      <c r="K346" s="184">
        <f>ROUND(E346*J346,2)</f>
        <v>0</v>
      </c>
      <c r="L346" s="184">
        <v>21</v>
      </c>
      <c r="M346" s="184">
        <f>G346*(1+L346/100)</f>
        <v>0</v>
      </c>
      <c r="N346" s="182">
        <v>0</v>
      </c>
      <c r="O346" s="182">
        <f>ROUND(E346*N346,2)</f>
        <v>0</v>
      </c>
      <c r="P346" s="182">
        <v>0</v>
      </c>
      <c r="Q346" s="182">
        <f>ROUND(E346*P346,2)</f>
        <v>0</v>
      </c>
      <c r="R346" s="184"/>
      <c r="S346" s="184" t="s">
        <v>248</v>
      </c>
      <c r="T346" s="185" t="s">
        <v>248</v>
      </c>
      <c r="U346" s="157">
        <v>0.94199999999999995</v>
      </c>
      <c r="V346" s="157">
        <f>ROUND(E346*U346,2)</f>
        <v>21.25</v>
      </c>
      <c r="W346" s="157"/>
      <c r="X346" s="157" t="s">
        <v>660</v>
      </c>
      <c r="Y346" s="157" t="s">
        <v>250</v>
      </c>
      <c r="Z346" s="147"/>
      <c r="AA346" s="147"/>
      <c r="AB346" s="147"/>
      <c r="AC346" s="147"/>
      <c r="AD346" s="147"/>
      <c r="AE346" s="147"/>
      <c r="AF346" s="147"/>
      <c r="AG346" s="147" t="s">
        <v>661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2.5" outlineLevel="1" x14ac:dyDescent="0.2">
      <c r="A347" s="179">
        <v>112</v>
      </c>
      <c r="B347" s="180" t="s">
        <v>671</v>
      </c>
      <c r="C347" s="189" t="s">
        <v>672</v>
      </c>
      <c r="D347" s="181" t="s">
        <v>247</v>
      </c>
      <c r="E347" s="182">
        <v>22.556999999999999</v>
      </c>
      <c r="F347" s="183"/>
      <c r="G347" s="184">
        <f>ROUND(E347*F347,2)</f>
        <v>0</v>
      </c>
      <c r="H347" s="183"/>
      <c r="I347" s="184">
        <f>ROUND(E347*H347,2)</f>
        <v>0</v>
      </c>
      <c r="J347" s="183"/>
      <c r="K347" s="184">
        <f>ROUND(E347*J347,2)</f>
        <v>0</v>
      </c>
      <c r="L347" s="184">
        <v>21</v>
      </c>
      <c r="M347" s="184">
        <f>G347*(1+L347/100)</f>
        <v>0</v>
      </c>
      <c r="N347" s="182">
        <v>0</v>
      </c>
      <c r="O347" s="182">
        <f>ROUND(E347*N347,2)</f>
        <v>0</v>
      </c>
      <c r="P347" s="182">
        <v>0</v>
      </c>
      <c r="Q347" s="182">
        <f>ROUND(E347*P347,2)</f>
        <v>0</v>
      </c>
      <c r="R347" s="184"/>
      <c r="S347" s="184" t="s">
        <v>248</v>
      </c>
      <c r="T347" s="185" t="s">
        <v>248</v>
      </c>
      <c r="U347" s="157">
        <v>0</v>
      </c>
      <c r="V347" s="157">
        <f>ROUND(E347*U347,2)</f>
        <v>0</v>
      </c>
      <c r="W347" s="157"/>
      <c r="X347" s="157" t="s">
        <v>660</v>
      </c>
      <c r="Y347" s="157" t="s">
        <v>250</v>
      </c>
      <c r="Z347" s="147"/>
      <c r="AA347" s="147"/>
      <c r="AB347" s="147"/>
      <c r="AC347" s="147"/>
      <c r="AD347" s="147"/>
      <c r="AE347" s="147"/>
      <c r="AF347" s="147"/>
      <c r="AG347" s="147" t="s">
        <v>661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79">
        <v>113</v>
      </c>
      <c r="B348" s="180" t="s">
        <v>673</v>
      </c>
      <c r="C348" s="189" t="s">
        <v>674</v>
      </c>
      <c r="D348" s="181" t="s">
        <v>247</v>
      </c>
      <c r="E348" s="182">
        <v>22.556999999999999</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248</v>
      </c>
      <c r="T348" s="185" t="s">
        <v>248</v>
      </c>
      <c r="U348" s="157">
        <v>0.36</v>
      </c>
      <c r="V348" s="157">
        <f>ROUND(E348*U348,2)</f>
        <v>8.1199999999999992</v>
      </c>
      <c r="W348" s="157"/>
      <c r="X348" s="157" t="s">
        <v>660</v>
      </c>
      <c r="Y348" s="157" t="s">
        <v>250</v>
      </c>
      <c r="Z348" s="147"/>
      <c r="AA348" s="147"/>
      <c r="AB348" s="147"/>
      <c r="AC348" s="147"/>
      <c r="AD348" s="147"/>
      <c r="AE348" s="147"/>
      <c r="AF348" s="147"/>
      <c r="AG348" s="147" t="s">
        <v>661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1" t="s">
        <v>243</v>
      </c>
      <c r="B349" s="162" t="s">
        <v>215</v>
      </c>
      <c r="C349" s="186" t="s">
        <v>29</v>
      </c>
      <c r="D349" s="163"/>
      <c r="E349" s="164"/>
      <c r="F349" s="165"/>
      <c r="G349" s="165">
        <f>SUMIF(AG350:AG355,"&lt;&gt;NOR",G350:G355)</f>
        <v>0</v>
      </c>
      <c r="H349" s="165"/>
      <c r="I349" s="165">
        <f>SUM(I350:I355)</f>
        <v>0</v>
      </c>
      <c r="J349" s="165"/>
      <c r="K349" s="165">
        <f>SUM(K350:K355)</f>
        <v>0</v>
      </c>
      <c r="L349" s="165"/>
      <c r="M349" s="165">
        <f>SUM(M350:M355)</f>
        <v>0</v>
      </c>
      <c r="N349" s="164"/>
      <c r="O349" s="164">
        <f>SUM(O350:O355)</f>
        <v>0</v>
      </c>
      <c r="P349" s="164"/>
      <c r="Q349" s="164">
        <f>SUM(Q350:Q355)</f>
        <v>0</v>
      </c>
      <c r="R349" s="165"/>
      <c r="S349" s="165"/>
      <c r="T349" s="166"/>
      <c r="U349" s="160"/>
      <c r="V349" s="160">
        <f>SUM(V350:V355)</f>
        <v>0</v>
      </c>
      <c r="W349" s="160"/>
      <c r="X349" s="160"/>
      <c r="Y349" s="160"/>
      <c r="AG349" t="s">
        <v>244</v>
      </c>
    </row>
    <row r="350" spans="1:60" outlineLevel="1" x14ac:dyDescent="0.2">
      <c r="A350" s="171">
        <v>114</v>
      </c>
      <c r="B350" s="172" t="s">
        <v>675</v>
      </c>
      <c r="C350" s="187" t="s">
        <v>676</v>
      </c>
      <c r="D350" s="173" t="s">
        <v>677</v>
      </c>
      <c r="E350" s="174">
        <v>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248</v>
      </c>
      <c r="T350" s="177" t="s">
        <v>333</v>
      </c>
      <c r="U350" s="157">
        <v>0</v>
      </c>
      <c r="V350" s="157">
        <f>ROUND(E350*U350,2)</f>
        <v>0</v>
      </c>
      <c r="W350" s="157"/>
      <c r="X350" s="157" t="s">
        <v>678</v>
      </c>
      <c r="Y350" s="157" t="s">
        <v>250</v>
      </c>
      <c r="Z350" s="147"/>
      <c r="AA350" s="147"/>
      <c r="AB350" s="147"/>
      <c r="AC350" s="147"/>
      <c r="AD350" s="147"/>
      <c r="AE350" s="147"/>
      <c r="AF350" s="147"/>
      <c r="AG350" s="147" t="s">
        <v>679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266" t="s">
        <v>680</v>
      </c>
      <c r="D351" s="267"/>
      <c r="E351" s="267"/>
      <c r="F351" s="267"/>
      <c r="G351" s="26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71">
        <v>115</v>
      </c>
      <c r="B352" s="172" t="s">
        <v>681</v>
      </c>
      <c r="C352" s="187" t="s">
        <v>682</v>
      </c>
      <c r="D352" s="173" t="s">
        <v>677</v>
      </c>
      <c r="E352" s="174">
        <v>1</v>
      </c>
      <c r="F352" s="175"/>
      <c r="G352" s="176">
        <f>ROUND(E352*F352,2)</f>
        <v>0</v>
      </c>
      <c r="H352" s="175"/>
      <c r="I352" s="176">
        <f>ROUND(E352*H352,2)</f>
        <v>0</v>
      </c>
      <c r="J352" s="175"/>
      <c r="K352" s="176">
        <f>ROUND(E352*J352,2)</f>
        <v>0</v>
      </c>
      <c r="L352" s="176">
        <v>21</v>
      </c>
      <c r="M352" s="176">
        <f>G352*(1+L352/100)</f>
        <v>0</v>
      </c>
      <c r="N352" s="174">
        <v>0</v>
      </c>
      <c r="O352" s="174">
        <f>ROUND(E352*N352,2)</f>
        <v>0</v>
      </c>
      <c r="P352" s="174">
        <v>0</v>
      </c>
      <c r="Q352" s="174">
        <f>ROUND(E352*P352,2)</f>
        <v>0</v>
      </c>
      <c r="R352" s="176"/>
      <c r="S352" s="176" t="s">
        <v>248</v>
      </c>
      <c r="T352" s="177" t="s">
        <v>333</v>
      </c>
      <c r="U352" s="157">
        <v>0</v>
      </c>
      <c r="V352" s="157">
        <f>ROUND(E352*U352,2)</f>
        <v>0</v>
      </c>
      <c r="W352" s="157"/>
      <c r="X352" s="157" t="s">
        <v>678</v>
      </c>
      <c r="Y352" s="157" t="s">
        <v>250</v>
      </c>
      <c r="Z352" s="147"/>
      <c r="AA352" s="147"/>
      <c r="AB352" s="147"/>
      <c r="AC352" s="147"/>
      <c r="AD352" s="147"/>
      <c r="AE352" s="147"/>
      <c r="AF352" s="147"/>
      <c r="AG352" s="147" t="s">
        <v>683</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45" outlineLevel="2" x14ac:dyDescent="0.2">
      <c r="A353" s="154"/>
      <c r="B353" s="155"/>
      <c r="C353" s="266" t="s">
        <v>684</v>
      </c>
      <c r="D353" s="267"/>
      <c r="E353" s="267"/>
      <c r="F353" s="267"/>
      <c r="G353" s="26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284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78" t="str">
        <f>C353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53" s="147"/>
      <c r="BC353" s="147"/>
      <c r="BD353" s="147"/>
      <c r="BE353" s="147"/>
      <c r="BF353" s="147"/>
      <c r="BG353" s="147"/>
      <c r="BH353" s="147"/>
    </row>
    <row r="354" spans="1:60" outlineLevel="1" x14ac:dyDescent="0.2">
      <c r="A354" s="171">
        <v>116</v>
      </c>
      <c r="B354" s="172" t="s">
        <v>685</v>
      </c>
      <c r="C354" s="187" t="s">
        <v>686</v>
      </c>
      <c r="D354" s="173" t="s">
        <v>677</v>
      </c>
      <c r="E354" s="174">
        <v>1</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c r="S354" s="176" t="s">
        <v>248</v>
      </c>
      <c r="T354" s="177" t="s">
        <v>333</v>
      </c>
      <c r="U354" s="157">
        <v>0</v>
      </c>
      <c r="V354" s="157">
        <f>ROUND(E354*U354,2)</f>
        <v>0</v>
      </c>
      <c r="W354" s="157"/>
      <c r="X354" s="157" t="s">
        <v>678</v>
      </c>
      <c r="Y354" s="157" t="s">
        <v>250</v>
      </c>
      <c r="Z354" s="147"/>
      <c r="AA354" s="147"/>
      <c r="AB354" s="147"/>
      <c r="AC354" s="147"/>
      <c r="AD354" s="147"/>
      <c r="AE354" s="147"/>
      <c r="AF354" s="147"/>
      <c r="AG354" s="147" t="s">
        <v>683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2" x14ac:dyDescent="0.2">
      <c r="A355" s="154"/>
      <c r="B355" s="155"/>
      <c r="C355" s="266" t="s">
        <v>687</v>
      </c>
      <c r="D355" s="267"/>
      <c r="E355" s="267"/>
      <c r="F355" s="267"/>
      <c r="G355" s="26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284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78" t="str">
        <f>C355</f>
        <v>Náklady na ztížené provádění stavebních prací v důsledku nepřerušeného provozu na staveništi nebo v případech nepřerušeného provozu v objektech v nichž se stavební práce provádí.</v>
      </c>
      <c r="BB355" s="147"/>
      <c r="BC355" s="147"/>
      <c r="BD355" s="147"/>
      <c r="BE355" s="147"/>
      <c r="BF355" s="147"/>
      <c r="BG355" s="147"/>
      <c r="BH355" s="147"/>
    </row>
    <row r="356" spans="1:60" x14ac:dyDescent="0.2">
      <c r="A356" s="3"/>
      <c r="B356" s="4"/>
      <c r="C356" s="190"/>
      <c r="D356" s="6"/>
      <c r="E356" s="3"/>
      <c r="F356" s="3"/>
      <c r="G356" s="3"/>
      <c r="H356" s="3"/>
      <c r="I356" s="3"/>
      <c r="J356" s="3"/>
      <c r="K356" s="3"/>
      <c r="L356" s="3"/>
      <c r="M356" s="3"/>
      <c r="N356" s="3"/>
      <c r="O356" s="3"/>
      <c r="P356" s="3"/>
      <c r="Q356" s="3"/>
      <c r="R356" s="3"/>
      <c r="S356" s="3"/>
      <c r="T356" s="3"/>
      <c r="U356" s="3"/>
      <c r="V356" s="3"/>
      <c r="W356" s="3"/>
      <c r="X356" s="3"/>
      <c r="Y356" s="3"/>
      <c r="AE356">
        <v>15</v>
      </c>
      <c r="AF356">
        <v>21</v>
      </c>
      <c r="AG356" t="s">
        <v>229</v>
      </c>
    </row>
    <row r="357" spans="1:60" x14ac:dyDescent="0.2">
      <c r="A357" s="150"/>
      <c r="B357" s="151" t="s">
        <v>31</v>
      </c>
      <c r="C357" s="191"/>
      <c r="D357" s="152"/>
      <c r="E357" s="153"/>
      <c r="F357" s="153"/>
      <c r="G357" s="170">
        <f>G8+G31+G36+G44+G72+G96+G103+G107+G114+G121+G203+G205+G212+G216+G221+G243+G255+G266+G292+G300+G303+G323+G326+G330+G340+G349</f>
        <v>0</v>
      </c>
      <c r="H357" s="3"/>
      <c r="I357" s="3"/>
      <c r="J357" s="3"/>
      <c r="K357" s="3"/>
      <c r="L357" s="3"/>
      <c r="M357" s="3"/>
      <c r="N357" s="3"/>
      <c r="O357" s="3"/>
      <c r="P357" s="3"/>
      <c r="Q357" s="3"/>
      <c r="R357" s="3"/>
      <c r="S357" s="3"/>
      <c r="T357" s="3"/>
      <c r="U357" s="3"/>
      <c r="V357" s="3"/>
      <c r="W357" s="3"/>
      <c r="X357" s="3"/>
      <c r="Y357" s="3"/>
      <c r="AE357">
        <f>SUMIF(L7:L355,AE356,G7:G355)</f>
        <v>0</v>
      </c>
      <c r="AF357">
        <f>SUMIF(L7:L355,AF356,G7:G355)</f>
        <v>0</v>
      </c>
      <c r="AG357" t="s">
        <v>688</v>
      </c>
    </row>
    <row r="358" spans="1:60" x14ac:dyDescent="0.2">
      <c r="A358" s="3"/>
      <c r="B358" s="4"/>
      <c r="C358" s="190"/>
      <c r="D358" s="6"/>
      <c r="E358" s="3"/>
      <c r="F358" s="3"/>
      <c r="G358" s="3"/>
      <c r="H358" s="3"/>
      <c r="I358" s="3"/>
      <c r="J358" s="3"/>
      <c r="K358" s="3"/>
      <c r="L358" s="3"/>
      <c r="M358" s="3"/>
      <c r="N358" s="3"/>
      <c r="O358" s="3"/>
      <c r="P358" s="3"/>
      <c r="Q358" s="3"/>
      <c r="R358" s="3"/>
      <c r="S358" s="3"/>
      <c r="T358" s="3"/>
      <c r="U358" s="3"/>
      <c r="V358" s="3"/>
      <c r="W358" s="3"/>
      <c r="X358" s="3"/>
      <c r="Y358" s="3"/>
    </row>
    <row r="359" spans="1:60" x14ac:dyDescent="0.2">
      <c r="A359" s="3"/>
      <c r="B359" s="4"/>
      <c r="C359" s="190"/>
      <c r="D359" s="6"/>
      <c r="E359" s="3"/>
      <c r="F359" s="3"/>
      <c r="G359" s="3"/>
      <c r="H359" s="3"/>
      <c r="I359" s="3"/>
      <c r="J359" s="3"/>
      <c r="K359" s="3"/>
      <c r="L359" s="3"/>
      <c r="M359" s="3"/>
      <c r="N359" s="3"/>
      <c r="O359" s="3"/>
      <c r="P359" s="3"/>
      <c r="Q359" s="3"/>
      <c r="R359" s="3"/>
      <c r="S359" s="3"/>
      <c r="T359" s="3"/>
      <c r="U359" s="3"/>
      <c r="V359" s="3"/>
      <c r="W359" s="3"/>
      <c r="X359" s="3"/>
      <c r="Y359" s="3"/>
    </row>
    <row r="360" spans="1:60" x14ac:dyDescent="0.2">
      <c r="A360" s="264" t="s">
        <v>689</v>
      </c>
      <c r="B360" s="264"/>
      <c r="C360" s="265"/>
      <c r="D360" s="6"/>
      <c r="E360" s="3"/>
      <c r="F360" s="3"/>
      <c r="G360" s="3"/>
      <c r="H360" s="3"/>
      <c r="I360" s="3"/>
      <c r="J360" s="3"/>
      <c r="K360" s="3"/>
      <c r="L360" s="3"/>
      <c r="M360" s="3"/>
      <c r="N360" s="3"/>
      <c r="O360" s="3"/>
      <c r="P360" s="3"/>
      <c r="Q360" s="3"/>
      <c r="R360" s="3"/>
      <c r="S360" s="3"/>
      <c r="T360" s="3"/>
      <c r="U360" s="3"/>
      <c r="V360" s="3"/>
      <c r="W360" s="3"/>
      <c r="X360" s="3"/>
      <c r="Y360" s="3"/>
    </row>
    <row r="361" spans="1:60" x14ac:dyDescent="0.2">
      <c r="A361" s="268"/>
      <c r="B361" s="269"/>
      <c r="C361" s="270"/>
      <c r="D361" s="269"/>
      <c r="E361" s="269"/>
      <c r="F361" s="269"/>
      <c r="G361" s="271"/>
      <c r="H361" s="3"/>
      <c r="I361" s="3"/>
      <c r="J361" s="3"/>
      <c r="K361" s="3"/>
      <c r="L361" s="3"/>
      <c r="M361" s="3"/>
      <c r="N361" s="3"/>
      <c r="O361" s="3"/>
      <c r="P361" s="3"/>
      <c r="Q361" s="3"/>
      <c r="R361" s="3"/>
      <c r="S361" s="3"/>
      <c r="T361" s="3"/>
      <c r="U361" s="3"/>
      <c r="V361" s="3"/>
      <c r="W361" s="3"/>
      <c r="X361" s="3"/>
      <c r="Y361" s="3"/>
      <c r="AG361" t="s">
        <v>690</v>
      </c>
    </row>
    <row r="362" spans="1:60" x14ac:dyDescent="0.2">
      <c r="A362" s="272"/>
      <c r="B362" s="273"/>
      <c r="C362" s="274"/>
      <c r="D362" s="273"/>
      <c r="E362" s="273"/>
      <c r="F362" s="273"/>
      <c r="G362" s="275"/>
      <c r="H362" s="3"/>
      <c r="I362" s="3"/>
      <c r="J362" s="3"/>
      <c r="K362" s="3"/>
      <c r="L362" s="3"/>
      <c r="M362" s="3"/>
      <c r="N362" s="3"/>
      <c r="O362" s="3"/>
      <c r="P362" s="3"/>
      <c r="Q362" s="3"/>
      <c r="R362" s="3"/>
      <c r="S362" s="3"/>
      <c r="T362" s="3"/>
      <c r="U362" s="3"/>
      <c r="V362" s="3"/>
      <c r="W362" s="3"/>
      <c r="X362" s="3"/>
      <c r="Y362" s="3"/>
    </row>
    <row r="363" spans="1:60" x14ac:dyDescent="0.2">
      <c r="A363" s="272"/>
      <c r="B363" s="273"/>
      <c r="C363" s="274"/>
      <c r="D363" s="273"/>
      <c r="E363" s="273"/>
      <c r="F363" s="273"/>
      <c r="G363" s="275"/>
      <c r="H363" s="3"/>
      <c r="I363" s="3"/>
      <c r="J363" s="3"/>
      <c r="K363" s="3"/>
      <c r="L363" s="3"/>
      <c r="M363" s="3"/>
      <c r="N363" s="3"/>
      <c r="O363" s="3"/>
      <c r="P363" s="3"/>
      <c r="Q363" s="3"/>
      <c r="R363" s="3"/>
      <c r="S363" s="3"/>
      <c r="T363" s="3"/>
      <c r="U363" s="3"/>
      <c r="V363" s="3"/>
      <c r="W363" s="3"/>
      <c r="X363" s="3"/>
      <c r="Y363" s="3"/>
    </row>
    <row r="364" spans="1:60" x14ac:dyDescent="0.2">
      <c r="A364" s="272"/>
      <c r="B364" s="273"/>
      <c r="C364" s="274"/>
      <c r="D364" s="273"/>
      <c r="E364" s="273"/>
      <c r="F364" s="273"/>
      <c r="G364" s="275"/>
      <c r="H364" s="3"/>
      <c r="I364" s="3"/>
      <c r="J364" s="3"/>
      <c r="K364" s="3"/>
      <c r="L364" s="3"/>
      <c r="M364" s="3"/>
      <c r="N364" s="3"/>
      <c r="O364" s="3"/>
      <c r="P364" s="3"/>
      <c r="Q364" s="3"/>
      <c r="R364" s="3"/>
      <c r="S364" s="3"/>
      <c r="T364" s="3"/>
      <c r="U364" s="3"/>
      <c r="V364" s="3"/>
      <c r="W364" s="3"/>
      <c r="X364" s="3"/>
      <c r="Y364" s="3"/>
    </row>
    <row r="365" spans="1:60" x14ac:dyDescent="0.2">
      <c r="A365" s="276"/>
      <c r="B365" s="277"/>
      <c r="C365" s="278"/>
      <c r="D365" s="277"/>
      <c r="E365" s="277"/>
      <c r="F365" s="277"/>
      <c r="G365" s="279"/>
      <c r="H365" s="3"/>
      <c r="I365" s="3"/>
      <c r="J365" s="3"/>
      <c r="K365" s="3"/>
      <c r="L365" s="3"/>
      <c r="M365" s="3"/>
      <c r="N365" s="3"/>
      <c r="O365" s="3"/>
      <c r="P365" s="3"/>
      <c r="Q365" s="3"/>
      <c r="R365" s="3"/>
      <c r="S365" s="3"/>
      <c r="T365" s="3"/>
      <c r="U365" s="3"/>
      <c r="V365" s="3"/>
      <c r="W365" s="3"/>
      <c r="X365" s="3"/>
      <c r="Y365" s="3"/>
    </row>
    <row r="366" spans="1:60" x14ac:dyDescent="0.2">
      <c r="A366" s="3"/>
      <c r="B366" s="4"/>
      <c r="C366" s="190"/>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
      <c r="C367" s="192"/>
      <c r="D367" s="10"/>
      <c r="AG367" t="s">
        <v>691</v>
      </c>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ZRGiIMcypljEjMMuNQkA+kpAiShLaBhGl5KLJ53Dft+8Oz6/bPnDjn9Vaw4Jy/TQ+fDFFtDtpKXNRNC7vnlg==" saltValue="gOvPGd3cKPIbcwgal3lPNQ==" spinCount="100000" sheet="1" formatRows="0"/>
  <mergeCells count="20">
    <mergeCell ref="A361:G365"/>
    <mergeCell ref="C29:G29"/>
    <mergeCell ref="C65:G65"/>
    <mergeCell ref="C66:G66"/>
    <mergeCell ref="C74:G74"/>
    <mergeCell ref="A1:G1"/>
    <mergeCell ref="C2:G2"/>
    <mergeCell ref="C3:G3"/>
    <mergeCell ref="C4:G4"/>
    <mergeCell ref="A360:C360"/>
    <mergeCell ref="C344:G344"/>
    <mergeCell ref="C351:G351"/>
    <mergeCell ref="C353:G353"/>
    <mergeCell ref="C355:G355"/>
    <mergeCell ref="C153:G153"/>
    <mergeCell ref="C172:G172"/>
    <mergeCell ref="C176:G176"/>
    <mergeCell ref="C179:G179"/>
    <mergeCell ref="C186:G186"/>
    <mergeCell ref="C214:G21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49</v>
      </c>
      <c r="C4" s="261" t="s">
        <v>50</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78</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244</v>
      </c>
    </row>
    <row r="9" spans="1:60" outlineLevel="1" x14ac:dyDescent="0.2">
      <c r="A9" s="179">
        <v>1</v>
      </c>
      <c r="B9" s="180" t="s">
        <v>692</v>
      </c>
      <c r="C9" s="189" t="s">
        <v>693</v>
      </c>
      <c r="D9" s="181" t="s">
        <v>337</v>
      </c>
      <c r="E9" s="182">
        <v>7</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327</v>
      </c>
      <c r="T9" s="185" t="s">
        <v>333</v>
      </c>
      <c r="U9" s="157">
        <v>0</v>
      </c>
      <c r="V9" s="157">
        <f>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1" t="s">
        <v>243</v>
      </c>
      <c r="B10" s="162" t="s">
        <v>96</v>
      </c>
      <c r="C10" s="186" t="s">
        <v>98</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v>
      </c>
      <c r="R10" s="165"/>
      <c r="S10" s="165"/>
      <c r="T10" s="166"/>
      <c r="U10" s="160"/>
      <c r="V10" s="160">
        <f>SUM(V11:V15)</f>
        <v>0</v>
      </c>
      <c r="W10" s="160"/>
      <c r="X10" s="160"/>
      <c r="Y10" s="160"/>
      <c r="AG10" t="s">
        <v>244</v>
      </c>
    </row>
    <row r="11" spans="1:60" ht="45" outlineLevel="1" x14ac:dyDescent="0.2">
      <c r="A11" s="179">
        <v>2</v>
      </c>
      <c r="B11" s="180" t="s">
        <v>695</v>
      </c>
      <c r="C11" s="189" t="s">
        <v>696</v>
      </c>
      <c r="D11" s="181" t="s">
        <v>697</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327</v>
      </c>
      <c r="T11" s="185" t="s">
        <v>333</v>
      </c>
      <c r="U11" s="157">
        <v>0</v>
      </c>
      <c r="V11" s="157">
        <f>ROUND(E11*U11,2)</f>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45" outlineLevel="1" x14ac:dyDescent="0.2">
      <c r="A12" s="179">
        <v>3</v>
      </c>
      <c r="B12" s="180" t="s">
        <v>698</v>
      </c>
      <c r="C12" s="189" t="s">
        <v>699</v>
      </c>
      <c r="D12" s="181" t="s">
        <v>697</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327</v>
      </c>
      <c r="T12" s="185" t="s">
        <v>333</v>
      </c>
      <c r="U12" s="157">
        <v>0</v>
      </c>
      <c r="V12" s="157">
        <f>ROUND(E12*U12,2)</f>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4</v>
      </c>
      <c r="B13" s="180" t="s">
        <v>700</v>
      </c>
      <c r="C13" s="189" t="s">
        <v>701</v>
      </c>
      <c r="D13" s="181" t="s">
        <v>337</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0</v>
      </c>
      <c r="V13" s="157">
        <f>ROUND(E13*U13,2)</f>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9">
        <v>5</v>
      </c>
      <c r="B14" s="180" t="s">
        <v>702</v>
      </c>
      <c r="C14" s="189" t="s">
        <v>703</v>
      </c>
      <c r="D14" s="181" t="s">
        <v>337</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327</v>
      </c>
      <c r="T14" s="185" t="s">
        <v>333</v>
      </c>
      <c r="U14" s="157">
        <v>0</v>
      </c>
      <c r="V14" s="157">
        <f>ROUND(E14*U14,2)</f>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6</v>
      </c>
      <c r="B15" s="180" t="s">
        <v>704</v>
      </c>
      <c r="C15" s="189" t="s">
        <v>705</v>
      </c>
      <c r="D15" s="181" t="s">
        <v>337</v>
      </c>
      <c r="E15" s="182">
        <v>1</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327</v>
      </c>
      <c r="T15" s="185" t="s">
        <v>333</v>
      </c>
      <c r="U15" s="157">
        <v>0</v>
      </c>
      <c r="V15" s="157">
        <f>ROUND(E15*U15,2)</f>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1" t="s">
        <v>243</v>
      </c>
      <c r="B16" s="162" t="s">
        <v>101</v>
      </c>
      <c r="C16" s="186" t="s">
        <v>103</v>
      </c>
      <c r="D16" s="163"/>
      <c r="E16" s="164"/>
      <c r="F16" s="165"/>
      <c r="G16" s="165">
        <f>SUMIF(AG17:AG20,"&lt;&gt;NOR",G17:G20)</f>
        <v>0</v>
      </c>
      <c r="H16" s="165"/>
      <c r="I16" s="165">
        <f>SUM(I17:I20)</f>
        <v>0</v>
      </c>
      <c r="J16" s="165"/>
      <c r="K16" s="165">
        <f>SUM(K17:K20)</f>
        <v>0</v>
      </c>
      <c r="L16" s="165"/>
      <c r="M16" s="165">
        <f>SUM(M17:M20)</f>
        <v>0</v>
      </c>
      <c r="N16" s="164"/>
      <c r="O16" s="164">
        <f>SUM(O17:O20)</f>
        <v>0</v>
      </c>
      <c r="P16" s="164"/>
      <c r="Q16" s="164">
        <f>SUM(Q17:Q20)</f>
        <v>0</v>
      </c>
      <c r="R16" s="165"/>
      <c r="S16" s="165"/>
      <c r="T16" s="166"/>
      <c r="U16" s="160"/>
      <c r="V16" s="160">
        <f>SUM(V17:V20)</f>
        <v>0</v>
      </c>
      <c r="W16" s="160"/>
      <c r="X16" s="160"/>
      <c r="Y16" s="160"/>
      <c r="AG16" t="s">
        <v>244</v>
      </c>
    </row>
    <row r="17" spans="1:60" outlineLevel="1" x14ac:dyDescent="0.2">
      <c r="A17" s="179">
        <v>7</v>
      </c>
      <c r="B17" s="180" t="s">
        <v>706</v>
      </c>
      <c r="C17" s="189" t="s">
        <v>707</v>
      </c>
      <c r="D17" s="181" t="s">
        <v>337</v>
      </c>
      <c r="E17" s="182">
        <v>3</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327</v>
      </c>
      <c r="T17" s="185" t="s">
        <v>333</v>
      </c>
      <c r="U17" s="157">
        <v>0</v>
      </c>
      <c r="V17" s="157">
        <f>ROUND(E17*U17,2)</f>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8</v>
      </c>
      <c r="B18" s="180" t="s">
        <v>708</v>
      </c>
      <c r="C18" s="189" t="s">
        <v>709</v>
      </c>
      <c r="D18" s="181" t="s">
        <v>337</v>
      </c>
      <c r="E18" s="182">
        <v>42</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327</v>
      </c>
      <c r="T18" s="185" t="s">
        <v>333</v>
      </c>
      <c r="U18" s="157">
        <v>0</v>
      </c>
      <c r="V18" s="157">
        <f>ROUND(E18*U18,2)</f>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9</v>
      </c>
      <c r="B19" s="180" t="s">
        <v>710</v>
      </c>
      <c r="C19" s="189" t="s">
        <v>711</v>
      </c>
      <c r="D19" s="181" t="s">
        <v>697</v>
      </c>
      <c r="E19" s="182">
        <v>2</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327</v>
      </c>
      <c r="T19" s="185" t="s">
        <v>333</v>
      </c>
      <c r="U19" s="157">
        <v>0</v>
      </c>
      <c r="V19" s="157">
        <f>ROUND(E19*U19,2)</f>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712</v>
      </c>
      <c r="C20" s="189" t="s">
        <v>713</v>
      </c>
      <c r="D20" s="181" t="s">
        <v>697</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1" t="s">
        <v>243</v>
      </c>
      <c r="B21" s="162" t="s">
        <v>104</v>
      </c>
      <c r="C21" s="186" t="s">
        <v>105</v>
      </c>
      <c r="D21" s="163"/>
      <c r="E21" s="164"/>
      <c r="F21" s="165"/>
      <c r="G21" s="165">
        <f>SUMIF(AG22:AG30,"&lt;&gt;NOR",G22:G30)</f>
        <v>0</v>
      </c>
      <c r="H21" s="165"/>
      <c r="I21" s="165">
        <f>SUM(I22:I30)</f>
        <v>0</v>
      </c>
      <c r="J21" s="165"/>
      <c r="K21" s="165">
        <f>SUM(K22:K30)</f>
        <v>0</v>
      </c>
      <c r="L21" s="165"/>
      <c r="M21" s="165">
        <f>SUM(M22:M30)</f>
        <v>0</v>
      </c>
      <c r="N21" s="164"/>
      <c r="O21" s="164">
        <f>SUM(O22:O30)</f>
        <v>0</v>
      </c>
      <c r="P21" s="164"/>
      <c r="Q21" s="164">
        <f>SUM(Q22:Q30)</f>
        <v>0</v>
      </c>
      <c r="R21" s="165"/>
      <c r="S21" s="165"/>
      <c r="T21" s="166"/>
      <c r="U21" s="160"/>
      <c r="V21" s="160">
        <f>SUM(V22:V30)</f>
        <v>0</v>
      </c>
      <c r="W21" s="160"/>
      <c r="X21" s="160"/>
      <c r="Y21" s="160"/>
      <c r="AG21" t="s">
        <v>244</v>
      </c>
    </row>
    <row r="22" spans="1:60" outlineLevel="1" x14ac:dyDescent="0.2">
      <c r="A22" s="179">
        <v>11</v>
      </c>
      <c r="B22" s="180" t="s">
        <v>714</v>
      </c>
      <c r="C22" s="189" t="s">
        <v>715</v>
      </c>
      <c r="D22" s="181" t="s">
        <v>282</v>
      </c>
      <c r="E22" s="182">
        <v>265</v>
      </c>
      <c r="F22" s="183"/>
      <c r="G22" s="184">
        <f t="shared" ref="G22:G30" si="0">ROUND(E22*F22,2)</f>
        <v>0</v>
      </c>
      <c r="H22" s="183"/>
      <c r="I22" s="184">
        <f t="shared" ref="I22:I30" si="1">ROUND(E22*H22,2)</f>
        <v>0</v>
      </c>
      <c r="J22" s="183"/>
      <c r="K22" s="184">
        <f t="shared" ref="K22:K30" si="2">ROUND(E22*J22,2)</f>
        <v>0</v>
      </c>
      <c r="L22" s="184">
        <v>21</v>
      </c>
      <c r="M22" s="184">
        <f t="shared" ref="M22:M30" si="3">G22*(1+L22/100)</f>
        <v>0</v>
      </c>
      <c r="N22" s="182">
        <v>0</v>
      </c>
      <c r="O22" s="182">
        <f t="shared" ref="O22:O30" si="4">ROUND(E22*N22,2)</f>
        <v>0</v>
      </c>
      <c r="P22" s="182">
        <v>0</v>
      </c>
      <c r="Q22" s="182">
        <f t="shared" ref="Q22:Q30" si="5">ROUND(E22*P22,2)</f>
        <v>0</v>
      </c>
      <c r="R22" s="184"/>
      <c r="S22" s="184" t="s">
        <v>327</v>
      </c>
      <c r="T22" s="185" t="s">
        <v>333</v>
      </c>
      <c r="U22" s="157">
        <v>0</v>
      </c>
      <c r="V22" s="157">
        <f t="shared" ref="V22:V30" si="6">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12</v>
      </c>
      <c r="B23" s="180" t="s">
        <v>716</v>
      </c>
      <c r="C23" s="189" t="s">
        <v>717</v>
      </c>
      <c r="D23" s="181" t="s">
        <v>282</v>
      </c>
      <c r="E23" s="182">
        <v>180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13</v>
      </c>
      <c r="B24" s="180" t="s">
        <v>718</v>
      </c>
      <c r="C24" s="189" t="s">
        <v>719</v>
      </c>
      <c r="D24" s="181" t="s">
        <v>282</v>
      </c>
      <c r="E24" s="182">
        <v>755</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14</v>
      </c>
      <c r="B25" s="180" t="s">
        <v>720</v>
      </c>
      <c r="C25" s="189" t="s">
        <v>721</v>
      </c>
      <c r="D25" s="181" t="s">
        <v>282</v>
      </c>
      <c r="E25" s="182">
        <v>400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15</v>
      </c>
      <c r="B26" s="180" t="s">
        <v>722</v>
      </c>
      <c r="C26" s="189" t="s">
        <v>723</v>
      </c>
      <c r="D26" s="181" t="s">
        <v>282</v>
      </c>
      <c r="E26" s="182">
        <v>95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16</v>
      </c>
      <c r="B27" s="180" t="s">
        <v>724</v>
      </c>
      <c r="C27" s="189" t="s">
        <v>725</v>
      </c>
      <c r="D27" s="181" t="s">
        <v>282</v>
      </c>
      <c r="E27" s="182">
        <v>135</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17</v>
      </c>
      <c r="B28" s="180" t="s">
        <v>726</v>
      </c>
      <c r="C28" s="189" t="s">
        <v>727</v>
      </c>
      <c r="D28" s="181" t="s">
        <v>282</v>
      </c>
      <c r="E28" s="182">
        <v>85</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728</v>
      </c>
      <c r="C29" s="189" t="s">
        <v>729</v>
      </c>
      <c r="D29" s="181" t="s">
        <v>282</v>
      </c>
      <c r="E29" s="182">
        <v>450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19</v>
      </c>
      <c r="B30" s="180" t="s">
        <v>730</v>
      </c>
      <c r="C30" s="189" t="s">
        <v>731</v>
      </c>
      <c r="D30" s="181" t="s">
        <v>282</v>
      </c>
      <c r="E30" s="182">
        <v>185</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107</v>
      </c>
      <c r="C31" s="186" t="s">
        <v>108</v>
      </c>
      <c r="D31" s="163"/>
      <c r="E31" s="164"/>
      <c r="F31" s="165"/>
      <c r="G31" s="165">
        <f>SUMIF(AG32:AG52,"&lt;&gt;NOR",G32:G52)</f>
        <v>0</v>
      </c>
      <c r="H31" s="165"/>
      <c r="I31" s="165">
        <f>SUM(I32:I52)</f>
        <v>0</v>
      </c>
      <c r="J31" s="165"/>
      <c r="K31" s="165">
        <f>SUM(K32:K52)</f>
        <v>0</v>
      </c>
      <c r="L31" s="165"/>
      <c r="M31" s="165">
        <f>SUM(M32:M52)</f>
        <v>0</v>
      </c>
      <c r="N31" s="164"/>
      <c r="O31" s="164">
        <f>SUM(O32:O52)</f>
        <v>0</v>
      </c>
      <c r="P31" s="164"/>
      <c r="Q31" s="164">
        <f>SUM(Q32:Q52)</f>
        <v>0</v>
      </c>
      <c r="R31" s="165"/>
      <c r="S31" s="165"/>
      <c r="T31" s="166"/>
      <c r="U31" s="160"/>
      <c r="V31" s="160">
        <f>SUM(V32:V52)</f>
        <v>0</v>
      </c>
      <c r="W31" s="160"/>
      <c r="X31" s="160"/>
      <c r="Y31" s="160"/>
      <c r="AG31" t="s">
        <v>244</v>
      </c>
    </row>
    <row r="32" spans="1:60" outlineLevel="1" x14ac:dyDescent="0.2">
      <c r="A32" s="179">
        <v>20</v>
      </c>
      <c r="B32" s="180" t="s">
        <v>732</v>
      </c>
      <c r="C32" s="189" t="s">
        <v>733</v>
      </c>
      <c r="D32" s="181" t="s">
        <v>282</v>
      </c>
      <c r="E32" s="182">
        <v>12</v>
      </c>
      <c r="F32" s="183"/>
      <c r="G32" s="184">
        <f t="shared" ref="G32:G52" si="7">ROUND(E32*F32,2)</f>
        <v>0</v>
      </c>
      <c r="H32" s="183"/>
      <c r="I32" s="184">
        <f t="shared" ref="I32:I52" si="8">ROUND(E32*H32,2)</f>
        <v>0</v>
      </c>
      <c r="J32" s="183"/>
      <c r="K32" s="184">
        <f t="shared" ref="K32:K52" si="9">ROUND(E32*J32,2)</f>
        <v>0</v>
      </c>
      <c r="L32" s="184">
        <v>21</v>
      </c>
      <c r="M32" s="184">
        <f t="shared" ref="M32:M52" si="10">G32*(1+L32/100)</f>
        <v>0</v>
      </c>
      <c r="N32" s="182">
        <v>0</v>
      </c>
      <c r="O32" s="182">
        <f t="shared" ref="O32:O52" si="11">ROUND(E32*N32,2)</f>
        <v>0</v>
      </c>
      <c r="P32" s="182">
        <v>0</v>
      </c>
      <c r="Q32" s="182">
        <f t="shared" ref="Q32:Q52" si="12">ROUND(E32*P32,2)</f>
        <v>0</v>
      </c>
      <c r="R32" s="184"/>
      <c r="S32" s="184" t="s">
        <v>327</v>
      </c>
      <c r="T32" s="185" t="s">
        <v>333</v>
      </c>
      <c r="U32" s="157">
        <v>0</v>
      </c>
      <c r="V32" s="157">
        <f t="shared" ref="V32:V52" si="13">ROUND(E32*U32,2)</f>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9">
        <v>21</v>
      </c>
      <c r="B33" s="180" t="s">
        <v>734</v>
      </c>
      <c r="C33" s="189" t="s">
        <v>735</v>
      </c>
      <c r="D33" s="181" t="s">
        <v>337</v>
      </c>
      <c r="E33" s="182">
        <v>20</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327</v>
      </c>
      <c r="T33" s="185" t="s">
        <v>333</v>
      </c>
      <c r="U33" s="157">
        <v>0</v>
      </c>
      <c r="V33" s="157">
        <f t="shared" si="13"/>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22</v>
      </c>
      <c r="B34" s="180" t="s">
        <v>736</v>
      </c>
      <c r="C34" s="189" t="s">
        <v>737</v>
      </c>
      <c r="D34" s="181" t="s">
        <v>337</v>
      </c>
      <c r="E34" s="182">
        <v>10</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79">
        <v>23</v>
      </c>
      <c r="B35" s="180" t="s">
        <v>738</v>
      </c>
      <c r="C35" s="189" t="s">
        <v>739</v>
      </c>
      <c r="D35" s="181" t="s">
        <v>337</v>
      </c>
      <c r="E35" s="182">
        <v>30</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24</v>
      </c>
      <c r="B36" s="180" t="s">
        <v>740</v>
      </c>
      <c r="C36" s="189" t="s">
        <v>741</v>
      </c>
      <c r="D36" s="181" t="s">
        <v>282</v>
      </c>
      <c r="E36" s="182">
        <v>80</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25</v>
      </c>
      <c r="B37" s="180" t="s">
        <v>742</v>
      </c>
      <c r="C37" s="189" t="s">
        <v>743</v>
      </c>
      <c r="D37" s="181" t="s">
        <v>282</v>
      </c>
      <c r="E37" s="182">
        <v>55</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26</v>
      </c>
      <c r="B38" s="180" t="s">
        <v>744</v>
      </c>
      <c r="C38" s="189" t="s">
        <v>745</v>
      </c>
      <c r="D38" s="181" t="s">
        <v>282</v>
      </c>
      <c r="E38" s="182">
        <v>50</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27</v>
      </c>
      <c r="B39" s="180" t="s">
        <v>746</v>
      </c>
      <c r="C39" s="189" t="s">
        <v>747</v>
      </c>
      <c r="D39" s="181" t="s">
        <v>282</v>
      </c>
      <c r="E39" s="182">
        <v>45</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9">
        <v>28</v>
      </c>
      <c r="B40" s="180" t="s">
        <v>748</v>
      </c>
      <c r="C40" s="189" t="s">
        <v>749</v>
      </c>
      <c r="D40" s="181" t="s">
        <v>697</v>
      </c>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9">
        <v>29</v>
      </c>
      <c r="B41" s="180" t="s">
        <v>750</v>
      </c>
      <c r="C41" s="189" t="s">
        <v>751</v>
      </c>
      <c r="D41" s="181" t="s">
        <v>697</v>
      </c>
      <c r="E41" s="182">
        <v>1</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30</v>
      </c>
      <c r="B42" s="180" t="s">
        <v>752</v>
      </c>
      <c r="C42" s="189" t="s">
        <v>753</v>
      </c>
      <c r="D42" s="181" t="s">
        <v>697</v>
      </c>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31</v>
      </c>
      <c r="B43" s="180" t="s">
        <v>754</v>
      </c>
      <c r="C43" s="189" t="s">
        <v>755</v>
      </c>
      <c r="D43" s="181" t="s">
        <v>282</v>
      </c>
      <c r="E43" s="182">
        <v>50</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c r="S43" s="184" t="s">
        <v>327</v>
      </c>
      <c r="T43" s="185" t="s">
        <v>333</v>
      </c>
      <c r="U43" s="157">
        <v>0</v>
      </c>
      <c r="V43" s="157">
        <f t="shared" si="13"/>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32</v>
      </c>
      <c r="B44" s="180" t="s">
        <v>756</v>
      </c>
      <c r="C44" s="189" t="s">
        <v>757</v>
      </c>
      <c r="D44" s="181" t="s">
        <v>282</v>
      </c>
      <c r="E44" s="182">
        <v>135</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c r="S44" s="184" t="s">
        <v>327</v>
      </c>
      <c r="T44" s="185" t="s">
        <v>333</v>
      </c>
      <c r="U44" s="157">
        <v>0</v>
      </c>
      <c r="V44" s="157">
        <f t="shared" si="13"/>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33</v>
      </c>
      <c r="B45" s="180" t="s">
        <v>758</v>
      </c>
      <c r="C45" s="189" t="s">
        <v>759</v>
      </c>
      <c r="D45" s="181" t="s">
        <v>337</v>
      </c>
      <c r="E45" s="182">
        <v>270</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34</v>
      </c>
      <c r="B46" s="180" t="s">
        <v>760</v>
      </c>
      <c r="C46" s="189" t="s">
        <v>761</v>
      </c>
      <c r="D46" s="181" t="s">
        <v>337</v>
      </c>
      <c r="E46" s="182">
        <v>40</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35</v>
      </c>
      <c r="B47" s="180" t="s">
        <v>762</v>
      </c>
      <c r="C47" s="189" t="s">
        <v>763</v>
      </c>
      <c r="D47" s="181" t="s">
        <v>282</v>
      </c>
      <c r="E47" s="182">
        <v>50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36</v>
      </c>
      <c r="B48" s="180" t="s">
        <v>764</v>
      </c>
      <c r="C48" s="189" t="s">
        <v>765</v>
      </c>
      <c r="D48" s="181" t="s">
        <v>282</v>
      </c>
      <c r="E48" s="182">
        <v>85</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37</v>
      </c>
      <c r="B49" s="180" t="s">
        <v>766</v>
      </c>
      <c r="C49" s="189" t="s">
        <v>767</v>
      </c>
      <c r="D49" s="181" t="s">
        <v>337</v>
      </c>
      <c r="E49" s="182">
        <v>120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38</v>
      </c>
      <c r="B50" s="180" t="s">
        <v>768</v>
      </c>
      <c r="C50" s="189" t="s">
        <v>769</v>
      </c>
      <c r="D50" s="181" t="s">
        <v>337</v>
      </c>
      <c r="E50" s="182">
        <v>80</v>
      </c>
      <c r="F50" s="183"/>
      <c r="G50" s="184">
        <f t="shared" si="7"/>
        <v>0</v>
      </c>
      <c r="H50" s="183"/>
      <c r="I50" s="184">
        <f t="shared" si="8"/>
        <v>0</v>
      </c>
      <c r="J50" s="183"/>
      <c r="K50" s="184">
        <f t="shared" si="9"/>
        <v>0</v>
      </c>
      <c r="L50" s="184">
        <v>21</v>
      </c>
      <c r="M50" s="184">
        <f t="shared" si="10"/>
        <v>0</v>
      </c>
      <c r="N50" s="182">
        <v>0</v>
      </c>
      <c r="O50" s="182">
        <f t="shared" si="11"/>
        <v>0</v>
      </c>
      <c r="P50" s="182">
        <v>0</v>
      </c>
      <c r="Q50" s="182">
        <f t="shared" si="12"/>
        <v>0</v>
      </c>
      <c r="R50" s="184"/>
      <c r="S50" s="184" t="s">
        <v>327</v>
      </c>
      <c r="T50" s="185" t="s">
        <v>333</v>
      </c>
      <c r="U50" s="157">
        <v>0</v>
      </c>
      <c r="V50" s="157">
        <f t="shared" si="13"/>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9">
        <v>39</v>
      </c>
      <c r="B51" s="180" t="s">
        <v>770</v>
      </c>
      <c r="C51" s="189" t="s">
        <v>771</v>
      </c>
      <c r="D51" s="181" t="s">
        <v>697</v>
      </c>
      <c r="E51" s="182">
        <v>1</v>
      </c>
      <c r="F51" s="183"/>
      <c r="G51" s="184">
        <f t="shared" si="7"/>
        <v>0</v>
      </c>
      <c r="H51" s="183"/>
      <c r="I51" s="184">
        <f t="shared" si="8"/>
        <v>0</v>
      </c>
      <c r="J51" s="183"/>
      <c r="K51" s="184">
        <f t="shared" si="9"/>
        <v>0</v>
      </c>
      <c r="L51" s="184">
        <v>21</v>
      </c>
      <c r="M51" s="184">
        <f t="shared" si="10"/>
        <v>0</v>
      </c>
      <c r="N51" s="182">
        <v>0</v>
      </c>
      <c r="O51" s="182">
        <f t="shared" si="11"/>
        <v>0</v>
      </c>
      <c r="P51" s="182">
        <v>0</v>
      </c>
      <c r="Q51" s="182">
        <f t="shared" si="12"/>
        <v>0</v>
      </c>
      <c r="R51" s="184"/>
      <c r="S51" s="184" t="s">
        <v>327</v>
      </c>
      <c r="T51" s="185" t="s">
        <v>333</v>
      </c>
      <c r="U51" s="157">
        <v>0</v>
      </c>
      <c r="V51" s="157">
        <f t="shared" si="13"/>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40</v>
      </c>
      <c r="B52" s="180" t="s">
        <v>772</v>
      </c>
      <c r="C52" s="189" t="s">
        <v>773</v>
      </c>
      <c r="D52" s="181" t="s">
        <v>697</v>
      </c>
      <c r="E52" s="182">
        <v>1</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243</v>
      </c>
      <c r="B53" s="162" t="s">
        <v>109</v>
      </c>
      <c r="C53" s="186" t="s">
        <v>110</v>
      </c>
      <c r="D53" s="163"/>
      <c r="E53" s="164"/>
      <c r="F53" s="165"/>
      <c r="G53" s="165">
        <f>SUMIF(AG54:AG57,"&lt;&gt;NOR",G54:G57)</f>
        <v>0</v>
      </c>
      <c r="H53" s="165"/>
      <c r="I53" s="165">
        <f>SUM(I54:I57)</f>
        <v>0</v>
      </c>
      <c r="J53" s="165"/>
      <c r="K53" s="165">
        <f>SUM(K54:K57)</f>
        <v>0</v>
      </c>
      <c r="L53" s="165"/>
      <c r="M53" s="165">
        <f>SUM(M54:M57)</f>
        <v>0</v>
      </c>
      <c r="N53" s="164"/>
      <c r="O53" s="164">
        <f>SUM(O54:O57)</f>
        <v>0</v>
      </c>
      <c r="P53" s="164"/>
      <c r="Q53" s="164">
        <f>SUM(Q54:Q57)</f>
        <v>0</v>
      </c>
      <c r="R53" s="165"/>
      <c r="S53" s="165"/>
      <c r="T53" s="166"/>
      <c r="U53" s="160"/>
      <c r="V53" s="160">
        <f>SUM(V54:V57)</f>
        <v>0</v>
      </c>
      <c r="W53" s="160"/>
      <c r="X53" s="160"/>
      <c r="Y53" s="160"/>
      <c r="AG53" t="s">
        <v>244</v>
      </c>
    </row>
    <row r="54" spans="1:60" ht="22.5" outlineLevel="1" x14ac:dyDescent="0.2">
      <c r="A54" s="179">
        <v>41</v>
      </c>
      <c r="B54" s="180" t="s">
        <v>774</v>
      </c>
      <c r="C54" s="189" t="s">
        <v>775</v>
      </c>
      <c r="D54" s="181" t="s">
        <v>282</v>
      </c>
      <c r="E54" s="182">
        <v>135</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42</v>
      </c>
      <c r="B55" s="180" t="s">
        <v>776</v>
      </c>
      <c r="C55" s="189" t="s">
        <v>777</v>
      </c>
      <c r="D55" s="181" t="s">
        <v>282</v>
      </c>
      <c r="E55" s="182">
        <v>95</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327</v>
      </c>
      <c r="T55" s="185" t="s">
        <v>333</v>
      </c>
      <c r="U55" s="157">
        <v>0</v>
      </c>
      <c r="V55" s="157">
        <f>ROUND(E55*U55,2)</f>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43</v>
      </c>
      <c r="B56" s="180" t="s">
        <v>778</v>
      </c>
      <c r="C56" s="189" t="s">
        <v>779</v>
      </c>
      <c r="D56" s="181" t="s">
        <v>282</v>
      </c>
      <c r="E56" s="182">
        <v>65</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9">
        <v>44</v>
      </c>
      <c r="B57" s="180" t="s">
        <v>780</v>
      </c>
      <c r="C57" s="189" t="s">
        <v>781</v>
      </c>
      <c r="D57" s="181" t="s">
        <v>282</v>
      </c>
      <c r="E57" s="182">
        <v>145</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1" t="s">
        <v>243</v>
      </c>
      <c r="B58" s="162" t="s">
        <v>199</v>
      </c>
      <c r="C58" s="186" t="s">
        <v>200</v>
      </c>
      <c r="D58" s="163"/>
      <c r="E58" s="164"/>
      <c r="F58" s="165"/>
      <c r="G58" s="165">
        <f>SUMIF(AG59:AG75,"&lt;&gt;NOR",G59:G75)</f>
        <v>0</v>
      </c>
      <c r="H58" s="165"/>
      <c r="I58" s="165">
        <f>SUM(I59:I75)</f>
        <v>0</v>
      </c>
      <c r="J58" s="165"/>
      <c r="K58" s="165">
        <f>SUM(K59:K75)</f>
        <v>0</v>
      </c>
      <c r="L58" s="165"/>
      <c r="M58" s="165">
        <f>SUM(M59:M75)</f>
        <v>0</v>
      </c>
      <c r="N58" s="164"/>
      <c r="O58" s="164">
        <f>SUM(O59:O75)</f>
        <v>0</v>
      </c>
      <c r="P58" s="164"/>
      <c r="Q58" s="164">
        <f>SUM(Q59:Q75)</f>
        <v>0</v>
      </c>
      <c r="R58" s="165"/>
      <c r="S58" s="165"/>
      <c r="T58" s="166"/>
      <c r="U58" s="160"/>
      <c r="V58" s="160">
        <f>SUM(V59:V75)</f>
        <v>0</v>
      </c>
      <c r="W58" s="160"/>
      <c r="X58" s="160"/>
      <c r="Y58" s="160"/>
      <c r="AG58" t="s">
        <v>244</v>
      </c>
    </row>
    <row r="59" spans="1:60" outlineLevel="1" x14ac:dyDescent="0.2">
      <c r="A59" s="179">
        <v>45</v>
      </c>
      <c r="B59" s="180" t="s">
        <v>782</v>
      </c>
      <c r="C59" s="189" t="s">
        <v>783</v>
      </c>
      <c r="D59" s="181" t="s">
        <v>784</v>
      </c>
      <c r="E59" s="182">
        <v>1</v>
      </c>
      <c r="F59" s="183"/>
      <c r="G59" s="184">
        <f t="shared" ref="G59:G75" si="14">ROUND(E59*F59,2)</f>
        <v>0</v>
      </c>
      <c r="H59" s="183"/>
      <c r="I59" s="184">
        <f t="shared" ref="I59:I75" si="15">ROUND(E59*H59,2)</f>
        <v>0</v>
      </c>
      <c r="J59" s="183"/>
      <c r="K59" s="184">
        <f t="shared" ref="K59:K75" si="16">ROUND(E59*J59,2)</f>
        <v>0</v>
      </c>
      <c r="L59" s="184">
        <v>21</v>
      </c>
      <c r="M59" s="184">
        <f t="shared" ref="M59:M75" si="17">G59*(1+L59/100)</f>
        <v>0</v>
      </c>
      <c r="N59" s="182">
        <v>0</v>
      </c>
      <c r="O59" s="182">
        <f t="shared" ref="O59:O75" si="18">ROUND(E59*N59,2)</f>
        <v>0</v>
      </c>
      <c r="P59" s="182">
        <v>0</v>
      </c>
      <c r="Q59" s="182">
        <f t="shared" ref="Q59:Q75" si="19">ROUND(E59*P59,2)</f>
        <v>0</v>
      </c>
      <c r="R59" s="184"/>
      <c r="S59" s="184" t="s">
        <v>327</v>
      </c>
      <c r="T59" s="185" t="s">
        <v>333</v>
      </c>
      <c r="U59" s="157">
        <v>0</v>
      </c>
      <c r="V59" s="157">
        <f t="shared" ref="V59:V75" si="20">ROUND(E59*U59,2)</f>
        <v>0</v>
      </c>
      <c r="W59" s="157"/>
      <c r="X59" s="157" t="s">
        <v>249</v>
      </c>
      <c r="Y59" s="157" t="s">
        <v>250</v>
      </c>
      <c r="Z59" s="147"/>
      <c r="AA59" s="147"/>
      <c r="AB59" s="147"/>
      <c r="AC59" s="147"/>
      <c r="AD59" s="147"/>
      <c r="AE59" s="147"/>
      <c r="AF59" s="147"/>
      <c r="AG59" s="147" t="s">
        <v>623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46</v>
      </c>
      <c r="B60" s="180" t="s">
        <v>785</v>
      </c>
      <c r="C60" s="189" t="s">
        <v>786</v>
      </c>
      <c r="D60" s="181" t="s">
        <v>784</v>
      </c>
      <c r="E60" s="182">
        <v>1</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623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47</v>
      </c>
      <c r="B61" s="180" t="s">
        <v>787</v>
      </c>
      <c r="C61" s="189" t="s">
        <v>788</v>
      </c>
      <c r="D61" s="181" t="s">
        <v>784</v>
      </c>
      <c r="E61" s="182">
        <v>1</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48</v>
      </c>
      <c r="B62" s="180" t="s">
        <v>789</v>
      </c>
      <c r="C62" s="189" t="s">
        <v>790</v>
      </c>
      <c r="D62" s="181" t="s">
        <v>784</v>
      </c>
      <c r="E62" s="182">
        <v>1</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9">
        <v>49</v>
      </c>
      <c r="B63" s="180" t="s">
        <v>791</v>
      </c>
      <c r="C63" s="189" t="s">
        <v>792</v>
      </c>
      <c r="D63" s="181" t="s">
        <v>784</v>
      </c>
      <c r="E63" s="182">
        <v>1</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50</v>
      </c>
      <c r="B64" s="180" t="s">
        <v>793</v>
      </c>
      <c r="C64" s="189" t="s">
        <v>794</v>
      </c>
      <c r="D64" s="181" t="s">
        <v>784</v>
      </c>
      <c r="E64" s="182">
        <v>1</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51</v>
      </c>
      <c r="B65" s="180" t="s">
        <v>795</v>
      </c>
      <c r="C65" s="189" t="s">
        <v>796</v>
      </c>
      <c r="D65" s="181" t="s">
        <v>247</v>
      </c>
      <c r="E65" s="182">
        <v>0.89</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623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52</v>
      </c>
      <c r="B66" s="180" t="s">
        <v>667</v>
      </c>
      <c r="C66" s="189" t="s">
        <v>668</v>
      </c>
      <c r="D66" s="181" t="s">
        <v>797</v>
      </c>
      <c r="E66" s="182">
        <v>20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249</v>
      </c>
      <c r="Y66" s="157" t="s">
        <v>250</v>
      </c>
      <c r="Z66" s="147"/>
      <c r="AA66" s="147"/>
      <c r="AB66" s="147"/>
      <c r="AC66" s="147"/>
      <c r="AD66" s="147"/>
      <c r="AE66" s="147"/>
      <c r="AF66" s="147"/>
      <c r="AG66" s="147" t="s">
        <v>623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53</v>
      </c>
      <c r="B67" s="180" t="s">
        <v>798</v>
      </c>
      <c r="C67" s="189" t="s">
        <v>799</v>
      </c>
      <c r="D67" s="181" t="s">
        <v>800</v>
      </c>
      <c r="E67" s="182">
        <v>36</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54</v>
      </c>
      <c r="B68" s="180" t="s">
        <v>801</v>
      </c>
      <c r="C68" s="189" t="s">
        <v>802</v>
      </c>
      <c r="D68" s="181" t="s">
        <v>800</v>
      </c>
      <c r="E68" s="182">
        <v>42</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623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55</v>
      </c>
      <c r="B69" s="180" t="s">
        <v>803</v>
      </c>
      <c r="C69" s="189" t="s">
        <v>804</v>
      </c>
      <c r="D69" s="181" t="s">
        <v>784</v>
      </c>
      <c r="E69" s="182">
        <v>1</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248</v>
      </c>
      <c r="T69" s="185" t="s">
        <v>333</v>
      </c>
      <c r="U69" s="157">
        <v>0</v>
      </c>
      <c r="V69" s="157">
        <f t="shared" si="20"/>
        <v>0</v>
      </c>
      <c r="W69" s="157"/>
      <c r="X69" s="157" t="s">
        <v>678</v>
      </c>
      <c r="Y69" s="157" t="s">
        <v>250</v>
      </c>
      <c r="Z69" s="147"/>
      <c r="AA69" s="147"/>
      <c r="AB69" s="147"/>
      <c r="AC69" s="147"/>
      <c r="AD69" s="147"/>
      <c r="AE69" s="147"/>
      <c r="AF69" s="147"/>
      <c r="AG69" s="147" t="s">
        <v>805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3.75" outlineLevel="1" x14ac:dyDescent="0.2">
      <c r="A70" s="179">
        <v>56</v>
      </c>
      <c r="B70" s="180" t="s">
        <v>806</v>
      </c>
      <c r="C70" s="189" t="s">
        <v>807</v>
      </c>
      <c r="D70" s="181" t="s">
        <v>784</v>
      </c>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57</v>
      </c>
      <c r="B71" s="180" t="s">
        <v>808</v>
      </c>
      <c r="C71" s="189" t="s">
        <v>809</v>
      </c>
      <c r="D71" s="181" t="s">
        <v>784</v>
      </c>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33.75" outlineLevel="1" x14ac:dyDescent="0.2">
      <c r="A72" s="179">
        <v>58</v>
      </c>
      <c r="B72" s="180" t="s">
        <v>810</v>
      </c>
      <c r="C72" s="189" t="s">
        <v>811</v>
      </c>
      <c r="D72" s="181" t="s">
        <v>784</v>
      </c>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59</v>
      </c>
      <c r="B73" s="180" t="s">
        <v>812</v>
      </c>
      <c r="C73" s="189" t="s">
        <v>813</v>
      </c>
      <c r="D73" s="181" t="s">
        <v>800</v>
      </c>
      <c r="E73" s="182">
        <v>12</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60</v>
      </c>
      <c r="B74" s="180" t="s">
        <v>814</v>
      </c>
      <c r="C74" s="189" t="s">
        <v>815</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61</v>
      </c>
      <c r="B75" s="180" t="s">
        <v>816</v>
      </c>
      <c r="C75" s="189" t="s">
        <v>817</v>
      </c>
      <c r="D75" s="181" t="s">
        <v>784</v>
      </c>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623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1" t="s">
        <v>243</v>
      </c>
      <c r="B76" s="162" t="s">
        <v>111</v>
      </c>
      <c r="C76" s="186" t="s">
        <v>112</v>
      </c>
      <c r="D76" s="163"/>
      <c r="E76" s="164"/>
      <c r="F76" s="165"/>
      <c r="G76" s="165">
        <f>SUMIF(AG77:AG83,"&lt;&gt;NOR",G77:G83)</f>
        <v>0</v>
      </c>
      <c r="H76" s="165"/>
      <c r="I76" s="165">
        <f>SUM(I77:I83)</f>
        <v>0</v>
      </c>
      <c r="J76" s="165"/>
      <c r="K76" s="165">
        <f>SUM(K77:K83)</f>
        <v>0</v>
      </c>
      <c r="L76" s="165"/>
      <c r="M76" s="165">
        <f>SUM(M77:M83)</f>
        <v>0</v>
      </c>
      <c r="N76" s="164"/>
      <c r="O76" s="164">
        <f>SUM(O77:O83)</f>
        <v>0</v>
      </c>
      <c r="P76" s="164"/>
      <c r="Q76" s="164">
        <f>SUM(Q77:Q83)</f>
        <v>0</v>
      </c>
      <c r="R76" s="165"/>
      <c r="S76" s="165"/>
      <c r="T76" s="166"/>
      <c r="U76" s="160"/>
      <c r="V76" s="160">
        <f>SUM(V77:V83)</f>
        <v>6.64</v>
      </c>
      <c r="W76" s="160"/>
      <c r="X76" s="160"/>
      <c r="Y76" s="160"/>
      <c r="AG76" t="s">
        <v>244</v>
      </c>
    </row>
    <row r="77" spans="1:60" outlineLevel="1" x14ac:dyDescent="0.2">
      <c r="A77" s="179">
        <v>62</v>
      </c>
      <c r="B77" s="180" t="s">
        <v>818</v>
      </c>
      <c r="C77" s="189" t="s">
        <v>819</v>
      </c>
      <c r="D77" s="181" t="s">
        <v>784</v>
      </c>
      <c r="E77" s="182">
        <v>1</v>
      </c>
      <c r="F77" s="183"/>
      <c r="G77" s="184">
        <f t="shared" ref="G77:G83" si="21">ROUND(E77*F77,2)</f>
        <v>0</v>
      </c>
      <c r="H77" s="183"/>
      <c r="I77" s="184">
        <f t="shared" ref="I77:I83" si="22">ROUND(E77*H77,2)</f>
        <v>0</v>
      </c>
      <c r="J77" s="183"/>
      <c r="K77" s="184">
        <f t="shared" ref="K77:K83" si="23">ROUND(E77*J77,2)</f>
        <v>0</v>
      </c>
      <c r="L77" s="184">
        <v>21</v>
      </c>
      <c r="M77" s="184">
        <f t="shared" ref="M77:M83" si="24">G77*(1+L77/100)</f>
        <v>0</v>
      </c>
      <c r="N77" s="182">
        <v>0</v>
      </c>
      <c r="O77" s="182">
        <f t="shared" ref="O77:O83" si="25">ROUND(E77*N77,2)</f>
        <v>0</v>
      </c>
      <c r="P77" s="182">
        <v>0</v>
      </c>
      <c r="Q77" s="182">
        <f t="shared" ref="Q77:Q83" si="26">ROUND(E77*P77,2)</f>
        <v>0</v>
      </c>
      <c r="R77" s="184"/>
      <c r="S77" s="184" t="s">
        <v>248</v>
      </c>
      <c r="T77" s="185" t="s">
        <v>333</v>
      </c>
      <c r="U77" s="157">
        <v>2.95</v>
      </c>
      <c r="V77" s="157">
        <f t="shared" ref="V77:V83" si="27">ROUND(E77*U77,2)</f>
        <v>2.95</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63</v>
      </c>
      <c r="B78" s="180" t="s">
        <v>820</v>
      </c>
      <c r="C78" s="189" t="s">
        <v>821</v>
      </c>
      <c r="D78" s="181" t="s">
        <v>784</v>
      </c>
      <c r="E78" s="182">
        <v>1</v>
      </c>
      <c r="F78" s="183"/>
      <c r="G78" s="184">
        <f t="shared" si="21"/>
        <v>0</v>
      </c>
      <c r="H78" s="183"/>
      <c r="I78" s="184">
        <f t="shared" si="22"/>
        <v>0</v>
      </c>
      <c r="J78" s="183"/>
      <c r="K78" s="184">
        <f t="shared" si="23"/>
        <v>0</v>
      </c>
      <c r="L78" s="184">
        <v>21</v>
      </c>
      <c r="M78" s="184">
        <f t="shared" si="24"/>
        <v>0</v>
      </c>
      <c r="N78" s="182">
        <v>0</v>
      </c>
      <c r="O78" s="182">
        <f t="shared" si="25"/>
        <v>0</v>
      </c>
      <c r="P78" s="182">
        <v>0</v>
      </c>
      <c r="Q78" s="182">
        <f t="shared" si="26"/>
        <v>0</v>
      </c>
      <c r="R78" s="184"/>
      <c r="S78" s="184" t="s">
        <v>248</v>
      </c>
      <c r="T78" s="185" t="s">
        <v>333</v>
      </c>
      <c r="U78" s="157">
        <v>0.65200000000000002</v>
      </c>
      <c r="V78" s="157">
        <f t="shared" si="27"/>
        <v>0.65</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64</v>
      </c>
      <c r="B79" s="180" t="s">
        <v>822</v>
      </c>
      <c r="C79" s="189" t="s">
        <v>823</v>
      </c>
      <c r="D79" s="181" t="s">
        <v>784</v>
      </c>
      <c r="E79" s="182">
        <v>1</v>
      </c>
      <c r="F79" s="183"/>
      <c r="G79" s="184">
        <f t="shared" si="21"/>
        <v>0</v>
      </c>
      <c r="H79" s="183"/>
      <c r="I79" s="184">
        <f t="shared" si="22"/>
        <v>0</v>
      </c>
      <c r="J79" s="183"/>
      <c r="K79" s="184">
        <f t="shared" si="23"/>
        <v>0</v>
      </c>
      <c r="L79" s="184">
        <v>21</v>
      </c>
      <c r="M79" s="184">
        <f t="shared" si="24"/>
        <v>0</v>
      </c>
      <c r="N79" s="182">
        <v>0</v>
      </c>
      <c r="O79" s="182">
        <f t="shared" si="25"/>
        <v>0</v>
      </c>
      <c r="P79" s="182">
        <v>0</v>
      </c>
      <c r="Q79" s="182">
        <f t="shared" si="26"/>
        <v>0</v>
      </c>
      <c r="R79" s="184"/>
      <c r="S79" s="184" t="s">
        <v>248</v>
      </c>
      <c r="T79" s="185" t="s">
        <v>333</v>
      </c>
      <c r="U79" s="157">
        <v>1.204</v>
      </c>
      <c r="V79" s="157">
        <f t="shared" si="27"/>
        <v>1.2</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9">
        <v>65</v>
      </c>
      <c r="B80" s="180" t="s">
        <v>824</v>
      </c>
      <c r="C80" s="189" t="s">
        <v>825</v>
      </c>
      <c r="D80" s="181" t="s">
        <v>784</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1.841</v>
      </c>
      <c r="V80" s="157">
        <f t="shared" si="27"/>
        <v>1.84</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66</v>
      </c>
      <c r="B81" s="180" t="s">
        <v>826</v>
      </c>
      <c r="C81" s="189" t="s">
        <v>827</v>
      </c>
      <c r="D81" s="181" t="s">
        <v>784</v>
      </c>
      <c r="E81" s="182">
        <v>1</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67</v>
      </c>
      <c r="B82" s="180" t="s">
        <v>828</v>
      </c>
      <c r="C82" s="189" t="s">
        <v>829</v>
      </c>
      <c r="D82" s="181" t="s">
        <v>784</v>
      </c>
      <c r="E82" s="182">
        <v>1</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1">
        <v>68</v>
      </c>
      <c r="B83" s="172" t="s">
        <v>830</v>
      </c>
      <c r="C83" s="187" t="s">
        <v>831</v>
      </c>
      <c r="D83" s="173" t="s">
        <v>784</v>
      </c>
      <c r="E83" s="174">
        <v>1</v>
      </c>
      <c r="F83" s="175"/>
      <c r="G83" s="176">
        <f t="shared" si="21"/>
        <v>0</v>
      </c>
      <c r="H83" s="175"/>
      <c r="I83" s="176">
        <f t="shared" si="22"/>
        <v>0</v>
      </c>
      <c r="J83" s="175"/>
      <c r="K83" s="176">
        <f t="shared" si="23"/>
        <v>0</v>
      </c>
      <c r="L83" s="176">
        <v>21</v>
      </c>
      <c r="M83" s="176">
        <f t="shared" si="24"/>
        <v>0</v>
      </c>
      <c r="N83" s="174">
        <v>0</v>
      </c>
      <c r="O83" s="174">
        <f t="shared" si="25"/>
        <v>0</v>
      </c>
      <c r="P83" s="174">
        <v>0</v>
      </c>
      <c r="Q83" s="174">
        <f t="shared" si="26"/>
        <v>0</v>
      </c>
      <c r="R83" s="176"/>
      <c r="S83" s="176" t="s">
        <v>327</v>
      </c>
      <c r="T83" s="177"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90"/>
      <c r="D84" s="6"/>
      <c r="E84" s="3"/>
      <c r="F84" s="3"/>
      <c r="G84" s="3"/>
      <c r="H84" s="3"/>
      <c r="I84" s="3"/>
      <c r="J84" s="3"/>
      <c r="K84" s="3"/>
      <c r="L84" s="3"/>
      <c r="M84" s="3"/>
      <c r="N84" s="3"/>
      <c r="O84" s="3"/>
      <c r="P84" s="3"/>
      <c r="Q84" s="3"/>
      <c r="R84" s="3"/>
      <c r="S84" s="3"/>
      <c r="T84" s="3"/>
      <c r="U84" s="3"/>
      <c r="V84" s="3"/>
      <c r="W84" s="3"/>
      <c r="X84" s="3"/>
      <c r="Y84" s="3"/>
      <c r="AE84">
        <v>15</v>
      </c>
      <c r="AF84">
        <v>21</v>
      </c>
      <c r="AG84" t="s">
        <v>229</v>
      </c>
    </row>
    <row r="85" spans="1:60" x14ac:dyDescent="0.2">
      <c r="A85" s="150"/>
      <c r="B85" s="151" t="s">
        <v>31</v>
      </c>
      <c r="C85" s="191"/>
      <c r="D85" s="152"/>
      <c r="E85" s="153"/>
      <c r="F85" s="153"/>
      <c r="G85" s="170">
        <f>G8+G10+G16+G21+G31+G53+G58+G76</f>
        <v>0</v>
      </c>
      <c r="H85" s="3"/>
      <c r="I85" s="3"/>
      <c r="J85" s="3"/>
      <c r="K85" s="3"/>
      <c r="L85" s="3"/>
      <c r="M85" s="3"/>
      <c r="N85" s="3"/>
      <c r="O85" s="3"/>
      <c r="P85" s="3"/>
      <c r="Q85" s="3"/>
      <c r="R85" s="3"/>
      <c r="S85" s="3"/>
      <c r="T85" s="3"/>
      <c r="U85" s="3"/>
      <c r="V85" s="3"/>
      <c r="W85" s="3"/>
      <c r="X85" s="3"/>
      <c r="Y85" s="3"/>
      <c r="AE85">
        <f>SUMIF(L7:L83,AE84,G7:G83)</f>
        <v>0</v>
      </c>
      <c r="AF85">
        <f>SUMIF(L7:L83,AF84,G7:G83)</f>
        <v>0</v>
      </c>
      <c r="AG85" t="s">
        <v>688</v>
      </c>
    </row>
    <row r="86" spans="1:60" x14ac:dyDescent="0.2">
      <c r="A86" s="3"/>
      <c r="B86" s="4"/>
      <c r="C86" s="190"/>
      <c r="D86" s="6"/>
      <c r="E86" s="3"/>
      <c r="F86" s="3"/>
      <c r="G86" s="3"/>
      <c r="H86" s="3"/>
      <c r="I86" s="3"/>
      <c r="J86" s="3"/>
      <c r="K86" s="3"/>
      <c r="L86" s="3"/>
      <c r="M86" s="3"/>
      <c r="N86" s="3"/>
      <c r="O86" s="3"/>
      <c r="P86" s="3"/>
      <c r="Q86" s="3"/>
      <c r="R86" s="3"/>
      <c r="S86" s="3"/>
      <c r="T86" s="3"/>
      <c r="U86" s="3"/>
      <c r="V86" s="3"/>
      <c r="W86" s="3"/>
      <c r="X86" s="3"/>
      <c r="Y86" s="3"/>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row>
    <row r="88" spans="1:60" x14ac:dyDescent="0.2">
      <c r="A88" s="264" t="s">
        <v>689</v>
      </c>
      <c r="B88" s="264"/>
      <c r="C88" s="265"/>
      <c r="D88" s="6"/>
      <c r="E88" s="3"/>
      <c r="F88" s="3"/>
      <c r="G88" s="3"/>
      <c r="H88" s="3"/>
      <c r="I88" s="3"/>
      <c r="J88" s="3"/>
      <c r="K88" s="3"/>
      <c r="L88" s="3"/>
      <c r="M88" s="3"/>
      <c r="N88" s="3"/>
      <c r="O88" s="3"/>
      <c r="P88" s="3"/>
      <c r="Q88" s="3"/>
      <c r="R88" s="3"/>
      <c r="S88" s="3"/>
      <c r="T88" s="3"/>
      <c r="U88" s="3"/>
      <c r="V88" s="3"/>
      <c r="W88" s="3"/>
      <c r="X88" s="3"/>
      <c r="Y88" s="3"/>
    </row>
    <row r="89" spans="1:60" x14ac:dyDescent="0.2">
      <c r="A89" s="268"/>
      <c r="B89" s="269"/>
      <c r="C89" s="270"/>
      <c r="D89" s="269"/>
      <c r="E89" s="269"/>
      <c r="F89" s="269"/>
      <c r="G89" s="271"/>
      <c r="H89" s="3"/>
      <c r="I89" s="3"/>
      <c r="J89" s="3"/>
      <c r="K89" s="3"/>
      <c r="L89" s="3"/>
      <c r="M89" s="3"/>
      <c r="N89" s="3"/>
      <c r="O89" s="3"/>
      <c r="P89" s="3"/>
      <c r="Q89" s="3"/>
      <c r="R89" s="3"/>
      <c r="S89" s="3"/>
      <c r="T89" s="3"/>
      <c r="U89" s="3"/>
      <c r="V89" s="3"/>
      <c r="W89" s="3"/>
      <c r="X89" s="3"/>
      <c r="Y89" s="3"/>
      <c r="AG89" t="s">
        <v>690</v>
      </c>
    </row>
    <row r="90" spans="1:60" x14ac:dyDescent="0.2">
      <c r="A90" s="272"/>
      <c r="B90" s="273"/>
      <c r="C90" s="274"/>
      <c r="D90" s="273"/>
      <c r="E90" s="273"/>
      <c r="F90" s="273"/>
      <c r="G90" s="275"/>
      <c r="H90" s="3"/>
      <c r="I90" s="3"/>
      <c r="J90" s="3"/>
      <c r="K90" s="3"/>
      <c r="L90" s="3"/>
      <c r="M90" s="3"/>
      <c r="N90" s="3"/>
      <c r="O90" s="3"/>
      <c r="P90" s="3"/>
      <c r="Q90" s="3"/>
      <c r="R90" s="3"/>
      <c r="S90" s="3"/>
      <c r="T90" s="3"/>
      <c r="U90" s="3"/>
      <c r="V90" s="3"/>
      <c r="W90" s="3"/>
      <c r="X90" s="3"/>
      <c r="Y90" s="3"/>
    </row>
    <row r="91" spans="1:60" x14ac:dyDescent="0.2">
      <c r="A91" s="272"/>
      <c r="B91" s="273"/>
      <c r="C91" s="274"/>
      <c r="D91" s="273"/>
      <c r="E91" s="273"/>
      <c r="F91" s="273"/>
      <c r="G91" s="275"/>
      <c r="H91" s="3"/>
      <c r="I91" s="3"/>
      <c r="J91" s="3"/>
      <c r="K91" s="3"/>
      <c r="L91" s="3"/>
      <c r="M91" s="3"/>
      <c r="N91" s="3"/>
      <c r="O91" s="3"/>
      <c r="P91" s="3"/>
      <c r="Q91" s="3"/>
      <c r="R91" s="3"/>
      <c r="S91" s="3"/>
      <c r="T91" s="3"/>
      <c r="U91" s="3"/>
      <c r="V91" s="3"/>
      <c r="W91" s="3"/>
      <c r="X91" s="3"/>
      <c r="Y91" s="3"/>
    </row>
    <row r="92" spans="1:60" x14ac:dyDescent="0.2">
      <c r="A92" s="272"/>
      <c r="B92" s="273"/>
      <c r="C92" s="274"/>
      <c r="D92" s="273"/>
      <c r="E92" s="273"/>
      <c r="F92" s="273"/>
      <c r="G92" s="275"/>
      <c r="H92" s="3"/>
      <c r="I92" s="3"/>
      <c r="J92" s="3"/>
      <c r="K92" s="3"/>
      <c r="L92" s="3"/>
      <c r="M92" s="3"/>
      <c r="N92" s="3"/>
      <c r="O92" s="3"/>
      <c r="P92" s="3"/>
      <c r="Q92" s="3"/>
      <c r="R92" s="3"/>
      <c r="S92" s="3"/>
      <c r="T92" s="3"/>
      <c r="U92" s="3"/>
      <c r="V92" s="3"/>
      <c r="W92" s="3"/>
      <c r="X92" s="3"/>
      <c r="Y92" s="3"/>
    </row>
    <row r="93" spans="1:60" x14ac:dyDescent="0.2">
      <c r="A93" s="276"/>
      <c r="B93" s="277"/>
      <c r="C93" s="278"/>
      <c r="D93" s="277"/>
      <c r="E93" s="277"/>
      <c r="F93" s="277"/>
      <c r="G93" s="279"/>
      <c r="H93" s="3"/>
      <c r="I93" s="3"/>
      <c r="J93" s="3"/>
      <c r="K93" s="3"/>
      <c r="L93" s="3"/>
      <c r="M93" s="3"/>
      <c r="N93" s="3"/>
      <c r="O93" s="3"/>
      <c r="P93" s="3"/>
      <c r="Q93" s="3"/>
      <c r="R93" s="3"/>
      <c r="S93" s="3"/>
      <c r="T93" s="3"/>
      <c r="U93" s="3"/>
      <c r="V93" s="3"/>
      <c r="W93" s="3"/>
      <c r="X93" s="3"/>
      <c r="Y93" s="3"/>
    </row>
    <row r="94" spans="1:60" x14ac:dyDescent="0.2">
      <c r="A94" s="3"/>
      <c r="B94" s="4"/>
      <c r="C94" s="190"/>
      <c r="D94" s="6"/>
      <c r="E94" s="3"/>
      <c r="F94" s="3"/>
      <c r="G94" s="3"/>
      <c r="H94" s="3"/>
      <c r="I94" s="3"/>
      <c r="J94" s="3"/>
      <c r="K94" s="3"/>
      <c r="L94" s="3"/>
      <c r="M94" s="3"/>
      <c r="N94" s="3"/>
      <c r="O94" s="3"/>
      <c r="P94" s="3"/>
      <c r="Q94" s="3"/>
      <c r="R94" s="3"/>
      <c r="S94" s="3"/>
      <c r="T94" s="3"/>
      <c r="U94" s="3"/>
      <c r="V94" s="3"/>
      <c r="W94" s="3"/>
      <c r="X94" s="3"/>
      <c r="Y94" s="3"/>
    </row>
    <row r="95" spans="1:60" x14ac:dyDescent="0.2">
      <c r="C95" s="192"/>
      <c r="D95" s="10"/>
      <c r="AG95" t="s">
        <v>691</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nUnG/MuDWRqqdEng1nsdmVX1uvMPq4fLNDlhDsUwuaILCC3TrECG3yKzTtWRPyJYRHkrVQAwz4vuGsqEtTFg==" saltValue="SnfXxSGuGKpnafUOqBc5Pw==" spinCount="100000" sheet="1" formatRows="0"/>
  <mergeCells count="6">
    <mergeCell ref="A89:G93"/>
    <mergeCell ref="A1:G1"/>
    <mergeCell ref="C2:G2"/>
    <mergeCell ref="C3:G3"/>
    <mergeCell ref="C4:G4"/>
    <mergeCell ref="A88:C88"/>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51</v>
      </c>
      <c r="C4" s="261" t="s">
        <v>52</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38.25" x14ac:dyDescent="0.2">
      <c r="A8" s="161" t="s">
        <v>243</v>
      </c>
      <c r="B8" s="162" t="s">
        <v>113</v>
      </c>
      <c r="C8" s="186" t="s">
        <v>80</v>
      </c>
      <c r="D8" s="163"/>
      <c r="E8" s="164"/>
      <c r="F8" s="165"/>
      <c r="G8" s="165">
        <f>SUMIF(AG9:AG44,"&lt;&gt;NOR",G9:G44)</f>
        <v>0</v>
      </c>
      <c r="H8" s="165"/>
      <c r="I8" s="165">
        <f>SUM(I9:I44)</f>
        <v>0</v>
      </c>
      <c r="J8" s="165"/>
      <c r="K8" s="165">
        <f>SUM(K9:K44)</f>
        <v>0</v>
      </c>
      <c r="L8" s="165"/>
      <c r="M8" s="165">
        <f>SUM(M9:M44)</f>
        <v>0</v>
      </c>
      <c r="N8" s="164"/>
      <c r="O8" s="164">
        <f>SUM(O9:O44)</f>
        <v>0</v>
      </c>
      <c r="P8" s="164"/>
      <c r="Q8" s="164">
        <f>SUM(Q9:Q44)</f>
        <v>0</v>
      </c>
      <c r="R8" s="165"/>
      <c r="S8" s="165"/>
      <c r="T8" s="166"/>
      <c r="U8" s="160"/>
      <c r="V8" s="160">
        <f>SUM(V9:V44)</f>
        <v>0</v>
      </c>
      <c r="W8" s="160"/>
      <c r="X8" s="160"/>
      <c r="Y8" s="160"/>
      <c r="AG8" t="s">
        <v>244</v>
      </c>
    </row>
    <row r="9" spans="1:60" ht="22.5" outlineLevel="1" x14ac:dyDescent="0.2">
      <c r="A9" s="179">
        <v>1</v>
      </c>
      <c r="B9" s="180" t="s">
        <v>692</v>
      </c>
      <c r="C9" s="189" t="s">
        <v>832</v>
      </c>
      <c r="D9" s="181" t="s">
        <v>697</v>
      </c>
      <c r="E9" s="182">
        <v>1</v>
      </c>
      <c r="F9" s="183"/>
      <c r="G9" s="184">
        <f t="shared" ref="G9:G44" si="0">ROUND(E9*F9,2)</f>
        <v>0</v>
      </c>
      <c r="H9" s="183"/>
      <c r="I9" s="184">
        <f t="shared" ref="I9:I44" si="1">ROUND(E9*H9,2)</f>
        <v>0</v>
      </c>
      <c r="J9" s="183"/>
      <c r="K9" s="184">
        <f t="shared" ref="K9:K44" si="2">ROUND(E9*J9,2)</f>
        <v>0</v>
      </c>
      <c r="L9" s="184">
        <v>21</v>
      </c>
      <c r="M9" s="184">
        <f t="shared" ref="M9:M44" si="3">G9*(1+L9/100)</f>
        <v>0</v>
      </c>
      <c r="N9" s="182">
        <v>0</v>
      </c>
      <c r="O9" s="182">
        <f t="shared" ref="O9:O44" si="4">ROUND(E9*N9,2)</f>
        <v>0</v>
      </c>
      <c r="P9" s="182">
        <v>0</v>
      </c>
      <c r="Q9" s="182">
        <f t="shared" ref="Q9:Q44" si="5">ROUND(E9*P9,2)</f>
        <v>0</v>
      </c>
      <c r="R9" s="184"/>
      <c r="S9" s="184" t="s">
        <v>327</v>
      </c>
      <c r="T9" s="185" t="s">
        <v>333</v>
      </c>
      <c r="U9" s="157">
        <v>0</v>
      </c>
      <c r="V9" s="157">
        <f t="shared" ref="V9:V44"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79">
        <v>2</v>
      </c>
      <c r="B10" s="180" t="s">
        <v>695</v>
      </c>
      <c r="C10" s="189" t="s">
        <v>833</v>
      </c>
      <c r="D10" s="181" t="s">
        <v>337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3.75" outlineLevel="1" x14ac:dyDescent="0.2">
      <c r="A11" s="179">
        <v>3</v>
      </c>
      <c r="B11" s="180" t="s">
        <v>698</v>
      </c>
      <c r="C11" s="189" t="s">
        <v>834</v>
      </c>
      <c r="D11" s="181" t="s">
        <v>337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700</v>
      </c>
      <c r="C12" s="189" t="s">
        <v>835</v>
      </c>
      <c r="D12" s="181" t="s">
        <v>337</v>
      </c>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5</v>
      </c>
      <c r="B13" s="180" t="s">
        <v>702</v>
      </c>
      <c r="C13" s="189" t="s">
        <v>836</v>
      </c>
      <c r="D13" s="181" t="s">
        <v>337</v>
      </c>
      <c r="E13" s="182">
        <v>8</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1" x14ac:dyDescent="0.2">
      <c r="A14" s="179">
        <v>6</v>
      </c>
      <c r="B14" s="180" t="s">
        <v>704</v>
      </c>
      <c r="C14" s="189" t="s">
        <v>837</v>
      </c>
      <c r="D14" s="181" t="s">
        <v>337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1" x14ac:dyDescent="0.2">
      <c r="A15" s="179">
        <v>7</v>
      </c>
      <c r="B15" s="180" t="s">
        <v>706</v>
      </c>
      <c r="C15" s="189" t="s">
        <v>838</v>
      </c>
      <c r="D15" s="181" t="s">
        <v>337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708</v>
      </c>
      <c r="C16" s="189" t="s">
        <v>839</v>
      </c>
      <c r="D16" s="181" t="s">
        <v>337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710</v>
      </c>
      <c r="C17" s="189" t="s">
        <v>840</v>
      </c>
      <c r="D17" s="181" t="s">
        <v>337</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9">
        <v>10</v>
      </c>
      <c r="B18" s="180" t="s">
        <v>712</v>
      </c>
      <c r="C18" s="189" t="s">
        <v>841</v>
      </c>
      <c r="D18" s="181" t="s">
        <v>337</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11</v>
      </c>
      <c r="B19" s="180" t="s">
        <v>714</v>
      </c>
      <c r="C19" s="189" t="s">
        <v>842</v>
      </c>
      <c r="D19" s="181" t="s">
        <v>337</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9">
        <v>12</v>
      </c>
      <c r="B20" s="180" t="s">
        <v>716</v>
      </c>
      <c r="C20" s="189" t="s">
        <v>843</v>
      </c>
      <c r="D20" s="181" t="s">
        <v>337</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13</v>
      </c>
      <c r="B21" s="180" t="s">
        <v>718</v>
      </c>
      <c r="C21" s="189" t="s">
        <v>844</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720</v>
      </c>
      <c r="C22" s="189" t="s">
        <v>845</v>
      </c>
      <c r="D22" s="181" t="s">
        <v>337</v>
      </c>
      <c r="E22" s="182">
        <v>98</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327</v>
      </c>
      <c r="T22" s="185" t="s">
        <v>333</v>
      </c>
      <c r="U22" s="157">
        <v>0</v>
      </c>
      <c r="V22" s="157">
        <f t="shared" si="6"/>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722</v>
      </c>
      <c r="C23" s="189" t="s">
        <v>846</v>
      </c>
      <c r="D23" s="181" t="s">
        <v>337</v>
      </c>
      <c r="E23" s="182">
        <v>36</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79">
        <v>16</v>
      </c>
      <c r="B24" s="180" t="s">
        <v>724</v>
      </c>
      <c r="C24" s="189" t="s">
        <v>847</v>
      </c>
      <c r="D24" s="181" t="s">
        <v>337</v>
      </c>
      <c r="E24" s="182">
        <v>11</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9">
        <v>17</v>
      </c>
      <c r="B25" s="180" t="s">
        <v>726</v>
      </c>
      <c r="C25" s="189" t="s">
        <v>848</v>
      </c>
      <c r="D25" s="181" t="s">
        <v>697</v>
      </c>
      <c r="E25" s="182">
        <v>16</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9">
        <v>18</v>
      </c>
      <c r="B26" s="180" t="s">
        <v>728</v>
      </c>
      <c r="C26" s="189" t="s">
        <v>849</v>
      </c>
      <c r="D26" s="181" t="s">
        <v>697</v>
      </c>
      <c r="E26" s="182">
        <v>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730</v>
      </c>
      <c r="C27" s="189" t="s">
        <v>850</v>
      </c>
      <c r="D27" s="181" t="s">
        <v>337</v>
      </c>
      <c r="E27" s="182">
        <v>2</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9">
        <v>20</v>
      </c>
      <c r="B28" s="180" t="s">
        <v>732</v>
      </c>
      <c r="C28" s="189" t="s">
        <v>851</v>
      </c>
      <c r="D28" s="181" t="s">
        <v>337</v>
      </c>
      <c r="E28" s="182">
        <v>33</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45" outlineLevel="1" x14ac:dyDescent="0.2">
      <c r="A29" s="179">
        <v>21</v>
      </c>
      <c r="B29" s="180" t="s">
        <v>734</v>
      </c>
      <c r="C29" s="189" t="s">
        <v>852</v>
      </c>
      <c r="D29" s="181" t="s">
        <v>337</v>
      </c>
      <c r="E29" s="182">
        <v>33</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736</v>
      </c>
      <c r="C30" s="189" t="s">
        <v>853</v>
      </c>
      <c r="D30" s="181" t="s">
        <v>337</v>
      </c>
      <c r="E30" s="182">
        <v>526</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738</v>
      </c>
      <c r="C31" s="189" t="s">
        <v>854</v>
      </c>
      <c r="D31" s="181" t="s">
        <v>337</v>
      </c>
      <c r="E31" s="182">
        <v>526</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327</v>
      </c>
      <c r="T31" s="185" t="s">
        <v>333</v>
      </c>
      <c r="U31" s="157">
        <v>0</v>
      </c>
      <c r="V31" s="157">
        <f t="shared" si="6"/>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9">
        <v>24</v>
      </c>
      <c r="B32" s="180" t="s">
        <v>740</v>
      </c>
      <c r="C32" s="189" t="s">
        <v>855</v>
      </c>
      <c r="D32" s="181" t="s">
        <v>337</v>
      </c>
      <c r="E32" s="182">
        <v>526</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327</v>
      </c>
      <c r="T32" s="185" t="s">
        <v>333</v>
      </c>
      <c r="U32" s="157">
        <v>0</v>
      </c>
      <c r="V32" s="157">
        <f t="shared" si="6"/>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742</v>
      </c>
      <c r="C33" s="189" t="s">
        <v>856</v>
      </c>
      <c r="D33" s="181" t="s">
        <v>337</v>
      </c>
      <c r="E33" s="182">
        <v>266</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327</v>
      </c>
      <c r="T33" s="185" t="s">
        <v>333</v>
      </c>
      <c r="U33" s="157">
        <v>0</v>
      </c>
      <c r="V33" s="157">
        <f t="shared" si="6"/>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744</v>
      </c>
      <c r="C34" s="189" t="s">
        <v>857</v>
      </c>
      <c r="D34" s="181" t="s">
        <v>337</v>
      </c>
      <c r="E34" s="182">
        <v>33</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327</v>
      </c>
      <c r="T34" s="185" t="s">
        <v>333</v>
      </c>
      <c r="U34" s="157">
        <v>0</v>
      </c>
      <c r="V34" s="157">
        <f t="shared" si="6"/>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27</v>
      </c>
      <c r="B35" s="180" t="s">
        <v>746</v>
      </c>
      <c r="C35" s="189" t="s">
        <v>858</v>
      </c>
      <c r="D35" s="181" t="s">
        <v>337</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327</v>
      </c>
      <c r="T35" s="185" t="s">
        <v>333</v>
      </c>
      <c r="U35" s="157">
        <v>0</v>
      </c>
      <c r="V35" s="157">
        <f t="shared" si="6"/>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748</v>
      </c>
      <c r="C36" s="189" t="s">
        <v>859</v>
      </c>
      <c r="D36" s="181" t="s">
        <v>337</v>
      </c>
      <c r="E36" s="182">
        <v>184</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327</v>
      </c>
      <c r="T36" s="185" t="s">
        <v>333</v>
      </c>
      <c r="U36" s="157">
        <v>0</v>
      </c>
      <c r="V36" s="157">
        <f t="shared" si="6"/>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29</v>
      </c>
      <c r="B37" s="180" t="s">
        <v>750</v>
      </c>
      <c r="C37" s="189" t="s">
        <v>860</v>
      </c>
      <c r="D37" s="181" t="s">
        <v>337</v>
      </c>
      <c r="E37" s="182">
        <v>176</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327</v>
      </c>
      <c r="T37" s="185" t="s">
        <v>333</v>
      </c>
      <c r="U37" s="157">
        <v>0</v>
      </c>
      <c r="V37" s="157">
        <f t="shared" si="6"/>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752</v>
      </c>
      <c r="C38" s="189" t="s">
        <v>861</v>
      </c>
      <c r="D38" s="181" t="s">
        <v>337</v>
      </c>
      <c r="E38" s="182">
        <v>184</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327</v>
      </c>
      <c r="T38" s="185" t="s">
        <v>333</v>
      </c>
      <c r="U38" s="157">
        <v>0</v>
      </c>
      <c r="V38" s="157">
        <f t="shared" si="6"/>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754</v>
      </c>
      <c r="C39" s="189" t="s">
        <v>862</v>
      </c>
      <c r="D39" s="181" t="s">
        <v>337</v>
      </c>
      <c r="E39" s="182">
        <v>15</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327</v>
      </c>
      <c r="T39" s="185" t="s">
        <v>333</v>
      </c>
      <c r="U39" s="157">
        <v>0</v>
      </c>
      <c r="V39" s="157">
        <f t="shared" si="6"/>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756</v>
      </c>
      <c r="C40" s="189" t="s">
        <v>863</v>
      </c>
      <c r="D40" s="181" t="s">
        <v>337</v>
      </c>
      <c r="E40" s="182">
        <v>184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327</v>
      </c>
      <c r="T40" s="185" t="s">
        <v>333</v>
      </c>
      <c r="U40" s="157">
        <v>0</v>
      </c>
      <c r="V40" s="157">
        <f t="shared" si="6"/>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758</v>
      </c>
      <c r="C41" s="189" t="s">
        <v>864</v>
      </c>
      <c r="D41" s="181" t="s">
        <v>337</v>
      </c>
      <c r="E41" s="182">
        <v>184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327</v>
      </c>
      <c r="T41" s="185" t="s">
        <v>333</v>
      </c>
      <c r="U41" s="157">
        <v>0</v>
      </c>
      <c r="V41" s="157">
        <f t="shared" si="6"/>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34</v>
      </c>
      <c r="B42" s="180" t="s">
        <v>760</v>
      </c>
      <c r="C42" s="189" t="s">
        <v>865</v>
      </c>
      <c r="D42" s="181" t="s">
        <v>337</v>
      </c>
      <c r="E42" s="182">
        <v>1</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327</v>
      </c>
      <c r="T42" s="185" t="s">
        <v>333</v>
      </c>
      <c r="U42" s="157">
        <v>0</v>
      </c>
      <c r="V42" s="157">
        <f t="shared" si="6"/>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9">
        <v>35</v>
      </c>
      <c r="B43" s="180" t="s">
        <v>762</v>
      </c>
      <c r="C43" s="189" t="s">
        <v>866</v>
      </c>
      <c r="D43" s="181" t="s">
        <v>337</v>
      </c>
      <c r="E43" s="182">
        <v>1</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327</v>
      </c>
      <c r="T43" s="185" t="s">
        <v>333</v>
      </c>
      <c r="U43" s="157">
        <v>0</v>
      </c>
      <c r="V43" s="157">
        <f t="shared" si="6"/>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36</v>
      </c>
      <c r="B44" s="180" t="s">
        <v>764</v>
      </c>
      <c r="C44" s="189" t="s">
        <v>867</v>
      </c>
      <c r="D44" s="181" t="s">
        <v>337</v>
      </c>
      <c r="E44" s="182">
        <v>560</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327</v>
      </c>
      <c r="T44" s="185" t="s">
        <v>333</v>
      </c>
      <c r="U44" s="157">
        <v>0</v>
      </c>
      <c r="V44" s="157">
        <f t="shared" si="6"/>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8.25" x14ac:dyDescent="0.2">
      <c r="A45" s="161" t="s">
        <v>243</v>
      </c>
      <c r="B45" s="162" t="s">
        <v>79</v>
      </c>
      <c r="C45" s="186" t="s">
        <v>80</v>
      </c>
      <c r="D45" s="163"/>
      <c r="E45" s="164"/>
      <c r="F45" s="165"/>
      <c r="G45" s="165">
        <f>SUMIF(AG46:AG56,"&lt;&gt;NOR",G46:G56)</f>
        <v>0</v>
      </c>
      <c r="H45" s="165"/>
      <c r="I45" s="165">
        <f>SUM(I46:I56)</f>
        <v>0</v>
      </c>
      <c r="J45" s="165"/>
      <c r="K45" s="165">
        <f>SUM(K46:K56)</f>
        <v>0</v>
      </c>
      <c r="L45" s="165"/>
      <c r="M45" s="165">
        <f>SUM(M46:M56)</f>
        <v>0</v>
      </c>
      <c r="N45" s="164"/>
      <c r="O45" s="164">
        <f>SUM(O46:O56)</f>
        <v>0</v>
      </c>
      <c r="P45" s="164"/>
      <c r="Q45" s="164">
        <f>SUM(Q46:Q56)</f>
        <v>0</v>
      </c>
      <c r="R45" s="165"/>
      <c r="S45" s="165"/>
      <c r="T45" s="166"/>
      <c r="U45" s="160"/>
      <c r="V45" s="160">
        <f>SUM(V46:V56)</f>
        <v>0</v>
      </c>
      <c r="W45" s="160"/>
      <c r="X45" s="160"/>
      <c r="Y45" s="160"/>
      <c r="AG45" t="s">
        <v>244</v>
      </c>
    </row>
    <row r="46" spans="1:60" ht="33.75" outlineLevel="1" x14ac:dyDescent="0.2">
      <c r="A46" s="179">
        <v>37</v>
      </c>
      <c r="B46" s="180" t="s">
        <v>766</v>
      </c>
      <c r="C46" s="189" t="s">
        <v>868</v>
      </c>
      <c r="D46" s="181" t="s">
        <v>337</v>
      </c>
      <c r="E46" s="182">
        <v>235</v>
      </c>
      <c r="F46" s="183"/>
      <c r="G46" s="184">
        <f>ROUND(E46*F46,2)</f>
        <v>0</v>
      </c>
      <c r="H46" s="183"/>
      <c r="I46" s="184">
        <f>ROUND(E46*H46,2)</f>
        <v>0</v>
      </c>
      <c r="J46" s="183"/>
      <c r="K46" s="184">
        <f>ROUND(E46*J46,2)</f>
        <v>0</v>
      </c>
      <c r="L46" s="184">
        <v>21</v>
      </c>
      <c r="M46" s="184">
        <f>G46*(1+L46/100)</f>
        <v>0</v>
      </c>
      <c r="N46" s="182">
        <v>0</v>
      </c>
      <c r="O46" s="182">
        <f>ROUND(E46*N46,2)</f>
        <v>0</v>
      </c>
      <c r="P46" s="182">
        <v>0</v>
      </c>
      <c r="Q46" s="182">
        <f>ROUND(E46*P46,2)</f>
        <v>0</v>
      </c>
      <c r="R46" s="184"/>
      <c r="S46" s="184" t="s">
        <v>327</v>
      </c>
      <c r="T46" s="185" t="s">
        <v>333</v>
      </c>
      <c r="U46" s="157">
        <v>0</v>
      </c>
      <c r="V46" s="157">
        <f>ROUND(E46*U46,2)</f>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56.25" outlineLevel="1" x14ac:dyDescent="0.2">
      <c r="A47" s="171">
        <v>38</v>
      </c>
      <c r="B47" s="172" t="s">
        <v>768</v>
      </c>
      <c r="C47" s="187" t="s">
        <v>869</v>
      </c>
      <c r="D47" s="173" t="s">
        <v>337</v>
      </c>
      <c r="E47" s="174">
        <v>67</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327</v>
      </c>
      <c r="T47" s="177"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2" x14ac:dyDescent="0.2">
      <c r="A48" s="154"/>
      <c r="B48" s="155"/>
      <c r="C48" s="266" t="s">
        <v>870</v>
      </c>
      <c r="D48" s="267"/>
      <c r="E48" s="267"/>
      <c r="F48" s="267"/>
      <c r="G48" s="26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78" t="str">
        <f>C48</f>
        <v>kameru) případně nad podhledem (pro vnitřní kameru), keystone modul osazen pro potřeby měření struktorované kabeláže a pro budoucí napojení kamery</v>
      </c>
      <c r="BB48" s="147"/>
      <c r="BC48" s="147"/>
      <c r="BD48" s="147"/>
      <c r="BE48" s="147"/>
      <c r="BF48" s="147"/>
      <c r="BG48" s="147"/>
      <c r="BH48" s="147"/>
    </row>
    <row r="49" spans="1:60" ht="56.25" outlineLevel="1" x14ac:dyDescent="0.2">
      <c r="A49" s="171">
        <v>39</v>
      </c>
      <c r="B49" s="172" t="s">
        <v>770</v>
      </c>
      <c r="C49" s="187" t="s">
        <v>871</v>
      </c>
      <c r="D49" s="173" t="s">
        <v>337</v>
      </c>
      <c r="E49" s="174">
        <v>20</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327</v>
      </c>
      <c r="T49" s="177"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6" t="s">
        <v>872</v>
      </c>
      <c r="D50" s="267"/>
      <c r="E50" s="267"/>
      <c r="F50" s="267"/>
      <c r="G50" s="26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284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40</v>
      </c>
      <c r="B51" s="180" t="s">
        <v>772</v>
      </c>
      <c r="C51" s="189" t="s">
        <v>713</v>
      </c>
      <c r="D51" s="181" t="s">
        <v>697</v>
      </c>
      <c r="E51" s="182">
        <v>1</v>
      </c>
      <c r="F51" s="183"/>
      <c r="G51" s="184">
        <f t="shared" ref="G51:G56" si="7">ROUND(E51*F51,2)</f>
        <v>0</v>
      </c>
      <c r="H51" s="183"/>
      <c r="I51" s="184">
        <f t="shared" ref="I51:I56" si="8">ROUND(E51*H51,2)</f>
        <v>0</v>
      </c>
      <c r="J51" s="183"/>
      <c r="K51" s="184">
        <f t="shared" ref="K51:K56" si="9">ROUND(E51*J51,2)</f>
        <v>0</v>
      </c>
      <c r="L51" s="184">
        <v>21</v>
      </c>
      <c r="M51" s="184">
        <f t="shared" ref="M51:M56" si="10">G51*(1+L51/100)</f>
        <v>0</v>
      </c>
      <c r="N51" s="182">
        <v>0</v>
      </c>
      <c r="O51" s="182">
        <f t="shared" ref="O51:O56" si="11">ROUND(E51*N51,2)</f>
        <v>0</v>
      </c>
      <c r="P51" s="182">
        <v>0</v>
      </c>
      <c r="Q51" s="182">
        <f t="shared" ref="Q51:Q56" si="12">ROUND(E51*P51,2)</f>
        <v>0</v>
      </c>
      <c r="R51" s="184"/>
      <c r="S51" s="184" t="s">
        <v>327</v>
      </c>
      <c r="T51" s="185" t="s">
        <v>333</v>
      </c>
      <c r="U51" s="157">
        <v>0</v>
      </c>
      <c r="V51" s="157">
        <f t="shared" ref="V51:V56" si="13">ROUND(E51*U51,2)</f>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41</v>
      </c>
      <c r="B52" s="180" t="s">
        <v>774</v>
      </c>
      <c r="C52" s="189" t="s">
        <v>855</v>
      </c>
      <c r="D52" s="181" t="s">
        <v>337</v>
      </c>
      <c r="E52" s="182">
        <v>1052</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42</v>
      </c>
      <c r="B53" s="180" t="s">
        <v>776</v>
      </c>
      <c r="C53" s="189" t="s">
        <v>873</v>
      </c>
      <c r="D53" s="181" t="s">
        <v>337</v>
      </c>
      <c r="E53" s="182">
        <v>235</v>
      </c>
      <c r="F53" s="183"/>
      <c r="G53" s="184">
        <f t="shared" si="7"/>
        <v>0</v>
      </c>
      <c r="H53" s="183"/>
      <c r="I53" s="184">
        <f t="shared" si="8"/>
        <v>0</v>
      </c>
      <c r="J53" s="183"/>
      <c r="K53" s="184">
        <f t="shared" si="9"/>
        <v>0</v>
      </c>
      <c r="L53" s="184">
        <v>21</v>
      </c>
      <c r="M53" s="184">
        <f t="shared" si="10"/>
        <v>0</v>
      </c>
      <c r="N53" s="182">
        <v>0</v>
      </c>
      <c r="O53" s="182">
        <f t="shared" si="11"/>
        <v>0</v>
      </c>
      <c r="P53" s="182">
        <v>0</v>
      </c>
      <c r="Q53" s="182">
        <f t="shared" si="12"/>
        <v>0</v>
      </c>
      <c r="R53" s="184"/>
      <c r="S53" s="184" t="s">
        <v>327</v>
      </c>
      <c r="T53" s="185" t="s">
        <v>333</v>
      </c>
      <c r="U53" s="157">
        <v>0</v>
      </c>
      <c r="V53" s="157">
        <f t="shared" si="13"/>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43</v>
      </c>
      <c r="B54" s="180" t="s">
        <v>778</v>
      </c>
      <c r="C54" s="189" t="s">
        <v>874</v>
      </c>
      <c r="D54" s="181" t="s">
        <v>337</v>
      </c>
      <c r="E54" s="182">
        <v>526</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327</v>
      </c>
      <c r="T54" s="185" t="s">
        <v>333</v>
      </c>
      <c r="U54" s="157">
        <v>0</v>
      </c>
      <c r="V54" s="157">
        <f t="shared" si="13"/>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44</v>
      </c>
      <c r="B55" s="180" t="s">
        <v>780</v>
      </c>
      <c r="C55" s="189" t="s">
        <v>875</v>
      </c>
      <c r="D55" s="181" t="s">
        <v>784</v>
      </c>
      <c r="E55" s="182">
        <v>1</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327</v>
      </c>
      <c r="T55" s="185" t="s">
        <v>333</v>
      </c>
      <c r="U55" s="157">
        <v>0</v>
      </c>
      <c r="V55" s="157">
        <f t="shared" si="13"/>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45</v>
      </c>
      <c r="B56" s="180" t="s">
        <v>782</v>
      </c>
      <c r="C56" s="189" t="s">
        <v>876</v>
      </c>
      <c r="D56" s="181" t="s">
        <v>784</v>
      </c>
      <c r="E56" s="182">
        <v>1</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327</v>
      </c>
      <c r="T56" s="185" t="s">
        <v>333</v>
      </c>
      <c r="U56" s="157">
        <v>0</v>
      </c>
      <c r="V56" s="157">
        <f t="shared" si="13"/>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8.25" x14ac:dyDescent="0.2">
      <c r="A57" s="161" t="s">
        <v>243</v>
      </c>
      <c r="B57" s="162" t="s">
        <v>81</v>
      </c>
      <c r="C57" s="186" t="s">
        <v>80</v>
      </c>
      <c r="D57" s="163"/>
      <c r="E57" s="164"/>
      <c r="F57" s="165"/>
      <c r="G57" s="165">
        <f>SUMIF(AG58:AG78,"&lt;&gt;NOR",G58:G78)</f>
        <v>0</v>
      </c>
      <c r="H57" s="165"/>
      <c r="I57" s="165">
        <f>SUM(I58:I78)</f>
        <v>0</v>
      </c>
      <c r="J57" s="165"/>
      <c r="K57" s="165">
        <f>SUM(K58:K78)</f>
        <v>0</v>
      </c>
      <c r="L57" s="165"/>
      <c r="M57" s="165">
        <f>SUM(M58:M78)</f>
        <v>0</v>
      </c>
      <c r="N57" s="164"/>
      <c r="O57" s="164">
        <f>SUM(O58:O78)</f>
        <v>0</v>
      </c>
      <c r="P57" s="164"/>
      <c r="Q57" s="164">
        <f>SUM(Q58:Q78)</f>
        <v>0</v>
      </c>
      <c r="R57" s="165"/>
      <c r="S57" s="165"/>
      <c r="T57" s="166"/>
      <c r="U57" s="160"/>
      <c r="V57" s="160">
        <f>SUM(V58:V78)</f>
        <v>0</v>
      </c>
      <c r="W57" s="160"/>
      <c r="X57" s="160"/>
      <c r="Y57" s="160"/>
      <c r="AG57" t="s">
        <v>244</v>
      </c>
    </row>
    <row r="58" spans="1:60" ht="45" outlineLevel="1" x14ac:dyDescent="0.2">
      <c r="A58" s="179">
        <v>46</v>
      </c>
      <c r="B58" s="180" t="s">
        <v>785</v>
      </c>
      <c r="C58" s="189" t="s">
        <v>877</v>
      </c>
      <c r="D58" s="181" t="s">
        <v>282</v>
      </c>
      <c r="E58" s="182">
        <v>44500</v>
      </c>
      <c r="F58" s="183"/>
      <c r="G58" s="184">
        <f t="shared" ref="G58:G78" si="14">ROUND(E58*F58,2)</f>
        <v>0</v>
      </c>
      <c r="H58" s="183"/>
      <c r="I58" s="184">
        <f t="shared" ref="I58:I78" si="15">ROUND(E58*H58,2)</f>
        <v>0</v>
      </c>
      <c r="J58" s="183"/>
      <c r="K58" s="184">
        <f t="shared" ref="K58:K78" si="16">ROUND(E58*J58,2)</f>
        <v>0</v>
      </c>
      <c r="L58" s="184">
        <v>21</v>
      </c>
      <c r="M58" s="184">
        <f t="shared" ref="M58:M78" si="17">G58*(1+L58/100)</f>
        <v>0</v>
      </c>
      <c r="N58" s="182">
        <v>0</v>
      </c>
      <c r="O58" s="182">
        <f t="shared" ref="O58:O78" si="18">ROUND(E58*N58,2)</f>
        <v>0</v>
      </c>
      <c r="P58" s="182">
        <v>0</v>
      </c>
      <c r="Q58" s="182">
        <f t="shared" ref="Q58:Q78" si="19">ROUND(E58*P58,2)</f>
        <v>0</v>
      </c>
      <c r="R58" s="184"/>
      <c r="S58" s="184" t="s">
        <v>327</v>
      </c>
      <c r="T58" s="185" t="s">
        <v>333</v>
      </c>
      <c r="U58" s="157">
        <v>0</v>
      </c>
      <c r="V58" s="157">
        <f t="shared" ref="V58:V78" si="20">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47</v>
      </c>
      <c r="B59" s="180" t="s">
        <v>787</v>
      </c>
      <c r="C59" s="189" t="s">
        <v>878</v>
      </c>
      <c r="D59" s="181" t="s">
        <v>282</v>
      </c>
      <c r="E59" s="182">
        <v>44500</v>
      </c>
      <c r="F59" s="183"/>
      <c r="G59" s="184">
        <f t="shared" si="14"/>
        <v>0</v>
      </c>
      <c r="H59" s="183"/>
      <c r="I59" s="184">
        <f t="shared" si="15"/>
        <v>0</v>
      </c>
      <c r="J59" s="183"/>
      <c r="K59" s="184">
        <f t="shared" si="16"/>
        <v>0</v>
      </c>
      <c r="L59" s="184">
        <v>21</v>
      </c>
      <c r="M59" s="184">
        <f t="shared" si="17"/>
        <v>0</v>
      </c>
      <c r="N59" s="182">
        <v>0</v>
      </c>
      <c r="O59" s="182">
        <f t="shared" si="18"/>
        <v>0</v>
      </c>
      <c r="P59" s="182">
        <v>0</v>
      </c>
      <c r="Q59" s="182">
        <f t="shared" si="19"/>
        <v>0</v>
      </c>
      <c r="R59" s="184"/>
      <c r="S59" s="184" t="s">
        <v>327</v>
      </c>
      <c r="T59" s="185" t="s">
        <v>333</v>
      </c>
      <c r="U59" s="157">
        <v>0</v>
      </c>
      <c r="V59" s="157">
        <f t="shared" si="20"/>
        <v>0</v>
      </c>
      <c r="W59" s="157"/>
      <c r="X59" s="157" t="s">
        <v>249</v>
      </c>
      <c r="Y59" s="157" t="s">
        <v>250</v>
      </c>
      <c r="Z59" s="147"/>
      <c r="AA59" s="147"/>
      <c r="AB59" s="147"/>
      <c r="AC59" s="147"/>
      <c r="AD59" s="147"/>
      <c r="AE59" s="147"/>
      <c r="AF59" s="147"/>
      <c r="AG59" s="147" t="s">
        <v>694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48</v>
      </c>
      <c r="B60" s="180" t="s">
        <v>789</v>
      </c>
      <c r="C60" s="189" t="s">
        <v>879</v>
      </c>
      <c r="D60" s="181" t="s">
        <v>282</v>
      </c>
      <c r="E60" s="182">
        <v>585</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49</v>
      </c>
      <c r="B61" s="180" t="s">
        <v>791</v>
      </c>
      <c r="C61" s="189" t="s">
        <v>880</v>
      </c>
      <c r="D61" s="181" t="s">
        <v>282</v>
      </c>
      <c r="E61" s="182">
        <v>688</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50</v>
      </c>
      <c r="B62" s="180" t="s">
        <v>793</v>
      </c>
      <c r="C62" s="189" t="s">
        <v>881</v>
      </c>
      <c r="D62" s="181" t="s">
        <v>282</v>
      </c>
      <c r="E62" s="182">
        <v>980</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51</v>
      </c>
      <c r="B63" s="180" t="s">
        <v>795</v>
      </c>
      <c r="C63" s="189" t="s">
        <v>882</v>
      </c>
      <c r="D63" s="181" t="s">
        <v>282</v>
      </c>
      <c r="E63" s="182">
        <v>2253</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694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52</v>
      </c>
      <c r="B64" s="180" t="s">
        <v>883</v>
      </c>
      <c r="C64" s="189" t="s">
        <v>884</v>
      </c>
      <c r="D64" s="181" t="s">
        <v>282</v>
      </c>
      <c r="E64" s="182">
        <v>16500</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53</v>
      </c>
      <c r="B65" s="180" t="s">
        <v>798</v>
      </c>
      <c r="C65" s="189" t="s">
        <v>885</v>
      </c>
      <c r="D65" s="181" t="s">
        <v>282</v>
      </c>
      <c r="E65" s="182">
        <v>9500</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54</v>
      </c>
      <c r="B66" s="180" t="s">
        <v>801</v>
      </c>
      <c r="C66" s="189" t="s">
        <v>886</v>
      </c>
      <c r="D66" s="181" t="s">
        <v>337</v>
      </c>
      <c r="E66" s="182">
        <v>12500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327</v>
      </c>
      <c r="T66" s="185" t="s">
        <v>333</v>
      </c>
      <c r="U66" s="157">
        <v>0</v>
      </c>
      <c r="V66" s="157">
        <f t="shared" si="20"/>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55</v>
      </c>
      <c r="B67" s="180" t="s">
        <v>887</v>
      </c>
      <c r="C67" s="189" t="s">
        <v>888</v>
      </c>
      <c r="D67" s="181" t="s">
        <v>337</v>
      </c>
      <c r="E67" s="182">
        <v>9500</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56</v>
      </c>
      <c r="B68" s="180" t="s">
        <v>806</v>
      </c>
      <c r="C68" s="189" t="s">
        <v>889</v>
      </c>
      <c r="D68" s="181" t="s">
        <v>282</v>
      </c>
      <c r="E68" s="182">
        <v>16500</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694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57</v>
      </c>
      <c r="B69" s="180" t="s">
        <v>808</v>
      </c>
      <c r="C69" s="189" t="s">
        <v>890</v>
      </c>
      <c r="D69" s="181" t="s">
        <v>282</v>
      </c>
      <c r="E69" s="182">
        <v>9500</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327</v>
      </c>
      <c r="T69" s="185" t="s">
        <v>333</v>
      </c>
      <c r="U69" s="157">
        <v>0</v>
      </c>
      <c r="V69" s="157">
        <f t="shared" si="20"/>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58</v>
      </c>
      <c r="B70" s="180" t="s">
        <v>810</v>
      </c>
      <c r="C70" s="189" t="s">
        <v>891</v>
      </c>
      <c r="D70" s="181" t="s">
        <v>282</v>
      </c>
      <c r="E70" s="182">
        <v>3250</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59</v>
      </c>
      <c r="B71" s="180" t="s">
        <v>812</v>
      </c>
      <c r="C71" s="189" t="s">
        <v>892</v>
      </c>
      <c r="D71" s="181" t="s">
        <v>282</v>
      </c>
      <c r="E71" s="182">
        <v>650</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60</v>
      </c>
      <c r="B72" s="180" t="s">
        <v>814</v>
      </c>
      <c r="C72" s="189" t="s">
        <v>893</v>
      </c>
      <c r="D72" s="181" t="s">
        <v>337</v>
      </c>
      <c r="E72" s="182">
        <v>1890</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61</v>
      </c>
      <c r="B73" s="180" t="s">
        <v>816</v>
      </c>
      <c r="C73" s="189" t="s">
        <v>894</v>
      </c>
      <c r="D73" s="181" t="s">
        <v>337</v>
      </c>
      <c r="E73" s="182">
        <v>1650</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62</v>
      </c>
      <c r="B74" s="180" t="s">
        <v>895</v>
      </c>
      <c r="C74" s="189" t="s">
        <v>896</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63</v>
      </c>
      <c r="B75" s="180" t="s">
        <v>897</v>
      </c>
      <c r="C75" s="189" t="s">
        <v>898</v>
      </c>
      <c r="D75" s="181" t="s">
        <v>337</v>
      </c>
      <c r="E75" s="182">
        <v>95</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79">
        <v>64</v>
      </c>
      <c r="B76" s="180" t="s">
        <v>899</v>
      </c>
      <c r="C76" s="189" t="s">
        <v>900</v>
      </c>
      <c r="D76" s="181" t="s">
        <v>901</v>
      </c>
      <c r="E76" s="182">
        <v>250</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9">
        <v>65</v>
      </c>
      <c r="B77" s="180" t="s">
        <v>902</v>
      </c>
      <c r="C77" s="189" t="s">
        <v>749</v>
      </c>
      <c r="D77" s="181" t="s">
        <v>901</v>
      </c>
      <c r="E77" s="182">
        <v>140</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9">
        <v>66</v>
      </c>
      <c r="B78" s="180" t="s">
        <v>826</v>
      </c>
      <c r="C78" s="189" t="s">
        <v>773</v>
      </c>
      <c r="D78" s="181" t="s">
        <v>784</v>
      </c>
      <c r="E78" s="182">
        <v>1</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5.5" x14ac:dyDescent="0.2">
      <c r="A79" s="161" t="s">
        <v>243</v>
      </c>
      <c r="B79" s="162" t="s">
        <v>82</v>
      </c>
      <c r="C79" s="186" t="s">
        <v>83</v>
      </c>
      <c r="D79" s="163"/>
      <c r="E79" s="164"/>
      <c r="F79" s="165"/>
      <c r="G79" s="165">
        <f>SUMIF(AG80:AG105,"&lt;&gt;NOR",G80:G105)</f>
        <v>0</v>
      </c>
      <c r="H79" s="165"/>
      <c r="I79" s="165">
        <f>SUM(I80:I105)</f>
        <v>0</v>
      </c>
      <c r="J79" s="165"/>
      <c r="K79" s="165">
        <f>SUM(K80:K105)</f>
        <v>0</v>
      </c>
      <c r="L79" s="165"/>
      <c r="M79" s="165">
        <f>SUM(M80:M105)</f>
        <v>0</v>
      </c>
      <c r="N79" s="164"/>
      <c r="O79" s="164">
        <f>SUM(O80:O105)</f>
        <v>0</v>
      </c>
      <c r="P79" s="164"/>
      <c r="Q79" s="164">
        <f>SUM(Q80:Q105)</f>
        <v>0</v>
      </c>
      <c r="R79" s="165"/>
      <c r="S79" s="165"/>
      <c r="T79" s="166"/>
      <c r="U79" s="160"/>
      <c r="V79" s="160">
        <f>SUM(V80:V105)</f>
        <v>0</v>
      </c>
      <c r="W79" s="160"/>
      <c r="X79" s="160"/>
      <c r="Y79" s="160"/>
      <c r="AG79" t="s">
        <v>244</v>
      </c>
    </row>
    <row r="80" spans="1:60" outlineLevel="1" x14ac:dyDescent="0.2">
      <c r="A80" s="179">
        <v>67</v>
      </c>
      <c r="B80" s="180" t="s">
        <v>828</v>
      </c>
      <c r="C80" s="189" t="s">
        <v>903</v>
      </c>
      <c r="D80" s="181" t="s">
        <v>337</v>
      </c>
      <c r="E80" s="182">
        <v>2</v>
      </c>
      <c r="F80" s="183"/>
      <c r="G80" s="184">
        <f t="shared" ref="G80:G103" si="21">ROUND(E80*F80,2)</f>
        <v>0</v>
      </c>
      <c r="H80" s="183"/>
      <c r="I80" s="184">
        <f t="shared" ref="I80:I103" si="22">ROUND(E80*H80,2)</f>
        <v>0</v>
      </c>
      <c r="J80" s="183"/>
      <c r="K80" s="184">
        <f t="shared" ref="K80:K103" si="23">ROUND(E80*J80,2)</f>
        <v>0</v>
      </c>
      <c r="L80" s="184">
        <v>21</v>
      </c>
      <c r="M80" s="184">
        <f t="shared" ref="M80:M103" si="24">G80*(1+L80/100)</f>
        <v>0</v>
      </c>
      <c r="N80" s="182">
        <v>0</v>
      </c>
      <c r="O80" s="182">
        <f t="shared" ref="O80:O103" si="25">ROUND(E80*N80,2)</f>
        <v>0</v>
      </c>
      <c r="P80" s="182">
        <v>0</v>
      </c>
      <c r="Q80" s="182">
        <f t="shared" ref="Q80:Q103" si="26">ROUND(E80*P80,2)</f>
        <v>0</v>
      </c>
      <c r="R80" s="184"/>
      <c r="S80" s="184" t="s">
        <v>327</v>
      </c>
      <c r="T80" s="185" t="s">
        <v>333</v>
      </c>
      <c r="U80" s="157">
        <v>0</v>
      </c>
      <c r="V80" s="157">
        <f t="shared" ref="V80:V103" si="27">ROUND(E80*U80,2)</f>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79">
        <v>68</v>
      </c>
      <c r="B81" s="180" t="s">
        <v>830</v>
      </c>
      <c r="C81" s="189" t="s">
        <v>904</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79">
        <v>69</v>
      </c>
      <c r="B82" s="180" t="s">
        <v>905</v>
      </c>
      <c r="C82" s="189" t="s">
        <v>906</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9">
        <v>70</v>
      </c>
      <c r="B83" s="180" t="s">
        <v>907</v>
      </c>
      <c r="C83" s="189" t="s">
        <v>908</v>
      </c>
      <c r="D83" s="181" t="s">
        <v>337</v>
      </c>
      <c r="E83" s="182">
        <v>2</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9">
        <v>71</v>
      </c>
      <c r="B84" s="180" t="s">
        <v>909</v>
      </c>
      <c r="C84" s="189" t="s">
        <v>910</v>
      </c>
      <c r="D84" s="181" t="s">
        <v>337</v>
      </c>
      <c r="E84" s="182">
        <v>5</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72</v>
      </c>
      <c r="B85" s="180" t="s">
        <v>911</v>
      </c>
      <c r="C85" s="189" t="s">
        <v>912</v>
      </c>
      <c r="D85" s="181" t="s">
        <v>337</v>
      </c>
      <c r="E85" s="182">
        <v>2</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327</v>
      </c>
      <c r="T85" s="185" t="s">
        <v>333</v>
      </c>
      <c r="U85" s="157">
        <v>0</v>
      </c>
      <c r="V85" s="157">
        <f t="shared" si="27"/>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73</v>
      </c>
      <c r="B86" s="180" t="s">
        <v>913</v>
      </c>
      <c r="C86" s="189" t="s">
        <v>914</v>
      </c>
      <c r="D86" s="181" t="s">
        <v>337</v>
      </c>
      <c r="E86" s="182">
        <v>6</v>
      </c>
      <c r="F86" s="183"/>
      <c r="G86" s="184">
        <f t="shared" si="21"/>
        <v>0</v>
      </c>
      <c r="H86" s="183"/>
      <c r="I86" s="184">
        <f t="shared" si="22"/>
        <v>0</v>
      </c>
      <c r="J86" s="183"/>
      <c r="K86" s="184">
        <f t="shared" si="23"/>
        <v>0</v>
      </c>
      <c r="L86" s="184">
        <v>21</v>
      </c>
      <c r="M86" s="184">
        <f t="shared" si="24"/>
        <v>0</v>
      </c>
      <c r="N86" s="182">
        <v>0</v>
      </c>
      <c r="O86" s="182">
        <f t="shared" si="25"/>
        <v>0</v>
      </c>
      <c r="P86" s="182">
        <v>0</v>
      </c>
      <c r="Q86" s="182">
        <f t="shared" si="26"/>
        <v>0</v>
      </c>
      <c r="R86" s="184"/>
      <c r="S86" s="184" t="s">
        <v>327</v>
      </c>
      <c r="T86" s="185" t="s">
        <v>333</v>
      </c>
      <c r="U86" s="157">
        <v>0</v>
      </c>
      <c r="V86" s="157">
        <f t="shared" si="27"/>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74</v>
      </c>
      <c r="B87" s="180" t="s">
        <v>915</v>
      </c>
      <c r="C87" s="189" t="s">
        <v>916</v>
      </c>
      <c r="D87" s="181" t="s">
        <v>337</v>
      </c>
      <c r="E87" s="182">
        <v>2</v>
      </c>
      <c r="F87" s="183"/>
      <c r="G87" s="184">
        <f t="shared" si="21"/>
        <v>0</v>
      </c>
      <c r="H87" s="183"/>
      <c r="I87" s="184">
        <f t="shared" si="22"/>
        <v>0</v>
      </c>
      <c r="J87" s="183"/>
      <c r="K87" s="184">
        <f t="shared" si="23"/>
        <v>0</v>
      </c>
      <c r="L87" s="184">
        <v>21</v>
      </c>
      <c r="M87" s="184">
        <f t="shared" si="24"/>
        <v>0</v>
      </c>
      <c r="N87" s="182">
        <v>0</v>
      </c>
      <c r="O87" s="182">
        <f t="shared" si="25"/>
        <v>0</v>
      </c>
      <c r="P87" s="182">
        <v>0</v>
      </c>
      <c r="Q87" s="182">
        <f t="shared" si="26"/>
        <v>0</v>
      </c>
      <c r="R87" s="184"/>
      <c r="S87" s="184" t="s">
        <v>327</v>
      </c>
      <c r="T87" s="185" t="s">
        <v>333</v>
      </c>
      <c r="U87" s="157">
        <v>0</v>
      </c>
      <c r="V87" s="157">
        <f t="shared" si="27"/>
        <v>0</v>
      </c>
      <c r="W87" s="157"/>
      <c r="X87" s="157" t="s">
        <v>249</v>
      </c>
      <c r="Y87" s="157" t="s">
        <v>250</v>
      </c>
      <c r="Z87" s="147"/>
      <c r="AA87" s="147"/>
      <c r="AB87" s="147"/>
      <c r="AC87" s="147"/>
      <c r="AD87" s="147"/>
      <c r="AE87" s="147"/>
      <c r="AF87" s="147"/>
      <c r="AG87" s="147" t="s">
        <v>694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9">
        <v>75</v>
      </c>
      <c r="B88" s="180" t="s">
        <v>917</v>
      </c>
      <c r="C88" s="189" t="s">
        <v>918</v>
      </c>
      <c r="D88" s="181" t="s">
        <v>337</v>
      </c>
      <c r="E88" s="182">
        <v>2</v>
      </c>
      <c r="F88" s="183"/>
      <c r="G88" s="184">
        <f t="shared" si="21"/>
        <v>0</v>
      </c>
      <c r="H88" s="183"/>
      <c r="I88" s="184">
        <f t="shared" si="22"/>
        <v>0</v>
      </c>
      <c r="J88" s="183"/>
      <c r="K88" s="184">
        <f t="shared" si="23"/>
        <v>0</v>
      </c>
      <c r="L88" s="184">
        <v>21</v>
      </c>
      <c r="M88" s="184">
        <f t="shared" si="24"/>
        <v>0</v>
      </c>
      <c r="N88" s="182">
        <v>0</v>
      </c>
      <c r="O88" s="182">
        <f t="shared" si="25"/>
        <v>0</v>
      </c>
      <c r="P88" s="182">
        <v>0</v>
      </c>
      <c r="Q88" s="182">
        <f t="shared" si="26"/>
        <v>0</v>
      </c>
      <c r="R88" s="184"/>
      <c r="S88" s="184" t="s">
        <v>327</v>
      </c>
      <c r="T88" s="185" t="s">
        <v>333</v>
      </c>
      <c r="U88" s="157">
        <v>0</v>
      </c>
      <c r="V88" s="157">
        <f t="shared" si="27"/>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9">
        <v>76</v>
      </c>
      <c r="B89" s="180" t="s">
        <v>919</v>
      </c>
      <c r="C89" s="189" t="s">
        <v>920</v>
      </c>
      <c r="D89" s="181" t="s">
        <v>337</v>
      </c>
      <c r="E89" s="182">
        <v>2</v>
      </c>
      <c r="F89" s="183"/>
      <c r="G89" s="184">
        <f t="shared" si="21"/>
        <v>0</v>
      </c>
      <c r="H89" s="183"/>
      <c r="I89" s="184">
        <f t="shared" si="22"/>
        <v>0</v>
      </c>
      <c r="J89" s="183"/>
      <c r="K89" s="184">
        <f t="shared" si="23"/>
        <v>0</v>
      </c>
      <c r="L89" s="184">
        <v>21</v>
      </c>
      <c r="M89" s="184">
        <f t="shared" si="24"/>
        <v>0</v>
      </c>
      <c r="N89" s="182">
        <v>0</v>
      </c>
      <c r="O89" s="182">
        <f t="shared" si="25"/>
        <v>0</v>
      </c>
      <c r="P89" s="182">
        <v>0</v>
      </c>
      <c r="Q89" s="182">
        <f t="shared" si="26"/>
        <v>0</v>
      </c>
      <c r="R89" s="184"/>
      <c r="S89" s="184" t="s">
        <v>327</v>
      </c>
      <c r="T89" s="185" t="s">
        <v>333</v>
      </c>
      <c r="U89" s="157">
        <v>0</v>
      </c>
      <c r="V89" s="157">
        <f t="shared" si="27"/>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9">
        <v>77</v>
      </c>
      <c r="B90" s="180" t="s">
        <v>921</v>
      </c>
      <c r="C90" s="189" t="s">
        <v>922</v>
      </c>
      <c r="D90" s="181" t="s">
        <v>337</v>
      </c>
      <c r="E90" s="182">
        <v>1</v>
      </c>
      <c r="F90" s="183"/>
      <c r="G90" s="184">
        <f t="shared" si="21"/>
        <v>0</v>
      </c>
      <c r="H90" s="183"/>
      <c r="I90" s="184">
        <f t="shared" si="22"/>
        <v>0</v>
      </c>
      <c r="J90" s="183"/>
      <c r="K90" s="184">
        <f t="shared" si="23"/>
        <v>0</v>
      </c>
      <c r="L90" s="184">
        <v>21</v>
      </c>
      <c r="M90" s="184">
        <f t="shared" si="24"/>
        <v>0</v>
      </c>
      <c r="N90" s="182">
        <v>0</v>
      </c>
      <c r="O90" s="182">
        <f t="shared" si="25"/>
        <v>0</v>
      </c>
      <c r="P90" s="182">
        <v>0</v>
      </c>
      <c r="Q90" s="182">
        <f t="shared" si="26"/>
        <v>0</v>
      </c>
      <c r="R90" s="184"/>
      <c r="S90" s="184" t="s">
        <v>327</v>
      </c>
      <c r="T90" s="185" t="s">
        <v>333</v>
      </c>
      <c r="U90" s="157">
        <v>0</v>
      </c>
      <c r="V90" s="157">
        <f t="shared" si="27"/>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9">
        <v>78</v>
      </c>
      <c r="B91" s="180" t="s">
        <v>923</v>
      </c>
      <c r="C91" s="189" t="s">
        <v>924</v>
      </c>
      <c r="D91" s="181" t="s">
        <v>337</v>
      </c>
      <c r="E91" s="182">
        <v>1</v>
      </c>
      <c r="F91" s="183"/>
      <c r="G91" s="184">
        <f t="shared" si="21"/>
        <v>0</v>
      </c>
      <c r="H91" s="183"/>
      <c r="I91" s="184">
        <f t="shared" si="22"/>
        <v>0</v>
      </c>
      <c r="J91" s="183"/>
      <c r="K91" s="184">
        <f t="shared" si="23"/>
        <v>0</v>
      </c>
      <c r="L91" s="184">
        <v>21</v>
      </c>
      <c r="M91" s="184">
        <f t="shared" si="24"/>
        <v>0</v>
      </c>
      <c r="N91" s="182">
        <v>0</v>
      </c>
      <c r="O91" s="182">
        <f t="shared" si="25"/>
        <v>0</v>
      </c>
      <c r="P91" s="182">
        <v>0</v>
      </c>
      <c r="Q91" s="182">
        <f t="shared" si="26"/>
        <v>0</v>
      </c>
      <c r="R91" s="184"/>
      <c r="S91" s="184" t="s">
        <v>327</v>
      </c>
      <c r="T91" s="185" t="s">
        <v>333</v>
      </c>
      <c r="U91" s="157">
        <v>0</v>
      </c>
      <c r="V91" s="157">
        <f t="shared" si="27"/>
        <v>0</v>
      </c>
      <c r="W91" s="157"/>
      <c r="X91" s="157" t="s">
        <v>249</v>
      </c>
      <c r="Y91" s="157" t="s">
        <v>250</v>
      </c>
      <c r="Z91" s="147"/>
      <c r="AA91" s="147"/>
      <c r="AB91" s="147"/>
      <c r="AC91" s="147"/>
      <c r="AD91" s="147"/>
      <c r="AE91" s="147"/>
      <c r="AF91" s="147"/>
      <c r="AG91" s="147" t="s">
        <v>694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9">
        <v>79</v>
      </c>
      <c r="B92" s="180" t="s">
        <v>925</v>
      </c>
      <c r="C92" s="189" t="s">
        <v>926</v>
      </c>
      <c r="D92" s="181" t="s">
        <v>337</v>
      </c>
      <c r="E92" s="182">
        <v>1</v>
      </c>
      <c r="F92" s="183"/>
      <c r="G92" s="184">
        <f t="shared" si="21"/>
        <v>0</v>
      </c>
      <c r="H92" s="183"/>
      <c r="I92" s="184">
        <f t="shared" si="22"/>
        <v>0</v>
      </c>
      <c r="J92" s="183"/>
      <c r="K92" s="184">
        <f t="shared" si="23"/>
        <v>0</v>
      </c>
      <c r="L92" s="184">
        <v>21</v>
      </c>
      <c r="M92" s="184">
        <f t="shared" si="24"/>
        <v>0</v>
      </c>
      <c r="N92" s="182">
        <v>0</v>
      </c>
      <c r="O92" s="182">
        <f t="shared" si="25"/>
        <v>0</v>
      </c>
      <c r="P92" s="182">
        <v>0</v>
      </c>
      <c r="Q92" s="182">
        <f t="shared" si="26"/>
        <v>0</v>
      </c>
      <c r="R92" s="184"/>
      <c r="S92" s="184" t="s">
        <v>327</v>
      </c>
      <c r="T92" s="185" t="s">
        <v>333</v>
      </c>
      <c r="U92" s="157">
        <v>0</v>
      </c>
      <c r="V92" s="157">
        <f t="shared" si="27"/>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56.25" outlineLevel="1" x14ac:dyDescent="0.2">
      <c r="A93" s="179">
        <v>80</v>
      </c>
      <c r="B93" s="180" t="s">
        <v>927</v>
      </c>
      <c r="C93" s="189" t="s">
        <v>928</v>
      </c>
      <c r="D93" s="181" t="s">
        <v>337</v>
      </c>
      <c r="E93" s="182">
        <v>2</v>
      </c>
      <c r="F93" s="183"/>
      <c r="G93" s="184">
        <f t="shared" si="21"/>
        <v>0</v>
      </c>
      <c r="H93" s="183"/>
      <c r="I93" s="184">
        <f t="shared" si="22"/>
        <v>0</v>
      </c>
      <c r="J93" s="183"/>
      <c r="K93" s="184">
        <f t="shared" si="23"/>
        <v>0</v>
      </c>
      <c r="L93" s="184">
        <v>21</v>
      </c>
      <c r="M93" s="184">
        <f t="shared" si="24"/>
        <v>0</v>
      </c>
      <c r="N93" s="182">
        <v>0</v>
      </c>
      <c r="O93" s="182">
        <f t="shared" si="25"/>
        <v>0</v>
      </c>
      <c r="P93" s="182">
        <v>0</v>
      </c>
      <c r="Q93" s="182">
        <f t="shared" si="26"/>
        <v>0</v>
      </c>
      <c r="R93" s="184"/>
      <c r="S93" s="184" t="s">
        <v>327</v>
      </c>
      <c r="T93" s="185" t="s">
        <v>333</v>
      </c>
      <c r="U93" s="157">
        <v>0</v>
      </c>
      <c r="V93" s="157">
        <f t="shared" si="27"/>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9">
        <v>81</v>
      </c>
      <c r="B94" s="180" t="s">
        <v>929</v>
      </c>
      <c r="C94" s="189" t="s">
        <v>930</v>
      </c>
      <c r="D94" s="181" t="s">
        <v>800</v>
      </c>
      <c r="E94" s="182">
        <v>8</v>
      </c>
      <c r="F94" s="183"/>
      <c r="G94" s="184">
        <f t="shared" si="21"/>
        <v>0</v>
      </c>
      <c r="H94" s="183"/>
      <c r="I94" s="184">
        <f t="shared" si="22"/>
        <v>0</v>
      </c>
      <c r="J94" s="183"/>
      <c r="K94" s="184">
        <f t="shared" si="23"/>
        <v>0</v>
      </c>
      <c r="L94" s="184">
        <v>21</v>
      </c>
      <c r="M94" s="184">
        <f t="shared" si="24"/>
        <v>0</v>
      </c>
      <c r="N94" s="182">
        <v>0</v>
      </c>
      <c r="O94" s="182">
        <f t="shared" si="25"/>
        <v>0</v>
      </c>
      <c r="P94" s="182">
        <v>0</v>
      </c>
      <c r="Q94" s="182">
        <f t="shared" si="26"/>
        <v>0</v>
      </c>
      <c r="R94" s="184"/>
      <c r="S94" s="184" t="s">
        <v>327</v>
      </c>
      <c r="T94" s="185" t="s">
        <v>333</v>
      </c>
      <c r="U94" s="157">
        <v>0</v>
      </c>
      <c r="V94" s="157">
        <f t="shared" si="27"/>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79">
        <v>82</v>
      </c>
      <c r="B95" s="180" t="s">
        <v>931</v>
      </c>
      <c r="C95" s="189" t="s">
        <v>932</v>
      </c>
      <c r="D95" s="181" t="s">
        <v>337</v>
      </c>
      <c r="E95" s="182">
        <v>2</v>
      </c>
      <c r="F95" s="183"/>
      <c r="G95" s="184">
        <f t="shared" si="21"/>
        <v>0</v>
      </c>
      <c r="H95" s="183"/>
      <c r="I95" s="184">
        <f t="shared" si="22"/>
        <v>0</v>
      </c>
      <c r="J95" s="183"/>
      <c r="K95" s="184">
        <f t="shared" si="23"/>
        <v>0</v>
      </c>
      <c r="L95" s="184">
        <v>21</v>
      </c>
      <c r="M95" s="184">
        <f t="shared" si="24"/>
        <v>0</v>
      </c>
      <c r="N95" s="182">
        <v>0</v>
      </c>
      <c r="O95" s="182">
        <f t="shared" si="25"/>
        <v>0</v>
      </c>
      <c r="P95" s="182">
        <v>0</v>
      </c>
      <c r="Q95" s="182">
        <f t="shared" si="26"/>
        <v>0</v>
      </c>
      <c r="R95" s="184"/>
      <c r="S95" s="184" t="s">
        <v>327</v>
      </c>
      <c r="T95" s="185" t="s">
        <v>333</v>
      </c>
      <c r="U95" s="157">
        <v>0</v>
      </c>
      <c r="V95" s="157">
        <f t="shared" si="27"/>
        <v>0</v>
      </c>
      <c r="W95" s="157"/>
      <c r="X95" s="157" t="s">
        <v>249</v>
      </c>
      <c r="Y95" s="157" t="s">
        <v>250</v>
      </c>
      <c r="Z95" s="147"/>
      <c r="AA95" s="147"/>
      <c r="AB95" s="147"/>
      <c r="AC95" s="147"/>
      <c r="AD95" s="147"/>
      <c r="AE95" s="147"/>
      <c r="AF95" s="147"/>
      <c r="AG95" s="147" t="s">
        <v>694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9">
        <v>83</v>
      </c>
      <c r="B96" s="180" t="s">
        <v>933</v>
      </c>
      <c r="C96" s="189" t="s">
        <v>934</v>
      </c>
      <c r="D96" s="181" t="s">
        <v>800</v>
      </c>
      <c r="E96" s="182">
        <v>32</v>
      </c>
      <c r="F96" s="183"/>
      <c r="G96" s="184">
        <f t="shared" si="21"/>
        <v>0</v>
      </c>
      <c r="H96" s="183"/>
      <c r="I96" s="184">
        <f t="shared" si="22"/>
        <v>0</v>
      </c>
      <c r="J96" s="183"/>
      <c r="K96" s="184">
        <f t="shared" si="23"/>
        <v>0</v>
      </c>
      <c r="L96" s="184">
        <v>21</v>
      </c>
      <c r="M96" s="184">
        <f t="shared" si="24"/>
        <v>0</v>
      </c>
      <c r="N96" s="182">
        <v>0</v>
      </c>
      <c r="O96" s="182">
        <f t="shared" si="25"/>
        <v>0</v>
      </c>
      <c r="P96" s="182">
        <v>0</v>
      </c>
      <c r="Q96" s="182">
        <f t="shared" si="26"/>
        <v>0</v>
      </c>
      <c r="R96" s="184"/>
      <c r="S96" s="184" t="s">
        <v>327</v>
      </c>
      <c r="T96" s="185" t="s">
        <v>333</v>
      </c>
      <c r="U96" s="157">
        <v>0</v>
      </c>
      <c r="V96" s="157">
        <f t="shared" si="27"/>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79">
        <v>84</v>
      </c>
      <c r="B97" s="180" t="s">
        <v>935</v>
      </c>
      <c r="C97" s="189" t="s">
        <v>936</v>
      </c>
      <c r="D97" s="181" t="s">
        <v>337</v>
      </c>
      <c r="E97" s="182">
        <v>1</v>
      </c>
      <c r="F97" s="183"/>
      <c r="G97" s="184">
        <f t="shared" si="21"/>
        <v>0</v>
      </c>
      <c r="H97" s="183"/>
      <c r="I97" s="184">
        <f t="shared" si="22"/>
        <v>0</v>
      </c>
      <c r="J97" s="183"/>
      <c r="K97" s="184">
        <f t="shared" si="23"/>
        <v>0</v>
      </c>
      <c r="L97" s="184">
        <v>21</v>
      </c>
      <c r="M97" s="184">
        <f t="shared" si="24"/>
        <v>0</v>
      </c>
      <c r="N97" s="182">
        <v>0</v>
      </c>
      <c r="O97" s="182">
        <f t="shared" si="25"/>
        <v>0</v>
      </c>
      <c r="P97" s="182">
        <v>0</v>
      </c>
      <c r="Q97" s="182">
        <f t="shared" si="26"/>
        <v>0</v>
      </c>
      <c r="R97" s="184"/>
      <c r="S97" s="184" t="s">
        <v>327</v>
      </c>
      <c r="T97" s="185" t="s">
        <v>333</v>
      </c>
      <c r="U97" s="157">
        <v>0</v>
      </c>
      <c r="V97" s="157">
        <f t="shared" si="27"/>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9">
        <v>85</v>
      </c>
      <c r="B98" s="180" t="s">
        <v>937</v>
      </c>
      <c r="C98" s="189" t="s">
        <v>938</v>
      </c>
      <c r="D98" s="181" t="s">
        <v>784</v>
      </c>
      <c r="E98" s="182">
        <v>1</v>
      </c>
      <c r="F98" s="183"/>
      <c r="G98" s="184">
        <f t="shared" si="21"/>
        <v>0</v>
      </c>
      <c r="H98" s="183"/>
      <c r="I98" s="184">
        <f t="shared" si="22"/>
        <v>0</v>
      </c>
      <c r="J98" s="183"/>
      <c r="K98" s="184">
        <f t="shared" si="23"/>
        <v>0</v>
      </c>
      <c r="L98" s="184">
        <v>21</v>
      </c>
      <c r="M98" s="184">
        <f t="shared" si="24"/>
        <v>0</v>
      </c>
      <c r="N98" s="182">
        <v>0</v>
      </c>
      <c r="O98" s="182">
        <f t="shared" si="25"/>
        <v>0</v>
      </c>
      <c r="P98" s="182">
        <v>0</v>
      </c>
      <c r="Q98" s="182">
        <f t="shared" si="26"/>
        <v>0</v>
      </c>
      <c r="R98" s="184"/>
      <c r="S98" s="184" t="s">
        <v>327</v>
      </c>
      <c r="T98" s="185" t="s">
        <v>333</v>
      </c>
      <c r="U98" s="157">
        <v>0</v>
      </c>
      <c r="V98" s="157">
        <f t="shared" si="27"/>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33.75" outlineLevel="1" x14ac:dyDescent="0.2">
      <c r="A99" s="179">
        <v>86</v>
      </c>
      <c r="B99" s="180" t="s">
        <v>939</v>
      </c>
      <c r="C99" s="189" t="s">
        <v>940</v>
      </c>
      <c r="D99" s="181" t="s">
        <v>784</v>
      </c>
      <c r="E99" s="182">
        <v>1</v>
      </c>
      <c r="F99" s="183"/>
      <c r="G99" s="184">
        <f t="shared" si="21"/>
        <v>0</v>
      </c>
      <c r="H99" s="183"/>
      <c r="I99" s="184">
        <f t="shared" si="22"/>
        <v>0</v>
      </c>
      <c r="J99" s="183"/>
      <c r="K99" s="184">
        <f t="shared" si="23"/>
        <v>0</v>
      </c>
      <c r="L99" s="184">
        <v>21</v>
      </c>
      <c r="M99" s="184">
        <f t="shared" si="24"/>
        <v>0</v>
      </c>
      <c r="N99" s="182">
        <v>0</v>
      </c>
      <c r="O99" s="182">
        <f t="shared" si="25"/>
        <v>0</v>
      </c>
      <c r="P99" s="182">
        <v>0</v>
      </c>
      <c r="Q99" s="182">
        <f t="shared" si="26"/>
        <v>0</v>
      </c>
      <c r="R99" s="184"/>
      <c r="S99" s="184" t="s">
        <v>327</v>
      </c>
      <c r="T99" s="185" t="s">
        <v>333</v>
      </c>
      <c r="U99" s="157">
        <v>0</v>
      </c>
      <c r="V99" s="157">
        <f t="shared" si="27"/>
        <v>0</v>
      </c>
      <c r="W99" s="157"/>
      <c r="X99" s="157" t="s">
        <v>249</v>
      </c>
      <c r="Y99" s="157" t="s">
        <v>250</v>
      </c>
      <c r="Z99" s="147"/>
      <c r="AA99" s="147"/>
      <c r="AB99" s="147"/>
      <c r="AC99" s="147"/>
      <c r="AD99" s="147"/>
      <c r="AE99" s="147"/>
      <c r="AF99" s="147"/>
      <c r="AG99" s="147" t="s">
        <v>694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9">
        <v>87</v>
      </c>
      <c r="B100" s="180" t="s">
        <v>941</v>
      </c>
      <c r="C100" s="189" t="s">
        <v>942</v>
      </c>
      <c r="D100" s="181" t="s">
        <v>784</v>
      </c>
      <c r="E100" s="182">
        <v>1</v>
      </c>
      <c r="F100" s="183"/>
      <c r="G100" s="184">
        <f t="shared" si="21"/>
        <v>0</v>
      </c>
      <c r="H100" s="183"/>
      <c r="I100" s="184">
        <f t="shared" si="22"/>
        <v>0</v>
      </c>
      <c r="J100" s="183"/>
      <c r="K100" s="184">
        <f t="shared" si="23"/>
        <v>0</v>
      </c>
      <c r="L100" s="184">
        <v>21</v>
      </c>
      <c r="M100" s="184">
        <f t="shared" si="24"/>
        <v>0</v>
      </c>
      <c r="N100" s="182">
        <v>0</v>
      </c>
      <c r="O100" s="182">
        <f t="shared" si="25"/>
        <v>0</v>
      </c>
      <c r="P100" s="182">
        <v>0</v>
      </c>
      <c r="Q100" s="182">
        <f t="shared" si="26"/>
        <v>0</v>
      </c>
      <c r="R100" s="184"/>
      <c r="S100" s="184" t="s">
        <v>327</v>
      </c>
      <c r="T100" s="185" t="s">
        <v>333</v>
      </c>
      <c r="U100" s="157">
        <v>0</v>
      </c>
      <c r="V100" s="157">
        <f t="shared" si="27"/>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79">
        <v>88</v>
      </c>
      <c r="B101" s="180" t="s">
        <v>943</v>
      </c>
      <c r="C101" s="189" t="s">
        <v>944</v>
      </c>
      <c r="D101" s="181" t="s">
        <v>784</v>
      </c>
      <c r="E101" s="182">
        <v>1</v>
      </c>
      <c r="F101" s="183"/>
      <c r="G101" s="184">
        <f t="shared" si="21"/>
        <v>0</v>
      </c>
      <c r="H101" s="183"/>
      <c r="I101" s="184">
        <f t="shared" si="22"/>
        <v>0</v>
      </c>
      <c r="J101" s="183"/>
      <c r="K101" s="184">
        <f t="shared" si="23"/>
        <v>0</v>
      </c>
      <c r="L101" s="184">
        <v>21</v>
      </c>
      <c r="M101" s="184">
        <f t="shared" si="24"/>
        <v>0</v>
      </c>
      <c r="N101" s="182">
        <v>0</v>
      </c>
      <c r="O101" s="182">
        <f t="shared" si="25"/>
        <v>0</v>
      </c>
      <c r="P101" s="182">
        <v>0</v>
      </c>
      <c r="Q101" s="182">
        <f t="shared" si="26"/>
        <v>0</v>
      </c>
      <c r="R101" s="184"/>
      <c r="S101" s="184" t="s">
        <v>327</v>
      </c>
      <c r="T101" s="185" t="s">
        <v>333</v>
      </c>
      <c r="U101" s="157">
        <v>0</v>
      </c>
      <c r="V101" s="157">
        <f t="shared" si="27"/>
        <v>0</v>
      </c>
      <c r="W101" s="157"/>
      <c r="X101" s="157" t="s">
        <v>249</v>
      </c>
      <c r="Y101" s="157" t="s">
        <v>250</v>
      </c>
      <c r="Z101" s="147"/>
      <c r="AA101" s="147"/>
      <c r="AB101" s="147"/>
      <c r="AC101" s="147"/>
      <c r="AD101" s="147"/>
      <c r="AE101" s="147"/>
      <c r="AF101" s="147"/>
      <c r="AG101" s="147" t="s">
        <v>694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9">
        <v>89</v>
      </c>
      <c r="B102" s="180" t="s">
        <v>945</v>
      </c>
      <c r="C102" s="189" t="s">
        <v>946</v>
      </c>
      <c r="D102" s="181" t="s">
        <v>800</v>
      </c>
      <c r="E102" s="182">
        <v>3</v>
      </c>
      <c r="F102" s="183"/>
      <c r="G102" s="184">
        <f t="shared" si="21"/>
        <v>0</v>
      </c>
      <c r="H102" s="183"/>
      <c r="I102" s="184">
        <f t="shared" si="22"/>
        <v>0</v>
      </c>
      <c r="J102" s="183"/>
      <c r="K102" s="184">
        <f t="shared" si="23"/>
        <v>0</v>
      </c>
      <c r="L102" s="184">
        <v>21</v>
      </c>
      <c r="M102" s="184">
        <f t="shared" si="24"/>
        <v>0</v>
      </c>
      <c r="N102" s="182">
        <v>0</v>
      </c>
      <c r="O102" s="182">
        <f t="shared" si="25"/>
        <v>0</v>
      </c>
      <c r="P102" s="182">
        <v>0</v>
      </c>
      <c r="Q102" s="182">
        <f t="shared" si="26"/>
        <v>0</v>
      </c>
      <c r="R102" s="184"/>
      <c r="S102" s="184" t="s">
        <v>327</v>
      </c>
      <c r="T102" s="185" t="s">
        <v>333</v>
      </c>
      <c r="U102" s="157">
        <v>0</v>
      </c>
      <c r="V102" s="157">
        <f t="shared" si="27"/>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56.25" outlineLevel="1" x14ac:dyDescent="0.2">
      <c r="A103" s="171">
        <v>90</v>
      </c>
      <c r="B103" s="172" t="s">
        <v>947</v>
      </c>
      <c r="C103" s="187" t="s">
        <v>948</v>
      </c>
      <c r="D103" s="173" t="s">
        <v>784</v>
      </c>
      <c r="E103" s="174">
        <v>1</v>
      </c>
      <c r="F103" s="175"/>
      <c r="G103" s="176">
        <f t="shared" si="21"/>
        <v>0</v>
      </c>
      <c r="H103" s="175"/>
      <c r="I103" s="176">
        <f t="shared" si="22"/>
        <v>0</v>
      </c>
      <c r="J103" s="175"/>
      <c r="K103" s="176">
        <f t="shared" si="23"/>
        <v>0</v>
      </c>
      <c r="L103" s="176">
        <v>21</v>
      </c>
      <c r="M103" s="176">
        <f t="shared" si="24"/>
        <v>0</v>
      </c>
      <c r="N103" s="174">
        <v>0</v>
      </c>
      <c r="O103" s="174">
        <f t="shared" si="25"/>
        <v>0</v>
      </c>
      <c r="P103" s="174">
        <v>0</v>
      </c>
      <c r="Q103" s="174">
        <f t="shared" si="26"/>
        <v>0</v>
      </c>
      <c r="R103" s="176"/>
      <c r="S103" s="176" t="s">
        <v>327</v>
      </c>
      <c r="T103" s="177" t="s">
        <v>333</v>
      </c>
      <c r="U103" s="157">
        <v>0</v>
      </c>
      <c r="V103" s="157">
        <f t="shared" si="27"/>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33.75" outlineLevel="2" x14ac:dyDescent="0.2">
      <c r="A104" s="154"/>
      <c r="B104" s="155"/>
      <c r="C104" s="266" t="s">
        <v>949</v>
      </c>
      <c r="D104" s="267"/>
      <c r="E104" s="267"/>
      <c r="F104" s="267"/>
      <c r="G104" s="26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284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78" t="str">
        <f>C104</f>
        <v>informace z této části instalace přenášeny na pult PCO ale budou evidovány a zaznamenávány do historie událostí. Zkušební provoz bude po stanovené době ukončen sepsáním předávacího protokolu s provozovatelem objektu bez zjevných vad a nedodělků.</v>
      </c>
      <c r="BB104" s="147"/>
      <c r="BC104" s="147"/>
      <c r="BD104" s="147"/>
      <c r="BE104" s="147"/>
      <c r="BF104" s="147"/>
      <c r="BG104" s="147"/>
      <c r="BH104" s="147"/>
    </row>
    <row r="105" spans="1:60" outlineLevel="1" x14ac:dyDescent="0.2">
      <c r="A105" s="179">
        <v>91</v>
      </c>
      <c r="B105" s="180" t="s">
        <v>950</v>
      </c>
      <c r="C105" s="189" t="s">
        <v>951</v>
      </c>
      <c r="D105" s="181" t="s">
        <v>784</v>
      </c>
      <c r="E105" s="182">
        <v>1</v>
      </c>
      <c r="F105" s="183"/>
      <c r="G105" s="184">
        <f>ROUND(E105*F105,2)</f>
        <v>0</v>
      </c>
      <c r="H105" s="183"/>
      <c r="I105" s="184">
        <f>ROUND(E105*H105,2)</f>
        <v>0</v>
      </c>
      <c r="J105" s="183"/>
      <c r="K105" s="184">
        <f>ROUND(E105*J105,2)</f>
        <v>0</v>
      </c>
      <c r="L105" s="184">
        <v>21</v>
      </c>
      <c r="M105" s="184">
        <f>G105*(1+L105/100)</f>
        <v>0</v>
      </c>
      <c r="N105" s="182">
        <v>0</v>
      </c>
      <c r="O105" s="182">
        <f>ROUND(E105*N105,2)</f>
        <v>0</v>
      </c>
      <c r="P105" s="182">
        <v>0</v>
      </c>
      <c r="Q105" s="182">
        <f>ROUND(E105*P105,2)</f>
        <v>0</v>
      </c>
      <c r="R105" s="184"/>
      <c r="S105" s="184" t="s">
        <v>327</v>
      </c>
      <c r="T105" s="185" t="s">
        <v>333</v>
      </c>
      <c r="U105" s="157">
        <v>0</v>
      </c>
      <c r="V105" s="157">
        <f>ROUND(E105*U105,2)</f>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5.5" x14ac:dyDescent="0.2">
      <c r="A106" s="161" t="s">
        <v>243</v>
      </c>
      <c r="B106" s="162" t="s">
        <v>84</v>
      </c>
      <c r="C106" s="186" t="s">
        <v>85</v>
      </c>
      <c r="D106" s="163"/>
      <c r="E106" s="164"/>
      <c r="F106" s="165"/>
      <c r="G106" s="165">
        <f>SUMIF(AG107:AG129,"&lt;&gt;NOR",G107:G129)</f>
        <v>0</v>
      </c>
      <c r="H106" s="165"/>
      <c r="I106" s="165">
        <f>SUM(I107:I129)</f>
        <v>0</v>
      </c>
      <c r="J106" s="165"/>
      <c r="K106" s="165">
        <f>SUM(K107:K129)</f>
        <v>0</v>
      </c>
      <c r="L106" s="165"/>
      <c r="M106" s="165">
        <f>SUM(M107:M129)</f>
        <v>0</v>
      </c>
      <c r="N106" s="164"/>
      <c r="O106" s="164">
        <f>SUM(O107:O129)</f>
        <v>0</v>
      </c>
      <c r="P106" s="164"/>
      <c r="Q106" s="164">
        <f>SUM(Q107:Q129)</f>
        <v>0</v>
      </c>
      <c r="R106" s="165"/>
      <c r="S106" s="165"/>
      <c r="T106" s="166"/>
      <c r="U106" s="160"/>
      <c r="V106" s="160">
        <f>SUM(V107:V129)</f>
        <v>0</v>
      </c>
      <c r="W106" s="160"/>
      <c r="X106" s="160"/>
      <c r="Y106" s="160"/>
      <c r="AG106" t="s">
        <v>244</v>
      </c>
    </row>
    <row r="107" spans="1:60" ht="33.75" outlineLevel="1" x14ac:dyDescent="0.2">
      <c r="A107" s="179">
        <v>92</v>
      </c>
      <c r="B107" s="180" t="s">
        <v>952</v>
      </c>
      <c r="C107" s="189" t="s">
        <v>953</v>
      </c>
      <c r="D107" s="181" t="s">
        <v>282</v>
      </c>
      <c r="E107" s="182">
        <v>850</v>
      </c>
      <c r="F107" s="183"/>
      <c r="G107" s="184">
        <f>ROUND(E107*F107,2)</f>
        <v>0</v>
      </c>
      <c r="H107" s="183"/>
      <c r="I107" s="184">
        <f>ROUND(E107*H107,2)</f>
        <v>0</v>
      </c>
      <c r="J107" s="183"/>
      <c r="K107" s="184">
        <f>ROUND(E107*J107,2)</f>
        <v>0</v>
      </c>
      <c r="L107" s="184">
        <v>21</v>
      </c>
      <c r="M107" s="184">
        <f>G107*(1+L107/100)</f>
        <v>0</v>
      </c>
      <c r="N107" s="182">
        <v>0</v>
      </c>
      <c r="O107" s="182">
        <f>ROUND(E107*N107,2)</f>
        <v>0</v>
      </c>
      <c r="P107" s="182">
        <v>0</v>
      </c>
      <c r="Q107" s="182">
        <f>ROUND(E107*P107,2)</f>
        <v>0</v>
      </c>
      <c r="R107" s="184"/>
      <c r="S107" s="184" t="s">
        <v>327</v>
      </c>
      <c r="T107" s="185" t="s">
        <v>333</v>
      </c>
      <c r="U107" s="157">
        <v>0</v>
      </c>
      <c r="V107" s="157">
        <f>ROUND(E107*U107,2)</f>
        <v>0</v>
      </c>
      <c r="W107" s="157"/>
      <c r="X107" s="157" t="s">
        <v>249</v>
      </c>
      <c r="Y107" s="157" t="s">
        <v>250</v>
      </c>
      <c r="Z107" s="147"/>
      <c r="AA107" s="147"/>
      <c r="AB107" s="147"/>
      <c r="AC107" s="147"/>
      <c r="AD107" s="147"/>
      <c r="AE107" s="147"/>
      <c r="AF107" s="147"/>
      <c r="AG107" s="147" t="s">
        <v>694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79">
        <v>93</v>
      </c>
      <c r="B108" s="180" t="s">
        <v>954</v>
      </c>
      <c r="C108" s="189" t="s">
        <v>955</v>
      </c>
      <c r="D108" s="181" t="s">
        <v>282</v>
      </c>
      <c r="E108" s="182">
        <v>850</v>
      </c>
      <c r="F108" s="183"/>
      <c r="G108" s="184">
        <f>ROUND(E108*F108,2)</f>
        <v>0</v>
      </c>
      <c r="H108" s="183"/>
      <c r="I108" s="184">
        <f>ROUND(E108*H108,2)</f>
        <v>0</v>
      </c>
      <c r="J108" s="183"/>
      <c r="K108" s="184">
        <f>ROUND(E108*J108,2)</f>
        <v>0</v>
      </c>
      <c r="L108" s="184">
        <v>21</v>
      </c>
      <c r="M108" s="184">
        <f>G108*(1+L108/100)</f>
        <v>0</v>
      </c>
      <c r="N108" s="182">
        <v>0</v>
      </c>
      <c r="O108" s="182">
        <f>ROUND(E108*N108,2)</f>
        <v>0</v>
      </c>
      <c r="P108" s="182">
        <v>0</v>
      </c>
      <c r="Q108" s="182">
        <f>ROUND(E108*P108,2)</f>
        <v>0</v>
      </c>
      <c r="R108" s="184"/>
      <c r="S108" s="184" t="s">
        <v>327</v>
      </c>
      <c r="T108" s="185" t="s">
        <v>333</v>
      </c>
      <c r="U108" s="157">
        <v>0</v>
      </c>
      <c r="V108" s="157">
        <f>ROUND(E108*U108,2)</f>
        <v>0</v>
      </c>
      <c r="W108" s="157"/>
      <c r="X108" s="157" t="s">
        <v>249</v>
      </c>
      <c r="Y108" s="157" t="s">
        <v>250</v>
      </c>
      <c r="Z108" s="147"/>
      <c r="AA108" s="147"/>
      <c r="AB108" s="147"/>
      <c r="AC108" s="147"/>
      <c r="AD108" s="147"/>
      <c r="AE108" s="147"/>
      <c r="AF108" s="147"/>
      <c r="AG108" s="147" t="s">
        <v>694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45" outlineLevel="1" x14ac:dyDescent="0.2">
      <c r="A109" s="171">
        <v>94</v>
      </c>
      <c r="B109" s="172" t="s">
        <v>956</v>
      </c>
      <c r="C109" s="187" t="s">
        <v>957</v>
      </c>
      <c r="D109" s="173" t="s">
        <v>282</v>
      </c>
      <c r="E109" s="174">
        <v>350</v>
      </c>
      <c r="F109" s="175"/>
      <c r="G109" s="176">
        <f>ROUND(E109*F109,2)</f>
        <v>0</v>
      </c>
      <c r="H109" s="175"/>
      <c r="I109" s="176">
        <f>ROUND(E109*H109,2)</f>
        <v>0</v>
      </c>
      <c r="J109" s="175"/>
      <c r="K109" s="176">
        <f>ROUND(E109*J109,2)</f>
        <v>0</v>
      </c>
      <c r="L109" s="176">
        <v>21</v>
      </c>
      <c r="M109" s="176">
        <f>G109*(1+L109/100)</f>
        <v>0</v>
      </c>
      <c r="N109" s="174">
        <v>0</v>
      </c>
      <c r="O109" s="174">
        <f>ROUND(E109*N109,2)</f>
        <v>0</v>
      </c>
      <c r="P109" s="174">
        <v>0</v>
      </c>
      <c r="Q109" s="174">
        <f>ROUND(E109*P109,2)</f>
        <v>0</v>
      </c>
      <c r="R109" s="176"/>
      <c r="S109" s="176" t="s">
        <v>327</v>
      </c>
      <c r="T109" s="177" t="s">
        <v>333</v>
      </c>
      <c r="U109" s="157">
        <v>0</v>
      </c>
      <c r="V109" s="157">
        <f>ROUND(E109*U109,2)</f>
        <v>0</v>
      </c>
      <c r="W109" s="157"/>
      <c r="X109" s="157" t="s">
        <v>249</v>
      </c>
      <c r="Y109" s="157" t="s">
        <v>250</v>
      </c>
      <c r="Z109" s="147"/>
      <c r="AA109" s="147"/>
      <c r="AB109" s="147"/>
      <c r="AC109" s="147"/>
      <c r="AD109" s="147"/>
      <c r="AE109" s="147"/>
      <c r="AF109" s="147"/>
      <c r="AG109" s="147" t="s">
        <v>694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266" t="s">
        <v>958</v>
      </c>
      <c r="D110" s="267"/>
      <c r="E110" s="267"/>
      <c r="F110" s="267"/>
      <c r="G110" s="26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284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79">
        <v>95</v>
      </c>
      <c r="B111" s="180" t="s">
        <v>959</v>
      </c>
      <c r="C111" s="189" t="s">
        <v>960</v>
      </c>
      <c r="D111" s="181" t="s">
        <v>282</v>
      </c>
      <c r="E111" s="182">
        <v>350</v>
      </c>
      <c r="F111" s="183"/>
      <c r="G111" s="184">
        <f t="shared" ref="G111:G129" si="28">ROUND(E111*F111,2)</f>
        <v>0</v>
      </c>
      <c r="H111" s="183"/>
      <c r="I111" s="184">
        <f t="shared" ref="I111:I129" si="29">ROUND(E111*H111,2)</f>
        <v>0</v>
      </c>
      <c r="J111" s="183"/>
      <c r="K111" s="184">
        <f t="shared" ref="K111:K129" si="30">ROUND(E111*J111,2)</f>
        <v>0</v>
      </c>
      <c r="L111" s="184">
        <v>21</v>
      </c>
      <c r="M111" s="184">
        <f t="shared" ref="M111:M129" si="31">G111*(1+L111/100)</f>
        <v>0</v>
      </c>
      <c r="N111" s="182">
        <v>0</v>
      </c>
      <c r="O111" s="182">
        <f t="shared" ref="O111:O129" si="32">ROUND(E111*N111,2)</f>
        <v>0</v>
      </c>
      <c r="P111" s="182">
        <v>0</v>
      </c>
      <c r="Q111" s="182">
        <f t="shared" ref="Q111:Q129" si="33">ROUND(E111*P111,2)</f>
        <v>0</v>
      </c>
      <c r="R111" s="184"/>
      <c r="S111" s="184" t="s">
        <v>327</v>
      </c>
      <c r="T111" s="185" t="s">
        <v>333</v>
      </c>
      <c r="U111" s="157">
        <v>0</v>
      </c>
      <c r="V111" s="157">
        <f t="shared" ref="V111:V129" si="34">ROUND(E111*U111,2)</f>
        <v>0</v>
      </c>
      <c r="W111" s="157"/>
      <c r="X111" s="157" t="s">
        <v>249</v>
      </c>
      <c r="Y111" s="157" t="s">
        <v>250</v>
      </c>
      <c r="Z111" s="147"/>
      <c r="AA111" s="147"/>
      <c r="AB111" s="147"/>
      <c r="AC111" s="147"/>
      <c r="AD111" s="147"/>
      <c r="AE111" s="147"/>
      <c r="AF111" s="147"/>
      <c r="AG111" s="147" t="s">
        <v>694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9">
        <v>96</v>
      </c>
      <c r="B112" s="180" t="s">
        <v>961</v>
      </c>
      <c r="C112" s="189" t="s">
        <v>962</v>
      </c>
      <c r="D112" s="181" t="s">
        <v>282</v>
      </c>
      <c r="E112" s="182">
        <v>350</v>
      </c>
      <c r="F112" s="183"/>
      <c r="G112" s="184">
        <f t="shared" si="28"/>
        <v>0</v>
      </c>
      <c r="H112" s="183"/>
      <c r="I112" s="184">
        <f t="shared" si="29"/>
        <v>0</v>
      </c>
      <c r="J112" s="183"/>
      <c r="K112" s="184">
        <f t="shared" si="30"/>
        <v>0</v>
      </c>
      <c r="L112" s="184">
        <v>21</v>
      </c>
      <c r="M112" s="184">
        <f t="shared" si="31"/>
        <v>0</v>
      </c>
      <c r="N112" s="182">
        <v>0</v>
      </c>
      <c r="O112" s="182">
        <f t="shared" si="32"/>
        <v>0</v>
      </c>
      <c r="P112" s="182">
        <v>0</v>
      </c>
      <c r="Q112" s="182">
        <f t="shared" si="33"/>
        <v>0</v>
      </c>
      <c r="R112" s="184"/>
      <c r="S112" s="184" t="s">
        <v>327</v>
      </c>
      <c r="T112" s="185" t="s">
        <v>333</v>
      </c>
      <c r="U112" s="157">
        <v>0</v>
      </c>
      <c r="V112" s="157">
        <f t="shared" si="34"/>
        <v>0</v>
      </c>
      <c r="W112" s="157"/>
      <c r="X112" s="157" t="s">
        <v>249</v>
      </c>
      <c r="Y112" s="157" t="s">
        <v>250</v>
      </c>
      <c r="Z112" s="147"/>
      <c r="AA112" s="147"/>
      <c r="AB112" s="147"/>
      <c r="AC112" s="147"/>
      <c r="AD112" s="147"/>
      <c r="AE112" s="147"/>
      <c r="AF112" s="147"/>
      <c r="AG112" s="147" t="s">
        <v>694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9">
        <v>97</v>
      </c>
      <c r="B113" s="180" t="s">
        <v>963</v>
      </c>
      <c r="C113" s="189" t="s">
        <v>964</v>
      </c>
      <c r="D113" s="181" t="s">
        <v>282</v>
      </c>
      <c r="E113" s="182">
        <v>350</v>
      </c>
      <c r="F113" s="183"/>
      <c r="G113" s="184">
        <f t="shared" si="28"/>
        <v>0</v>
      </c>
      <c r="H113" s="183"/>
      <c r="I113" s="184">
        <f t="shared" si="29"/>
        <v>0</v>
      </c>
      <c r="J113" s="183"/>
      <c r="K113" s="184">
        <f t="shared" si="30"/>
        <v>0</v>
      </c>
      <c r="L113" s="184">
        <v>21</v>
      </c>
      <c r="M113" s="184">
        <f t="shared" si="31"/>
        <v>0</v>
      </c>
      <c r="N113" s="182">
        <v>0</v>
      </c>
      <c r="O113" s="182">
        <f t="shared" si="32"/>
        <v>0</v>
      </c>
      <c r="P113" s="182">
        <v>0</v>
      </c>
      <c r="Q113" s="182">
        <f t="shared" si="33"/>
        <v>0</v>
      </c>
      <c r="R113" s="184"/>
      <c r="S113" s="184" t="s">
        <v>327</v>
      </c>
      <c r="T113" s="185" t="s">
        <v>333</v>
      </c>
      <c r="U113" s="157">
        <v>0</v>
      </c>
      <c r="V113" s="157">
        <f t="shared" si="34"/>
        <v>0</v>
      </c>
      <c r="W113" s="157"/>
      <c r="X113" s="157" t="s">
        <v>249</v>
      </c>
      <c r="Y113" s="157" t="s">
        <v>250</v>
      </c>
      <c r="Z113" s="147"/>
      <c r="AA113" s="147"/>
      <c r="AB113" s="147"/>
      <c r="AC113" s="147"/>
      <c r="AD113" s="147"/>
      <c r="AE113" s="147"/>
      <c r="AF113" s="147"/>
      <c r="AG113" s="147" t="s">
        <v>694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9">
        <v>98</v>
      </c>
      <c r="B114" s="180" t="s">
        <v>965</v>
      </c>
      <c r="C114" s="189" t="s">
        <v>757</v>
      </c>
      <c r="D114" s="181" t="s">
        <v>282</v>
      </c>
      <c r="E114" s="182">
        <v>240</v>
      </c>
      <c r="F114" s="183"/>
      <c r="G114" s="184">
        <f t="shared" si="28"/>
        <v>0</v>
      </c>
      <c r="H114" s="183"/>
      <c r="I114" s="184">
        <f t="shared" si="29"/>
        <v>0</v>
      </c>
      <c r="J114" s="183"/>
      <c r="K114" s="184">
        <f t="shared" si="30"/>
        <v>0</v>
      </c>
      <c r="L114" s="184">
        <v>21</v>
      </c>
      <c r="M114" s="184">
        <f t="shared" si="31"/>
        <v>0</v>
      </c>
      <c r="N114" s="182">
        <v>0</v>
      </c>
      <c r="O114" s="182">
        <f t="shared" si="32"/>
        <v>0</v>
      </c>
      <c r="P114" s="182">
        <v>0</v>
      </c>
      <c r="Q114" s="182">
        <f t="shared" si="33"/>
        <v>0</v>
      </c>
      <c r="R114" s="184"/>
      <c r="S114" s="184" t="s">
        <v>327</v>
      </c>
      <c r="T114" s="185" t="s">
        <v>333</v>
      </c>
      <c r="U114" s="157">
        <v>0</v>
      </c>
      <c r="V114" s="157">
        <f t="shared" si="34"/>
        <v>0</v>
      </c>
      <c r="W114" s="157"/>
      <c r="X114" s="157" t="s">
        <v>249</v>
      </c>
      <c r="Y114" s="157" t="s">
        <v>250</v>
      </c>
      <c r="Z114" s="147"/>
      <c r="AA114" s="147"/>
      <c r="AB114" s="147"/>
      <c r="AC114" s="147"/>
      <c r="AD114" s="147"/>
      <c r="AE114" s="147"/>
      <c r="AF114" s="147"/>
      <c r="AG114" s="147" t="s">
        <v>694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79">
        <v>99</v>
      </c>
      <c r="B115" s="180" t="s">
        <v>966</v>
      </c>
      <c r="C115" s="189" t="s">
        <v>967</v>
      </c>
      <c r="D115" s="181" t="s">
        <v>282</v>
      </c>
      <c r="E115" s="182">
        <v>65</v>
      </c>
      <c r="F115" s="183"/>
      <c r="G115" s="184">
        <f t="shared" si="28"/>
        <v>0</v>
      </c>
      <c r="H115" s="183"/>
      <c r="I115" s="184">
        <f t="shared" si="29"/>
        <v>0</v>
      </c>
      <c r="J115" s="183"/>
      <c r="K115" s="184">
        <f t="shared" si="30"/>
        <v>0</v>
      </c>
      <c r="L115" s="184">
        <v>21</v>
      </c>
      <c r="M115" s="184">
        <f t="shared" si="31"/>
        <v>0</v>
      </c>
      <c r="N115" s="182">
        <v>0</v>
      </c>
      <c r="O115" s="182">
        <f t="shared" si="32"/>
        <v>0</v>
      </c>
      <c r="P115" s="182">
        <v>0</v>
      </c>
      <c r="Q115" s="182">
        <f t="shared" si="33"/>
        <v>0</v>
      </c>
      <c r="R115" s="184"/>
      <c r="S115" s="184" t="s">
        <v>327</v>
      </c>
      <c r="T115" s="185" t="s">
        <v>333</v>
      </c>
      <c r="U115" s="157">
        <v>0</v>
      </c>
      <c r="V115" s="157">
        <f t="shared" si="34"/>
        <v>0</v>
      </c>
      <c r="W115" s="157"/>
      <c r="X115" s="157" t="s">
        <v>249</v>
      </c>
      <c r="Y115" s="157" t="s">
        <v>250</v>
      </c>
      <c r="Z115" s="147"/>
      <c r="AA115" s="147"/>
      <c r="AB115" s="147"/>
      <c r="AC115" s="147"/>
      <c r="AD115" s="147"/>
      <c r="AE115" s="147"/>
      <c r="AF115" s="147"/>
      <c r="AG115" s="147" t="s">
        <v>694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9">
        <v>100</v>
      </c>
      <c r="B116" s="180" t="s">
        <v>968</v>
      </c>
      <c r="C116" s="189" t="s">
        <v>969</v>
      </c>
      <c r="D116" s="181" t="s">
        <v>337</v>
      </c>
      <c r="E116" s="182">
        <v>262</v>
      </c>
      <c r="F116" s="183"/>
      <c r="G116" s="184">
        <f t="shared" si="28"/>
        <v>0</v>
      </c>
      <c r="H116" s="183"/>
      <c r="I116" s="184">
        <f t="shared" si="29"/>
        <v>0</v>
      </c>
      <c r="J116" s="183"/>
      <c r="K116" s="184">
        <f t="shared" si="30"/>
        <v>0</v>
      </c>
      <c r="L116" s="184">
        <v>21</v>
      </c>
      <c r="M116" s="184">
        <f t="shared" si="31"/>
        <v>0</v>
      </c>
      <c r="N116" s="182">
        <v>0</v>
      </c>
      <c r="O116" s="182">
        <f t="shared" si="32"/>
        <v>0</v>
      </c>
      <c r="P116" s="182">
        <v>0</v>
      </c>
      <c r="Q116" s="182">
        <f t="shared" si="33"/>
        <v>0</v>
      </c>
      <c r="R116" s="184"/>
      <c r="S116" s="184" t="s">
        <v>327</v>
      </c>
      <c r="T116" s="185" t="s">
        <v>333</v>
      </c>
      <c r="U116" s="157">
        <v>0</v>
      </c>
      <c r="V116" s="157">
        <f t="shared" si="34"/>
        <v>0</v>
      </c>
      <c r="W116" s="157"/>
      <c r="X116" s="157" t="s">
        <v>249</v>
      </c>
      <c r="Y116" s="157" t="s">
        <v>250</v>
      </c>
      <c r="Z116" s="147"/>
      <c r="AA116" s="147"/>
      <c r="AB116" s="147"/>
      <c r="AC116" s="147"/>
      <c r="AD116" s="147"/>
      <c r="AE116" s="147"/>
      <c r="AF116" s="147"/>
      <c r="AG116" s="147" t="s">
        <v>694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79">
        <v>101</v>
      </c>
      <c r="B117" s="180" t="s">
        <v>970</v>
      </c>
      <c r="C117" s="189" t="s">
        <v>971</v>
      </c>
      <c r="D117" s="181" t="s">
        <v>337</v>
      </c>
      <c r="E117" s="182">
        <v>70</v>
      </c>
      <c r="F117" s="183"/>
      <c r="G117" s="184">
        <f t="shared" si="28"/>
        <v>0</v>
      </c>
      <c r="H117" s="183"/>
      <c r="I117" s="184">
        <f t="shared" si="29"/>
        <v>0</v>
      </c>
      <c r="J117" s="183"/>
      <c r="K117" s="184">
        <f t="shared" si="30"/>
        <v>0</v>
      </c>
      <c r="L117" s="184">
        <v>21</v>
      </c>
      <c r="M117" s="184">
        <f t="shared" si="31"/>
        <v>0</v>
      </c>
      <c r="N117" s="182">
        <v>0</v>
      </c>
      <c r="O117" s="182">
        <f t="shared" si="32"/>
        <v>0</v>
      </c>
      <c r="P117" s="182">
        <v>0</v>
      </c>
      <c r="Q117" s="182">
        <f t="shared" si="33"/>
        <v>0</v>
      </c>
      <c r="R117" s="184"/>
      <c r="S117" s="184" t="s">
        <v>327</v>
      </c>
      <c r="T117" s="185" t="s">
        <v>333</v>
      </c>
      <c r="U117" s="157">
        <v>0</v>
      </c>
      <c r="V117" s="157">
        <f t="shared" si="34"/>
        <v>0</v>
      </c>
      <c r="W117" s="157"/>
      <c r="X117" s="157" t="s">
        <v>249</v>
      </c>
      <c r="Y117" s="157" t="s">
        <v>250</v>
      </c>
      <c r="Z117" s="147"/>
      <c r="AA117" s="147"/>
      <c r="AB117" s="147"/>
      <c r="AC117" s="147"/>
      <c r="AD117" s="147"/>
      <c r="AE117" s="147"/>
      <c r="AF117" s="147"/>
      <c r="AG117" s="147" t="s">
        <v>694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9">
        <v>102</v>
      </c>
      <c r="B118" s="180" t="s">
        <v>972</v>
      </c>
      <c r="C118" s="189" t="s">
        <v>973</v>
      </c>
      <c r="D118" s="181" t="s">
        <v>282</v>
      </c>
      <c r="E118" s="182">
        <v>140</v>
      </c>
      <c r="F118" s="183"/>
      <c r="G118" s="184">
        <f t="shared" si="28"/>
        <v>0</v>
      </c>
      <c r="H118" s="183"/>
      <c r="I118" s="184">
        <f t="shared" si="29"/>
        <v>0</v>
      </c>
      <c r="J118" s="183"/>
      <c r="K118" s="184">
        <f t="shared" si="30"/>
        <v>0</v>
      </c>
      <c r="L118" s="184">
        <v>21</v>
      </c>
      <c r="M118" s="184">
        <f t="shared" si="31"/>
        <v>0</v>
      </c>
      <c r="N118" s="182">
        <v>0</v>
      </c>
      <c r="O118" s="182">
        <f t="shared" si="32"/>
        <v>0</v>
      </c>
      <c r="P118" s="182">
        <v>0</v>
      </c>
      <c r="Q118" s="182">
        <f t="shared" si="33"/>
        <v>0</v>
      </c>
      <c r="R118" s="184"/>
      <c r="S118" s="184" t="s">
        <v>327</v>
      </c>
      <c r="T118" s="185" t="s">
        <v>333</v>
      </c>
      <c r="U118" s="157">
        <v>0</v>
      </c>
      <c r="V118" s="157">
        <f t="shared" si="34"/>
        <v>0</v>
      </c>
      <c r="W118" s="157"/>
      <c r="X118" s="157" t="s">
        <v>249</v>
      </c>
      <c r="Y118" s="157" t="s">
        <v>250</v>
      </c>
      <c r="Z118" s="147"/>
      <c r="AA118" s="147"/>
      <c r="AB118" s="147"/>
      <c r="AC118" s="147"/>
      <c r="AD118" s="147"/>
      <c r="AE118" s="147"/>
      <c r="AF118" s="147"/>
      <c r="AG118" s="147" t="s">
        <v>694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9">
        <v>103</v>
      </c>
      <c r="B119" s="180" t="s">
        <v>974</v>
      </c>
      <c r="C119" s="189" t="s">
        <v>975</v>
      </c>
      <c r="D119" s="181" t="s">
        <v>282</v>
      </c>
      <c r="E119" s="182">
        <v>40</v>
      </c>
      <c r="F119" s="183"/>
      <c r="G119" s="184">
        <f t="shared" si="28"/>
        <v>0</v>
      </c>
      <c r="H119" s="183"/>
      <c r="I119" s="184">
        <f t="shared" si="29"/>
        <v>0</v>
      </c>
      <c r="J119" s="183"/>
      <c r="K119" s="184">
        <f t="shared" si="30"/>
        <v>0</v>
      </c>
      <c r="L119" s="184">
        <v>21</v>
      </c>
      <c r="M119" s="184">
        <f t="shared" si="31"/>
        <v>0</v>
      </c>
      <c r="N119" s="182">
        <v>0</v>
      </c>
      <c r="O119" s="182">
        <f t="shared" si="32"/>
        <v>0</v>
      </c>
      <c r="P119" s="182">
        <v>0</v>
      </c>
      <c r="Q119" s="182">
        <f t="shared" si="33"/>
        <v>0</v>
      </c>
      <c r="R119" s="184"/>
      <c r="S119" s="184" t="s">
        <v>327</v>
      </c>
      <c r="T119" s="185" t="s">
        <v>333</v>
      </c>
      <c r="U119" s="157">
        <v>0</v>
      </c>
      <c r="V119" s="157">
        <f t="shared" si="34"/>
        <v>0</v>
      </c>
      <c r="W119" s="157"/>
      <c r="X119" s="157" t="s">
        <v>249</v>
      </c>
      <c r="Y119" s="157" t="s">
        <v>250</v>
      </c>
      <c r="Z119" s="147"/>
      <c r="AA119" s="147"/>
      <c r="AB119" s="147"/>
      <c r="AC119" s="147"/>
      <c r="AD119" s="147"/>
      <c r="AE119" s="147"/>
      <c r="AF119" s="147"/>
      <c r="AG119" s="147" t="s">
        <v>694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9">
        <v>104</v>
      </c>
      <c r="B120" s="180" t="s">
        <v>976</v>
      </c>
      <c r="C120" s="189" t="s">
        <v>891</v>
      </c>
      <c r="D120" s="181" t="s">
        <v>282</v>
      </c>
      <c r="E120" s="182">
        <v>42</v>
      </c>
      <c r="F120" s="183"/>
      <c r="G120" s="184">
        <f t="shared" si="28"/>
        <v>0</v>
      </c>
      <c r="H120" s="183"/>
      <c r="I120" s="184">
        <f t="shared" si="29"/>
        <v>0</v>
      </c>
      <c r="J120" s="183"/>
      <c r="K120" s="184">
        <f t="shared" si="30"/>
        <v>0</v>
      </c>
      <c r="L120" s="184">
        <v>21</v>
      </c>
      <c r="M120" s="184">
        <f t="shared" si="31"/>
        <v>0</v>
      </c>
      <c r="N120" s="182">
        <v>0</v>
      </c>
      <c r="O120" s="182">
        <f t="shared" si="32"/>
        <v>0</v>
      </c>
      <c r="P120" s="182">
        <v>0</v>
      </c>
      <c r="Q120" s="182">
        <f t="shared" si="33"/>
        <v>0</v>
      </c>
      <c r="R120" s="184"/>
      <c r="S120" s="184" t="s">
        <v>327</v>
      </c>
      <c r="T120" s="185" t="s">
        <v>333</v>
      </c>
      <c r="U120" s="157">
        <v>0</v>
      </c>
      <c r="V120" s="157">
        <f t="shared" si="34"/>
        <v>0</v>
      </c>
      <c r="W120" s="157"/>
      <c r="X120" s="157" t="s">
        <v>249</v>
      </c>
      <c r="Y120" s="157" t="s">
        <v>250</v>
      </c>
      <c r="Z120" s="147"/>
      <c r="AA120" s="147"/>
      <c r="AB120" s="147"/>
      <c r="AC120" s="147"/>
      <c r="AD120" s="147"/>
      <c r="AE120" s="147"/>
      <c r="AF120" s="147"/>
      <c r="AG120" s="147" t="s">
        <v>694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79">
        <v>105</v>
      </c>
      <c r="B121" s="180" t="s">
        <v>977</v>
      </c>
      <c r="C121" s="189" t="s">
        <v>892</v>
      </c>
      <c r="D121" s="181" t="s">
        <v>282</v>
      </c>
      <c r="E121" s="182">
        <v>20</v>
      </c>
      <c r="F121" s="183"/>
      <c r="G121" s="184">
        <f t="shared" si="28"/>
        <v>0</v>
      </c>
      <c r="H121" s="183"/>
      <c r="I121" s="184">
        <f t="shared" si="29"/>
        <v>0</v>
      </c>
      <c r="J121" s="183"/>
      <c r="K121" s="184">
        <f t="shared" si="30"/>
        <v>0</v>
      </c>
      <c r="L121" s="184">
        <v>21</v>
      </c>
      <c r="M121" s="184">
        <f t="shared" si="31"/>
        <v>0</v>
      </c>
      <c r="N121" s="182">
        <v>0</v>
      </c>
      <c r="O121" s="182">
        <f t="shared" si="32"/>
        <v>0</v>
      </c>
      <c r="P121" s="182">
        <v>0</v>
      </c>
      <c r="Q121" s="182">
        <f t="shared" si="33"/>
        <v>0</v>
      </c>
      <c r="R121" s="184"/>
      <c r="S121" s="184" t="s">
        <v>327</v>
      </c>
      <c r="T121" s="185" t="s">
        <v>333</v>
      </c>
      <c r="U121" s="157">
        <v>0</v>
      </c>
      <c r="V121" s="157">
        <f t="shared" si="34"/>
        <v>0</v>
      </c>
      <c r="W121" s="157"/>
      <c r="X121" s="157" t="s">
        <v>249</v>
      </c>
      <c r="Y121" s="157" t="s">
        <v>250</v>
      </c>
      <c r="Z121" s="147"/>
      <c r="AA121" s="147"/>
      <c r="AB121" s="147"/>
      <c r="AC121" s="147"/>
      <c r="AD121" s="147"/>
      <c r="AE121" s="147"/>
      <c r="AF121" s="147"/>
      <c r="AG121" s="147" t="s">
        <v>694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9">
        <v>106</v>
      </c>
      <c r="B122" s="180" t="s">
        <v>978</v>
      </c>
      <c r="C122" s="189" t="s">
        <v>893</v>
      </c>
      <c r="D122" s="181" t="s">
        <v>337</v>
      </c>
      <c r="E122" s="182">
        <v>75</v>
      </c>
      <c r="F122" s="183"/>
      <c r="G122" s="184">
        <f t="shared" si="28"/>
        <v>0</v>
      </c>
      <c r="H122" s="183"/>
      <c r="I122" s="184">
        <f t="shared" si="29"/>
        <v>0</v>
      </c>
      <c r="J122" s="183"/>
      <c r="K122" s="184">
        <f t="shared" si="30"/>
        <v>0</v>
      </c>
      <c r="L122" s="184">
        <v>21</v>
      </c>
      <c r="M122" s="184">
        <f t="shared" si="31"/>
        <v>0</v>
      </c>
      <c r="N122" s="182">
        <v>0</v>
      </c>
      <c r="O122" s="182">
        <f t="shared" si="32"/>
        <v>0</v>
      </c>
      <c r="P122" s="182">
        <v>0</v>
      </c>
      <c r="Q122" s="182">
        <f t="shared" si="33"/>
        <v>0</v>
      </c>
      <c r="R122" s="184"/>
      <c r="S122" s="184" t="s">
        <v>327</v>
      </c>
      <c r="T122" s="185" t="s">
        <v>333</v>
      </c>
      <c r="U122" s="157">
        <v>0</v>
      </c>
      <c r="V122" s="157">
        <f t="shared" si="34"/>
        <v>0</v>
      </c>
      <c r="W122" s="157"/>
      <c r="X122" s="157" t="s">
        <v>249</v>
      </c>
      <c r="Y122" s="157" t="s">
        <v>250</v>
      </c>
      <c r="Z122" s="147"/>
      <c r="AA122" s="147"/>
      <c r="AB122" s="147"/>
      <c r="AC122" s="147"/>
      <c r="AD122" s="147"/>
      <c r="AE122" s="147"/>
      <c r="AF122" s="147"/>
      <c r="AG122" s="147" t="s">
        <v>694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9">
        <v>107</v>
      </c>
      <c r="B123" s="180" t="s">
        <v>979</v>
      </c>
      <c r="C123" s="189" t="s">
        <v>894</v>
      </c>
      <c r="D123" s="181" t="s">
        <v>337</v>
      </c>
      <c r="E123" s="182">
        <v>21</v>
      </c>
      <c r="F123" s="183"/>
      <c r="G123" s="184">
        <f t="shared" si="28"/>
        <v>0</v>
      </c>
      <c r="H123" s="183"/>
      <c r="I123" s="184">
        <f t="shared" si="29"/>
        <v>0</v>
      </c>
      <c r="J123" s="183"/>
      <c r="K123" s="184">
        <f t="shared" si="30"/>
        <v>0</v>
      </c>
      <c r="L123" s="184">
        <v>21</v>
      </c>
      <c r="M123" s="184">
        <f t="shared" si="31"/>
        <v>0</v>
      </c>
      <c r="N123" s="182">
        <v>0</v>
      </c>
      <c r="O123" s="182">
        <f t="shared" si="32"/>
        <v>0</v>
      </c>
      <c r="P123" s="182">
        <v>0</v>
      </c>
      <c r="Q123" s="182">
        <f t="shared" si="33"/>
        <v>0</v>
      </c>
      <c r="R123" s="184"/>
      <c r="S123" s="184" t="s">
        <v>327</v>
      </c>
      <c r="T123" s="185" t="s">
        <v>333</v>
      </c>
      <c r="U123" s="157">
        <v>0</v>
      </c>
      <c r="V123" s="157">
        <f t="shared" si="34"/>
        <v>0</v>
      </c>
      <c r="W123" s="157"/>
      <c r="X123" s="157" t="s">
        <v>249</v>
      </c>
      <c r="Y123" s="157" t="s">
        <v>250</v>
      </c>
      <c r="Z123" s="147"/>
      <c r="AA123" s="147"/>
      <c r="AB123" s="147"/>
      <c r="AC123" s="147"/>
      <c r="AD123" s="147"/>
      <c r="AE123" s="147"/>
      <c r="AF123" s="147"/>
      <c r="AG123" s="147" t="s">
        <v>694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9">
        <v>108</v>
      </c>
      <c r="B124" s="180" t="s">
        <v>980</v>
      </c>
      <c r="C124" s="189" t="s">
        <v>981</v>
      </c>
      <c r="D124" s="181" t="s">
        <v>282</v>
      </c>
      <c r="E124" s="182">
        <v>42</v>
      </c>
      <c r="F124" s="183"/>
      <c r="G124" s="184">
        <f t="shared" si="28"/>
        <v>0</v>
      </c>
      <c r="H124" s="183"/>
      <c r="I124" s="184">
        <f t="shared" si="29"/>
        <v>0</v>
      </c>
      <c r="J124" s="183"/>
      <c r="K124" s="184">
        <f t="shared" si="30"/>
        <v>0</v>
      </c>
      <c r="L124" s="184">
        <v>21</v>
      </c>
      <c r="M124" s="184">
        <f t="shared" si="31"/>
        <v>0</v>
      </c>
      <c r="N124" s="182">
        <v>0</v>
      </c>
      <c r="O124" s="182">
        <f t="shared" si="32"/>
        <v>0</v>
      </c>
      <c r="P124" s="182">
        <v>0</v>
      </c>
      <c r="Q124" s="182">
        <f t="shared" si="33"/>
        <v>0</v>
      </c>
      <c r="R124" s="184"/>
      <c r="S124" s="184" t="s">
        <v>327</v>
      </c>
      <c r="T124" s="185" t="s">
        <v>333</v>
      </c>
      <c r="U124" s="157">
        <v>0</v>
      </c>
      <c r="V124" s="157">
        <f t="shared" si="34"/>
        <v>0</v>
      </c>
      <c r="W124" s="157"/>
      <c r="X124" s="157" t="s">
        <v>249</v>
      </c>
      <c r="Y124" s="157" t="s">
        <v>250</v>
      </c>
      <c r="Z124" s="147"/>
      <c r="AA124" s="147"/>
      <c r="AB124" s="147"/>
      <c r="AC124" s="147"/>
      <c r="AD124" s="147"/>
      <c r="AE124" s="147"/>
      <c r="AF124" s="147"/>
      <c r="AG124" s="147" t="s">
        <v>694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9">
        <v>109</v>
      </c>
      <c r="B125" s="180" t="s">
        <v>982</v>
      </c>
      <c r="C125" s="189" t="s">
        <v>983</v>
      </c>
      <c r="D125" s="181" t="s">
        <v>282</v>
      </c>
      <c r="E125" s="182">
        <v>20</v>
      </c>
      <c r="F125" s="183"/>
      <c r="G125" s="184">
        <f t="shared" si="28"/>
        <v>0</v>
      </c>
      <c r="H125" s="183"/>
      <c r="I125" s="184">
        <f t="shared" si="29"/>
        <v>0</v>
      </c>
      <c r="J125" s="183"/>
      <c r="K125" s="184">
        <f t="shared" si="30"/>
        <v>0</v>
      </c>
      <c r="L125" s="184">
        <v>21</v>
      </c>
      <c r="M125" s="184">
        <f t="shared" si="31"/>
        <v>0</v>
      </c>
      <c r="N125" s="182">
        <v>0</v>
      </c>
      <c r="O125" s="182">
        <f t="shared" si="32"/>
        <v>0</v>
      </c>
      <c r="P125" s="182">
        <v>0</v>
      </c>
      <c r="Q125" s="182">
        <f t="shared" si="33"/>
        <v>0</v>
      </c>
      <c r="R125" s="184"/>
      <c r="S125" s="184" t="s">
        <v>327</v>
      </c>
      <c r="T125" s="185" t="s">
        <v>333</v>
      </c>
      <c r="U125" s="157">
        <v>0</v>
      </c>
      <c r="V125" s="157">
        <f t="shared" si="34"/>
        <v>0</v>
      </c>
      <c r="W125" s="157"/>
      <c r="X125" s="157" t="s">
        <v>249</v>
      </c>
      <c r="Y125" s="157" t="s">
        <v>250</v>
      </c>
      <c r="Z125" s="147"/>
      <c r="AA125" s="147"/>
      <c r="AB125" s="147"/>
      <c r="AC125" s="147"/>
      <c r="AD125" s="147"/>
      <c r="AE125" s="147"/>
      <c r="AF125" s="147"/>
      <c r="AG125" s="147" t="s">
        <v>694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9">
        <v>110</v>
      </c>
      <c r="B126" s="180" t="s">
        <v>984</v>
      </c>
      <c r="C126" s="189" t="s">
        <v>896</v>
      </c>
      <c r="D126" s="181" t="s">
        <v>784</v>
      </c>
      <c r="E126" s="182">
        <v>1</v>
      </c>
      <c r="F126" s="183"/>
      <c r="G126" s="184">
        <f t="shared" si="28"/>
        <v>0</v>
      </c>
      <c r="H126" s="183"/>
      <c r="I126" s="184">
        <f t="shared" si="29"/>
        <v>0</v>
      </c>
      <c r="J126" s="183"/>
      <c r="K126" s="184">
        <f t="shared" si="30"/>
        <v>0</v>
      </c>
      <c r="L126" s="184">
        <v>21</v>
      </c>
      <c r="M126" s="184">
        <f t="shared" si="31"/>
        <v>0</v>
      </c>
      <c r="N126" s="182">
        <v>0</v>
      </c>
      <c r="O126" s="182">
        <f t="shared" si="32"/>
        <v>0</v>
      </c>
      <c r="P126" s="182">
        <v>0</v>
      </c>
      <c r="Q126" s="182">
        <f t="shared" si="33"/>
        <v>0</v>
      </c>
      <c r="R126" s="184"/>
      <c r="S126" s="184" t="s">
        <v>327</v>
      </c>
      <c r="T126" s="185" t="s">
        <v>333</v>
      </c>
      <c r="U126" s="157">
        <v>0</v>
      </c>
      <c r="V126" s="157">
        <f t="shared" si="34"/>
        <v>0</v>
      </c>
      <c r="W126" s="157"/>
      <c r="X126" s="157" t="s">
        <v>249</v>
      </c>
      <c r="Y126" s="157" t="s">
        <v>250</v>
      </c>
      <c r="Z126" s="147"/>
      <c r="AA126" s="147"/>
      <c r="AB126" s="147"/>
      <c r="AC126" s="147"/>
      <c r="AD126" s="147"/>
      <c r="AE126" s="147"/>
      <c r="AF126" s="147"/>
      <c r="AG126" s="147" t="s">
        <v>694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9">
        <v>111</v>
      </c>
      <c r="B127" s="180" t="s">
        <v>985</v>
      </c>
      <c r="C127" s="189" t="s">
        <v>898</v>
      </c>
      <c r="D127" s="181" t="s">
        <v>337</v>
      </c>
      <c r="E127" s="182">
        <v>10</v>
      </c>
      <c r="F127" s="183"/>
      <c r="G127" s="184">
        <f t="shared" si="28"/>
        <v>0</v>
      </c>
      <c r="H127" s="183"/>
      <c r="I127" s="184">
        <f t="shared" si="29"/>
        <v>0</v>
      </c>
      <c r="J127" s="183"/>
      <c r="K127" s="184">
        <f t="shared" si="30"/>
        <v>0</v>
      </c>
      <c r="L127" s="184">
        <v>21</v>
      </c>
      <c r="M127" s="184">
        <f t="shared" si="31"/>
        <v>0</v>
      </c>
      <c r="N127" s="182">
        <v>0</v>
      </c>
      <c r="O127" s="182">
        <f t="shared" si="32"/>
        <v>0</v>
      </c>
      <c r="P127" s="182">
        <v>0</v>
      </c>
      <c r="Q127" s="182">
        <f t="shared" si="33"/>
        <v>0</v>
      </c>
      <c r="R127" s="184"/>
      <c r="S127" s="184" t="s">
        <v>327</v>
      </c>
      <c r="T127" s="185" t="s">
        <v>333</v>
      </c>
      <c r="U127" s="157">
        <v>0</v>
      </c>
      <c r="V127" s="157">
        <f t="shared" si="34"/>
        <v>0</v>
      </c>
      <c r="W127" s="157"/>
      <c r="X127" s="157" t="s">
        <v>249</v>
      </c>
      <c r="Y127" s="157" t="s">
        <v>250</v>
      </c>
      <c r="Z127" s="147"/>
      <c r="AA127" s="147"/>
      <c r="AB127" s="147"/>
      <c r="AC127" s="147"/>
      <c r="AD127" s="147"/>
      <c r="AE127" s="147"/>
      <c r="AF127" s="147"/>
      <c r="AG127" s="147" t="s">
        <v>694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79">
        <v>112</v>
      </c>
      <c r="B128" s="180" t="s">
        <v>986</v>
      </c>
      <c r="C128" s="189" t="s">
        <v>749</v>
      </c>
      <c r="D128" s="181" t="s">
        <v>901</v>
      </c>
      <c r="E128" s="182">
        <v>9</v>
      </c>
      <c r="F128" s="183"/>
      <c r="G128" s="184">
        <f t="shared" si="28"/>
        <v>0</v>
      </c>
      <c r="H128" s="183"/>
      <c r="I128" s="184">
        <f t="shared" si="29"/>
        <v>0</v>
      </c>
      <c r="J128" s="183"/>
      <c r="K128" s="184">
        <f t="shared" si="30"/>
        <v>0</v>
      </c>
      <c r="L128" s="184">
        <v>21</v>
      </c>
      <c r="M128" s="184">
        <f t="shared" si="31"/>
        <v>0</v>
      </c>
      <c r="N128" s="182">
        <v>0</v>
      </c>
      <c r="O128" s="182">
        <f t="shared" si="32"/>
        <v>0</v>
      </c>
      <c r="P128" s="182">
        <v>0</v>
      </c>
      <c r="Q128" s="182">
        <f t="shared" si="33"/>
        <v>0</v>
      </c>
      <c r="R128" s="184"/>
      <c r="S128" s="184" t="s">
        <v>327</v>
      </c>
      <c r="T128" s="185" t="s">
        <v>333</v>
      </c>
      <c r="U128" s="157">
        <v>0</v>
      </c>
      <c r="V128" s="157">
        <f t="shared" si="34"/>
        <v>0</v>
      </c>
      <c r="W128" s="157"/>
      <c r="X128" s="157" t="s">
        <v>249</v>
      </c>
      <c r="Y128" s="157" t="s">
        <v>250</v>
      </c>
      <c r="Z128" s="147"/>
      <c r="AA128" s="147"/>
      <c r="AB128" s="147"/>
      <c r="AC128" s="147"/>
      <c r="AD128" s="147"/>
      <c r="AE128" s="147"/>
      <c r="AF128" s="147"/>
      <c r="AG128" s="147" t="s">
        <v>694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9">
        <v>113</v>
      </c>
      <c r="B129" s="180" t="s">
        <v>987</v>
      </c>
      <c r="C129" s="189" t="s">
        <v>773</v>
      </c>
      <c r="D129" s="181" t="s">
        <v>784</v>
      </c>
      <c r="E129" s="182">
        <v>1</v>
      </c>
      <c r="F129" s="183"/>
      <c r="G129" s="184">
        <f t="shared" si="28"/>
        <v>0</v>
      </c>
      <c r="H129" s="183"/>
      <c r="I129" s="184">
        <f t="shared" si="29"/>
        <v>0</v>
      </c>
      <c r="J129" s="183"/>
      <c r="K129" s="184">
        <f t="shared" si="30"/>
        <v>0</v>
      </c>
      <c r="L129" s="184">
        <v>21</v>
      </c>
      <c r="M129" s="184">
        <f t="shared" si="31"/>
        <v>0</v>
      </c>
      <c r="N129" s="182">
        <v>0</v>
      </c>
      <c r="O129" s="182">
        <f t="shared" si="32"/>
        <v>0</v>
      </c>
      <c r="P129" s="182">
        <v>0</v>
      </c>
      <c r="Q129" s="182">
        <f t="shared" si="33"/>
        <v>0</v>
      </c>
      <c r="R129" s="184"/>
      <c r="S129" s="184" t="s">
        <v>327</v>
      </c>
      <c r="T129" s="185" t="s">
        <v>333</v>
      </c>
      <c r="U129" s="157">
        <v>0</v>
      </c>
      <c r="V129" s="157">
        <f t="shared" si="34"/>
        <v>0</v>
      </c>
      <c r="W129" s="157"/>
      <c r="X129" s="157" t="s">
        <v>249</v>
      </c>
      <c r="Y129" s="157" t="s">
        <v>250</v>
      </c>
      <c r="Z129" s="147"/>
      <c r="AA129" s="147"/>
      <c r="AB129" s="147"/>
      <c r="AC129" s="147"/>
      <c r="AD129" s="147"/>
      <c r="AE129" s="147"/>
      <c r="AF129" s="147"/>
      <c r="AG129" s="147" t="s">
        <v>694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61" t="s">
        <v>243</v>
      </c>
      <c r="B130" s="162" t="s">
        <v>86</v>
      </c>
      <c r="C130" s="186" t="s">
        <v>87</v>
      </c>
      <c r="D130" s="163"/>
      <c r="E130" s="164"/>
      <c r="F130" s="165"/>
      <c r="G130" s="165">
        <f>SUMIF(AG131:AG147,"&lt;&gt;NOR",G131:G147)</f>
        <v>0</v>
      </c>
      <c r="H130" s="165"/>
      <c r="I130" s="165">
        <f>SUM(I131:I147)</f>
        <v>0</v>
      </c>
      <c r="J130" s="165"/>
      <c r="K130" s="165">
        <f>SUM(K131:K147)</f>
        <v>0</v>
      </c>
      <c r="L130" s="165"/>
      <c r="M130" s="165">
        <f>SUM(M131:M147)</f>
        <v>0</v>
      </c>
      <c r="N130" s="164"/>
      <c r="O130" s="164">
        <f>SUM(O131:O147)</f>
        <v>0</v>
      </c>
      <c r="P130" s="164"/>
      <c r="Q130" s="164">
        <f>SUM(Q131:Q147)</f>
        <v>0</v>
      </c>
      <c r="R130" s="165"/>
      <c r="S130" s="165"/>
      <c r="T130" s="166"/>
      <c r="U130" s="160"/>
      <c r="V130" s="160">
        <f>SUM(V131:V147)</f>
        <v>0</v>
      </c>
      <c r="W130" s="160"/>
      <c r="X130" s="160"/>
      <c r="Y130" s="160"/>
      <c r="AG130" t="s">
        <v>244</v>
      </c>
    </row>
    <row r="131" spans="1:60" ht="56.25" outlineLevel="1" x14ac:dyDescent="0.2">
      <c r="A131" s="171">
        <v>114</v>
      </c>
      <c r="B131" s="172" t="s">
        <v>988</v>
      </c>
      <c r="C131" s="187" t="s">
        <v>989</v>
      </c>
      <c r="D131" s="173" t="s">
        <v>337</v>
      </c>
      <c r="E131" s="174">
        <v>1</v>
      </c>
      <c r="F131" s="175"/>
      <c r="G131" s="176">
        <f>ROUND(E131*F131,2)</f>
        <v>0</v>
      </c>
      <c r="H131" s="175"/>
      <c r="I131" s="176">
        <f>ROUND(E131*H131,2)</f>
        <v>0</v>
      </c>
      <c r="J131" s="175"/>
      <c r="K131" s="176">
        <f>ROUND(E131*J131,2)</f>
        <v>0</v>
      </c>
      <c r="L131" s="176">
        <v>21</v>
      </c>
      <c r="M131" s="176">
        <f>G131*(1+L131/100)</f>
        <v>0</v>
      </c>
      <c r="N131" s="174">
        <v>0</v>
      </c>
      <c r="O131" s="174">
        <f>ROUND(E131*N131,2)</f>
        <v>0</v>
      </c>
      <c r="P131" s="174">
        <v>0</v>
      </c>
      <c r="Q131" s="174">
        <f>ROUND(E131*P131,2)</f>
        <v>0</v>
      </c>
      <c r="R131" s="176"/>
      <c r="S131" s="176" t="s">
        <v>327</v>
      </c>
      <c r="T131" s="177" t="s">
        <v>333</v>
      </c>
      <c r="U131" s="157">
        <v>0</v>
      </c>
      <c r="V131" s="157">
        <f>ROUND(E131*U131,2)</f>
        <v>0</v>
      </c>
      <c r="W131" s="157"/>
      <c r="X131" s="157" t="s">
        <v>249</v>
      </c>
      <c r="Y131" s="157" t="s">
        <v>250</v>
      </c>
      <c r="Z131" s="147"/>
      <c r="AA131" s="147"/>
      <c r="AB131" s="147"/>
      <c r="AC131" s="147"/>
      <c r="AD131" s="147"/>
      <c r="AE131" s="147"/>
      <c r="AF131" s="147"/>
      <c r="AG131" s="147" t="s">
        <v>694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66" t="s">
        <v>990</v>
      </c>
      <c r="D132" s="267"/>
      <c r="E132" s="267"/>
      <c r="F132" s="267"/>
      <c r="G132" s="26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284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280" t="s">
        <v>991</v>
      </c>
      <c r="D133" s="281"/>
      <c r="E133" s="281"/>
      <c r="F133" s="281"/>
      <c r="G133" s="281"/>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284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56.25" outlineLevel="1" x14ac:dyDescent="0.2">
      <c r="A134" s="171">
        <v>115</v>
      </c>
      <c r="B134" s="172" t="s">
        <v>992</v>
      </c>
      <c r="C134" s="187" t="s">
        <v>993</v>
      </c>
      <c r="D134" s="173" t="s">
        <v>337</v>
      </c>
      <c r="E134" s="174">
        <v>1</v>
      </c>
      <c r="F134" s="175"/>
      <c r="G134" s="176">
        <f>ROUND(E134*F134,2)</f>
        <v>0</v>
      </c>
      <c r="H134" s="175"/>
      <c r="I134" s="176">
        <f>ROUND(E134*H134,2)</f>
        <v>0</v>
      </c>
      <c r="J134" s="175"/>
      <c r="K134" s="176">
        <f>ROUND(E134*J134,2)</f>
        <v>0</v>
      </c>
      <c r="L134" s="176">
        <v>21</v>
      </c>
      <c r="M134" s="176">
        <f>G134*(1+L134/100)</f>
        <v>0</v>
      </c>
      <c r="N134" s="174">
        <v>0</v>
      </c>
      <c r="O134" s="174">
        <f>ROUND(E134*N134,2)</f>
        <v>0</v>
      </c>
      <c r="P134" s="174">
        <v>0</v>
      </c>
      <c r="Q134" s="174">
        <f>ROUND(E134*P134,2)</f>
        <v>0</v>
      </c>
      <c r="R134" s="176"/>
      <c r="S134" s="176" t="s">
        <v>327</v>
      </c>
      <c r="T134" s="177" t="s">
        <v>333</v>
      </c>
      <c r="U134" s="157">
        <v>0</v>
      </c>
      <c r="V134" s="157">
        <f>ROUND(E134*U134,2)</f>
        <v>0</v>
      </c>
      <c r="W134" s="157"/>
      <c r="X134" s="157" t="s">
        <v>249</v>
      </c>
      <c r="Y134" s="157" t="s">
        <v>250</v>
      </c>
      <c r="Z134" s="147"/>
      <c r="AA134" s="147"/>
      <c r="AB134" s="147"/>
      <c r="AC134" s="147"/>
      <c r="AD134" s="147"/>
      <c r="AE134" s="147"/>
      <c r="AF134" s="147"/>
      <c r="AG134" s="147" t="s">
        <v>694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266" t="s">
        <v>990</v>
      </c>
      <c r="D135" s="267"/>
      <c r="E135" s="267"/>
      <c r="F135" s="267"/>
      <c r="G135" s="26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280" t="s">
        <v>994</v>
      </c>
      <c r="D136" s="281"/>
      <c r="E136" s="281"/>
      <c r="F136" s="281"/>
      <c r="G136" s="281"/>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284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280" t="s">
        <v>995</v>
      </c>
      <c r="D137" s="281"/>
      <c r="E137" s="281"/>
      <c r="F137" s="281"/>
      <c r="G137" s="281"/>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284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45" outlineLevel="1" x14ac:dyDescent="0.2">
      <c r="A138" s="171">
        <v>116</v>
      </c>
      <c r="B138" s="172" t="s">
        <v>996</v>
      </c>
      <c r="C138" s="187" t="s">
        <v>997</v>
      </c>
      <c r="D138" s="173" t="s">
        <v>337</v>
      </c>
      <c r="E138" s="174">
        <v>6</v>
      </c>
      <c r="F138" s="175"/>
      <c r="G138" s="176">
        <f>ROUND(E138*F138,2)</f>
        <v>0</v>
      </c>
      <c r="H138" s="175"/>
      <c r="I138" s="176">
        <f>ROUND(E138*H138,2)</f>
        <v>0</v>
      </c>
      <c r="J138" s="175"/>
      <c r="K138" s="176">
        <f>ROUND(E138*J138,2)</f>
        <v>0</v>
      </c>
      <c r="L138" s="176">
        <v>21</v>
      </c>
      <c r="M138" s="176">
        <f>G138*(1+L138/100)</f>
        <v>0</v>
      </c>
      <c r="N138" s="174">
        <v>0</v>
      </c>
      <c r="O138" s="174">
        <f>ROUND(E138*N138,2)</f>
        <v>0</v>
      </c>
      <c r="P138" s="174">
        <v>0</v>
      </c>
      <c r="Q138" s="174">
        <f>ROUND(E138*P138,2)</f>
        <v>0</v>
      </c>
      <c r="R138" s="176"/>
      <c r="S138" s="176" t="s">
        <v>327</v>
      </c>
      <c r="T138" s="177" t="s">
        <v>333</v>
      </c>
      <c r="U138" s="157">
        <v>0</v>
      </c>
      <c r="V138" s="157">
        <f>ROUND(E138*U138,2)</f>
        <v>0</v>
      </c>
      <c r="W138" s="157"/>
      <c r="X138" s="157" t="s">
        <v>249</v>
      </c>
      <c r="Y138" s="157" t="s">
        <v>250</v>
      </c>
      <c r="Z138" s="147"/>
      <c r="AA138" s="147"/>
      <c r="AB138" s="147"/>
      <c r="AC138" s="147"/>
      <c r="AD138" s="147"/>
      <c r="AE138" s="147"/>
      <c r="AF138" s="147"/>
      <c r="AG138" s="147" t="s">
        <v>694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266" t="s">
        <v>998</v>
      </c>
      <c r="D139" s="267"/>
      <c r="E139" s="267"/>
      <c r="F139" s="267"/>
      <c r="G139" s="26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1" x14ac:dyDescent="0.2">
      <c r="A140" s="179">
        <v>117</v>
      </c>
      <c r="B140" s="180" t="s">
        <v>999</v>
      </c>
      <c r="C140" s="189" t="s">
        <v>1000</v>
      </c>
      <c r="D140" s="181" t="s">
        <v>337</v>
      </c>
      <c r="E140" s="182">
        <v>6</v>
      </c>
      <c r="F140" s="183"/>
      <c r="G140" s="184">
        <f t="shared" ref="G140:G147" si="35">ROUND(E140*F140,2)</f>
        <v>0</v>
      </c>
      <c r="H140" s="183"/>
      <c r="I140" s="184">
        <f t="shared" ref="I140:I147" si="36">ROUND(E140*H140,2)</f>
        <v>0</v>
      </c>
      <c r="J140" s="183"/>
      <c r="K140" s="184">
        <f t="shared" ref="K140:K147" si="37">ROUND(E140*J140,2)</f>
        <v>0</v>
      </c>
      <c r="L140" s="184">
        <v>21</v>
      </c>
      <c r="M140" s="184">
        <f t="shared" ref="M140:M147" si="38">G140*(1+L140/100)</f>
        <v>0</v>
      </c>
      <c r="N140" s="182">
        <v>0</v>
      </c>
      <c r="O140" s="182">
        <f t="shared" ref="O140:O147" si="39">ROUND(E140*N140,2)</f>
        <v>0</v>
      </c>
      <c r="P140" s="182">
        <v>0</v>
      </c>
      <c r="Q140" s="182">
        <f t="shared" ref="Q140:Q147" si="40">ROUND(E140*P140,2)</f>
        <v>0</v>
      </c>
      <c r="R140" s="184"/>
      <c r="S140" s="184" t="s">
        <v>327</v>
      </c>
      <c r="T140" s="185" t="s">
        <v>333</v>
      </c>
      <c r="U140" s="157">
        <v>0</v>
      </c>
      <c r="V140" s="157">
        <f t="shared" ref="V140:V147" si="41">ROUND(E140*U140,2)</f>
        <v>0</v>
      </c>
      <c r="W140" s="157"/>
      <c r="X140" s="157" t="s">
        <v>249</v>
      </c>
      <c r="Y140" s="157" t="s">
        <v>250</v>
      </c>
      <c r="Z140" s="147"/>
      <c r="AA140" s="147"/>
      <c r="AB140" s="147"/>
      <c r="AC140" s="147"/>
      <c r="AD140" s="147"/>
      <c r="AE140" s="147"/>
      <c r="AF140" s="147"/>
      <c r="AG140" s="147" t="s">
        <v>694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33.75" outlineLevel="1" x14ac:dyDescent="0.2">
      <c r="A141" s="179">
        <v>118</v>
      </c>
      <c r="B141" s="180" t="s">
        <v>1001</v>
      </c>
      <c r="C141" s="189" t="s">
        <v>1002</v>
      </c>
      <c r="D141" s="181" t="s">
        <v>337</v>
      </c>
      <c r="E141" s="182">
        <v>1</v>
      </c>
      <c r="F141" s="183"/>
      <c r="G141" s="184">
        <f t="shared" si="35"/>
        <v>0</v>
      </c>
      <c r="H141" s="183"/>
      <c r="I141" s="184">
        <f t="shared" si="36"/>
        <v>0</v>
      </c>
      <c r="J141" s="183"/>
      <c r="K141" s="184">
        <f t="shared" si="37"/>
        <v>0</v>
      </c>
      <c r="L141" s="184">
        <v>21</v>
      </c>
      <c r="M141" s="184">
        <f t="shared" si="38"/>
        <v>0</v>
      </c>
      <c r="N141" s="182">
        <v>0</v>
      </c>
      <c r="O141" s="182">
        <f t="shared" si="39"/>
        <v>0</v>
      </c>
      <c r="P141" s="182">
        <v>0</v>
      </c>
      <c r="Q141" s="182">
        <f t="shared" si="40"/>
        <v>0</v>
      </c>
      <c r="R141" s="184"/>
      <c r="S141" s="184" t="s">
        <v>327</v>
      </c>
      <c r="T141" s="185" t="s">
        <v>333</v>
      </c>
      <c r="U141" s="157">
        <v>0</v>
      </c>
      <c r="V141" s="157">
        <f t="shared" si="41"/>
        <v>0</v>
      </c>
      <c r="W141" s="157"/>
      <c r="X141" s="157" t="s">
        <v>249</v>
      </c>
      <c r="Y141" s="157" t="s">
        <v>250</v>
      </c>
      <c r="Z141" s="147"/>
      <c r="AA141" s="147"/>
      <c r="AB141" s="147"/>
      <c r="AC141" s="147"/>
      <c r="AD141" s="147"/>
      <c r="AE141" s="147"/>
      <c r="AF141" s="147"/>
      <c r="AG141" s="147" t="s">
        <v>694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33.75" outlineLevel="1" x14ac:dyDescent="0.2">
      <c r="A142" s="179">
        <v>119</v>
      </c>
      <c r="B142" s="180" t="s">
        <v>1003</v>
      </c>
      <c r="C142" s="189" t="s">
        <v>1004</v>
      </c>
      <c r="D142" s="181" t="s">
        <v>337</v>
      </c>
      <c r="E142" s="182">
        <v>1</v>
      </c>
      <c r="F142" s="183"/>
      <c r="G142" s="184">
        <f t="shared" si="35"/>
        <v>0</v>
      </c>
      <c r="H142" s="183"/>
      <c r="I142" s="184">
        <f t="shared" si="36"/>
        <v>0</v>
      </c>
      <c r="J142" s="183"/>
      <c r="K142" s="184">
        <f t="shared" si="37"/>
        <v>0</v>
      </c>
      <c r="L142" s="184">
        <v>21</v>
      </c>
      <c r="M142" s="184">
        <f t="shared" si="38"/>
        <v>0</v>
      </c>
      <c r="N142" s="182">
        <v>0</v>
      </c>
      <c r="O142" s="182">
        <f t="shared" si="39"/>
        <v>0</v>
      </c>
      <c r="P142" s="182">
        <v>0</v>
      </c>
      <c r="Q142" s="182">
        <f t="shared" si="40"/>
        <v>0</v>
      </c>
      <c r="R142" s="184"/>
      <c r="S142" s="184" t="s">
        <v>327</v>
      </c>
      <c r="T142" s="185" t="s">
        <v>333</v>
      </c>
      <c r="U142" s="157">
        <v>0</v>
      </c>
      <c r="V142" s="157">
        <f t="shared" si="41"/>
        <v>0</v>
      </c>
      <c r="W142" s="157"/>
      <c r="X142" s="157" t="s">
        <v>249</v>
      </c>
      <c r="Y142" s="157" t="s">
        <v>250</v>
      </c>
      <c r="Z142" s="147"/>
      <c r="AA142" s="147"/>
      <c r="AB142" s="147"/>
      <c r="AC142" s="147"/>
      <c r="AD142" s="147"/>
      <c r="AE142" s="147"/>
      <c r="AF142" s="147"/>
      <c r="AG142" s="147" t="s">
        <v>694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45" outlineLevel="1" x14ac:dyDescent="0.2">
      <c r="A143" s="179">
        <v>120</v>
      </c>
      <c r="B143" s="180" t="s">
        <v>1005</v>
      </c>
      <c r="C143" s="189" t="s">
        <v>1006</v>
      </c>
      <c r="D143" s="181" t="s">
        <v>337</v>
      </c>
      <c r="E143" s="182">
        <v>6</v>
      </c>
      <c r="F143" s="183"/>
      <c r="G143" s="184">
        <f t="shared" si="35"/>
        <v>0</v>
      </c>
      <c r="H143" s="183"/>
      <c r="I143" s="184">
        <f t="shared" si="36"/>
        <v>0</v>
      </c>
      <c r="J143" s="183"/>
      <c r="K143" s="184">
        <f t="shared" si="37"/>
        <v>0</v>
      </c>
      <c r="L143" s="184">
        <v>21</v>
      </c>
      <c r="M143" s="184">
        <f t="shared" si="38"/>
        <v>0</v>
      </c>
      <c r="N143" s="182">
        <v>0</v>
      </c>
      <c r="O143" s="182">
        <f t="shared" si="39"/>
        <v>0</v>
      </c>
      <c r="P143" s="182">
        <v>0</v>
      </c>
      <c r="Q143" s="182">
        <f t="shared" si="40"/>
        <v>0</v>
      </c>
      <c r="R143" s="184"/>
      <c r="S143" s="184" t="s">
        <v>327</v>
      </c>
      <c r="T143" s="185" t="s">
        <v>333</v>
      </c>
      <c r="U143" s="157">
        <v>0</v>
      </c>
      <c r="V143" s="157">
        <f t="shared" si="41"/>
        <v>0</v>
      </c>
      <c r="W143" s="157"/>
      <c r="X143" s="157" t="s">
        <v>249</v>
      </c>
      <c r="Y143" s="157" t="s">
        <v>250</v>
      </c>
      <c r="Z143" s="147"/>
      <c r="AA143" s="147"/>
      <c r="AB143" s="147"/>
      <c r="AC143" s="147"/>
      <c r="AD143" s="147"/>
      <c r="AE143" s="147"/>
      <c r="AF143" s="147"/>
      <c r="AG143" s="147" t="s">
        <v>694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79">
        <v>121</v>
      </c>
      <c r="B144" s="180" t="s">
        <v>1007</v>
      </c>
      <c r="C144" s="189" t="s">
        <v>1008</v>
      </c>
      <c r="D144" s="181" t="s">
        <v>337</v>
      </c>
      <c r="E144" s="182">
        <v>1</v>
      </c>
      <c r="F144" s="183"/>
      <c r="G144" s="184">
        <f t="shared" si="35"/>
        <v>0</v>
      </c>
      <c r="H144" s="183"/>
      <c r="I144" s="184">
        <f t="shared" si="36"/>
        <v>0</v>
      </c>
      <c r="J144" s="183"/>
      <c r="K144" s="184">
        <f t="shared" si="37"/>
        <v>0</v>
      </c>
      <c r="L144" s="184">
        <v>21</v>
      </c>
      <c r="M144" s="184">
        <f t="shared" si="38"/>
        <v>0</v>
      </c>
      <c r="N144" s="182">
        <v>0</v>
      </c>
      <c r="O144" s="182">
        <f t="shared" si="39"/>
        <v>0</v>
      </c>
      <c r="P144" s="182">
        <v>0</v>
      </c>
      <c r="Q144" s="182">
        <f t="shared" si="40"/>
        <v>0</v>
      </c>
      <c r="R144" s="184"/>
      <c r="S144" s="184" t="s">
        <v>327</v>
      </c>
      <c r="T144" s="185" t="s">
        <v>333</v>
      </c>
      <c r="U144" s="157">
        <v>0</v>
      </c>
      <c r="V144" s="157">
        <f t="shared" si="41"/>
        <v>0</v>
      </c>
      <c r="W144" s="157"/>
      <c r="X144" s="157" t="s">
        <v>249</v>
      </c>
      <c r="Y144" s="157" t="s">
        <v>250</v>
      </c>
      <c r="Z144" s="147"/>
      <c r="AA144" s="147"/>
      <c r="AB144" s="147"/>
      <c r="AC144" s="147"/>
      <c r="AD144" s="147"/>
      <c r="AE144" s="147"/>
      <c r="AF144" s="147"/>
      <c r="AG144" s="147" t="s">
        <v>694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79">
        <v>122</v>
      </c>
      <c r="B145" s="180" t="s">
        <v>1009</v>
      </c>
      <c r="C145" s="189" t="s">
        <v>1010</v>
      </c>
      <c r="D145" s="181" t="s">
        <v>784</v>
      </c>
      <c r="E145" s="182">
        <v>1</v>
      </c>
      <c r="F145" s="183"/>
      <c r="G145" s="184">
        <f t="shared" si="35"/>
        <v>0</v>
      </c>
      <c r="H145" s="183"/>
      <c r="I145" s="184">
        <f t="shared" si="36"/>
        <v>0</v>
      </c>
      <c r="J145" s="183"/>
      <c r="K145" s="184">
        <f t="shared" si="37"/>
        <v>0</v>
      </c>
      <c r="L145" s="184">
        <v>21</v>
      </c>
      <c r="M145" s="184">
        <f t="shared" si="38"/>
        <v>0</v>
      </c>
      <c r="N145" s="182">
        <v>0</v>
      </c>
      <c r="O145" s="182">
        <f t="shared" si="39"/>
        <v>0</v>
      </c>
      <c r="P145" s="182">
        <v>0</v>
      </c>
      <c r="Q145" s="182">
        <f t="shared" si="40"/>
        <v>0</v>
      </c>
      <c r="R145" s="184"/>
      <c r="S145" s="184" t="s">
        <v>327</v>
      </c>
      <c r="T145" s="185" t="s">
        <v>333</v>
      </c>
      <c r="U145" s="157">
        <v>0</v>
      </c>
      <c r="V145" s="157">
        <f t="shared" si="41"/>
        <v>0</v>
      </c>
      <c r="W145" s="157"/>
      <c r="X145" s="157" t="s">
        <v>249</v>
      </c>
      <c r="Y145" s="157" t="s">
        <v>250</v>
      </c>
      <c r="Z145" s="147"/>
      <c r="AA145" s="147"/>
      <c r="AB145" s="147"/>
      <c r="AC145" s="147"/>
      <c r="AD145" s="147"/>
      <c r="AE145" s="147"/>
      <c r="AF145" s="147"/>
      <c r="AG145" s="147" t="s">
        <v>694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22.5" outlineLevel="1" x14ac:dyDescent="0.2">
      <c r="A146" s="179">
        <v>123</v>
      </c>
      <c r="B146" s="180" t="s">
        <v>1011</v>
      </c>
      <c r="C146" s="189" t="s">
        <v>1012</v>
      </c>
      <c r="D146" s="181" t="s">
        <v>784</v>
      </c>
      <c r="E146" s="182">
        <v>1</v>
      </c>
      <c r="F146" s="183"/>
      <c r="G146" s="184">
        <f t="shared" si="35"/>
        <v>0</v>
      </c>
      <c r="H146" s="183"/>
      <c r="I146" s="184">
        <f t="shared" si="36"/>
        <v>0</v>
      </c>
      <c r="J146" s="183"/>
      <c r="K146" s="184">
        <f t="shared" si="37"/>
        <v>0</v>
      </c>
      <c r="L146" s="184">
        <v>21</v>
      </c>
      <c r="M146" s="184">
        <f t="shared" si="38"/>
        <v>0</v>
      </c>
      <c r="N146" s="182">
        <v>0</v>
      </c>
      <c r="O146" s="182">
        <f t="shared" si="39"/>
        <v>0</v>
      </c>
      <c r="P146" s="182">
        <v>0</v>
      </c>
      <c r="Q146" s="182">
        <f t="shared" si="40"/>
        <v>0</v>
      </c>
      <c r="R146" s="184"/>
      <c r="S146" s="184" t="s">
        <v>327</v>
      </c>
      <c r="T146" s="185" t="s">
        <v>333</v>
      </c>
      <c r="U146" s="157">
        <v>0</v>
      </c>
      <c r="V146" s="157">
        <f t="shared" si="41"/>
        <v>0</v>
      </c>
      <c r="W146" s="157"/>
      <c r="X146" s="157" t="s">
        <v>249</v>
      </c>
      <c r="Y146" s="157" t="s">
        <v>250</v>
      </c>
      <c r="Z146" s="147"/>
      <c r="AA146" s="147"/>
      <c r="AB146" s="147"/>
      <c r="AC146" s="147"/>
      <c r="AD146" s="147"/>
      <c r="AE146" s="147"/>
      <c r="AF146" s="147"/>
      <c r="AG146" s="147" t="s">
        <v>694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79">
        <v>124</v>
      </c>
      <c r="B147" s="180" t="s">
        <v>1013</v>
      </c>
      <c r="C147" s="189" t="s">
        <v>1014</v>
      </c>
      <c r="D147" s="181" t="s">
        <v>784</v>
      </c>
      <c r="E147" s="182">
        <v>1</v>
      </c>
      <c r="F147" s="183"/>
      <c r="G147" s="184">
        <f t="shared" si="35"/>
        <v>0</v>
      </c>
      <c r="H147" s="183"/>
      <c r="I147" s="184">
        <f t="shared" si="36"/>
        <v>0</v>
      </c>
      <c r="J147" s="183"/>
      <c r="K147" s="184">
        <f t="shared" si="37"/>
        <v>0</v>
      </c>
      <c r="L147" s="184">
        <v>21</v>
      </c>
      <c r="M147" s="184">
        <f t="shared" si="38"/>
        <v>0</v>
      </c>
      <c r="N147" s="182">
        <v>0</v>
      </c>
      <c r="O147" s="182">
        <f t="shared" si="39"/>
        <v>0</v>
      </c>
      <c r="P147" s="182">
        <v>0</v>
      </c>
      <c r="Q147" s="182">
        <f t="shared" si="40"/>
        <v>0</v>
      </c>
      <c r="R147" s="184"/>
      <c r="S147" s="184" t="s">
        <v>327</v>
      </c>
      <c r="T147" s="185" t="s">
        <v>333</v>
      </c>
      <c r="U147" s="157">
        <v>0</v>
      </c>
      <c r="V147" s="157">
        <f t="shared" si="41"/>
        <v>0</v>
      </c>
      <c r="W147" s="157"/>
      <c r="X147" s="157" t="s">
        <v>249</v>
      </c>
      <c r="Y147" s="157" t="s">
        <v>250</v>
      </c>
      <c r="Z147" s="147"/>
      <c r="AA147" s="147"/>
      <c r="AB147" s="147"/>
      <c r="AC147" s="147"/>
      <c r="AD147" s="147"/>
      <c r="AE147" s="147"/>
      <c r="AF147" s="147"/>
      <c r="AG147" s="147" t="s">
        <v>694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5.5" x14ac:dyDescent="0.2">
      <c r="A148" s="161" t="s">
        <v>243</v>
      </c>
      <c r="B148" s="162" t="s">
        <v>88</v>
      </c>
      <c r="C148" s="186" t="s">
        <v>89</v>
      </c>
      <c r="D148" s="163"/>
      <c r="E148" s="164"/>
      <c r="F148" s="165"/>
      <c r="G148" s="165">
        <f>SUMIF(AG149:AG165,"&lt;&gt;NOR",G149:G165)</f>
        <v>0</v>
      </c>
      <c r="H148" s="165"/>
      <c r="I148" s="165">
        <f>SUM(I149:I165)</f>
        <v>0</v>
      </c>
      <c r="J148" s="165"/>
      <c r="K148" s="165">
        <f>SUM(K149:K165)</f>
        <v>0</v>
      </c>
      <c r="L148" s="165"/>
      <c r="M148" s="165">
        <f>SUM(M149:M165)</f>
        <v>0</v>
      </c>
      <c r="N148" s="164"/>
      <c r="O148" s="164">
        <f>SUM(O149:O165)</f>
        <v>0</v>
      </c>
      <c r="P148" s="164"/>
      <c r="Q148" s="164">
        <f>SUM(Q149:Q165)</f>
        <v>0</v>
      </c>
      <c r="R148" s="165"/>
      <c r="S148" s="165"/>
      <c r="T148" s="166"/>
      <c r="U148" s="160"/>
      <c r="V148" s="160">
        <f>SUM(V149:V165)</f>
        <v>0</v>
      </c>
      <c r="W148" s="160"/>
      <c r="X148" s="160"/>
      <c r="Y148" s="160"/>
      <c r="AG148" t="s">
        <v>244</v>
      </c>
    </row>
    <row r="149" spans="1:60" ht="22.5" outlineLevel="1" x14ac:dyDescent="0.2">
      <c r="A149" s="179">
        <v>125</v>
      </c>
      <c r="B149" s="180" t="s">
        <v>1015</v>
      </c>
      <c r="C149" s="189" t="s">
        <v>1016</v>
      </c>
      <c r="D149" s="181" t="s">
        <v>282</v>
      </c>
      <c r="E149" s="182">
        <v>135</v>
      </c>
      <c r="F149" s="183"/>
      <c r="G149" s="184">
        <f t="shared" ref="G149:G165" si="42">ROUND(E149*F149,2)</f>
        <v>0</v>
      </c>
      <c r="H149" s="183"/>
      <c r="I149" s="184">
        <f t="shared" ref="I149:I165" si="43">ROUND(E149*H149,2)</f>
        <v>0</v>
      </c>
      <c r="J149" s="183"/>
      <c r="K149" s="184">
        <f t="shared" ref="K149:K165" si="44">ROUND(E149*J149,2)</f>
        <v>0</v>
      </c>
      <c r="L149" s="184">
        <v>21</v>
      </c>
      <c r="M149" s="184">
        <f t="shared" ref="M149:M165" si="45">G149*(1+L149/100)</f>
        <v>0</v>
      </c>
      <c r="N149" s="182">
        <v>0</v>
      </c>
      <c r="O149" s="182">
        <f t="shared" ref="O149:O165" si="46">ROUND(E149*N149,2)</f>
        <v>0</v>
      </c>
      <c r="P149" s="182">
        <v>0</v>
      </c>
      <c r="Q149" s="182">
        <f t="shared" ref="Q149:Q165" si="47">ROUND(E149*P149,2)</f>
        <v>0</v>
      </c>
      <c r="R149" s="184"/>
      <c r="S149" s="184" t="s">
        <v>327</v>
      </c>
      <c r="T149" s="185" t="s">
        <v>333</v>
      </c>
      <c r="U149" s="157">
        <v>0</v>
      </c>
      <c r="V149" s="157">
        <f t="shared" ref="V149:V165" si="48">ROUND(E149*U149,2)</f>
        <v>0</v>
      </c>
      <c r="W149" s="157"/>
      <c r="X149" s="157" t="s">
        <v>249</v>
      </c>
      <c r="Y149" s="157" t="s">
        <v>250</v>
      </c>
      <c r="Z149" s="147"/>
      <c r="AA149" s="147"/>
      <c r="AB149" s="147"/>
      <c r="AC149" s="147"/>
      <c r="AD149" s="147"/>
      <c r="AE149" s="147"/>
      <c r="AF149" s="147"/>
      <c r="AG149" s="147" t="s">
        <v>694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79">
        <v>126</v>
      </c>
      <c r="B150" s="180" t="s">
        <v>1017</v>
      </c>
      <c r="C150" s="189" t="s">
        <v>1018</v>
      </c>
      <c r="D150" s="181" t="s">
        <v>282</v>
      </c>
      <c r="E150" s="182">
        <v>135</v>
      </c>
      <c r="F150" s="183"/>
      <c r="G150" s="184">
        <f t="shared" si="42"/>
        <v>0</v>
      </c>
      <c r="H150" s="183"/>
      <c r="I150" s="184">
        <f t="shared" si="43"/>
        <v>0</v>
      </c>
      <c r="J150" s="183"/>
      <c r="K150" s="184">
        <f t="shared" si="44"/>
        <v>0</v>
      </c>
      <c r="L150" s="184">
        <v>21</v>
      </c>
      <c r="M150" s="184">
        <f t="shared" si="45"/>
        <v>0</v>
      </c>
      <c r="N150" s="182">
        <v>0</v>
      </c>
      <c r="O150" s="182">
        <f t="shared" si="46"/>
        <v>0</v>
      </c>
      <c r="P150" s="182">
        <v>0</v>
      </c>
      <c r="Q150" s="182">
        <f t="shared" si="47"/>
        <v>0</v>
      </c>
      <c r="R150" s="184"/>
      <c r="S150" s="184" t="s">
        <v>327</v>
      </c>
      <c r="T150" s="185" t="s">
        <v>333</v>
      </c>
      <c r="U150" s="157">
        <v>0</v>
      </c>
      <c r="V150" s="157">
        <f t="shared" si="48"/>
        <v>0</v>
      </c>
      <c r="W150" s="157"/>
      <c r="X150" s="157" t="s">
        <v>249</v>
      </c>
      <c r="Y150" s="157" t="s">
        <v>250</v>
      </c>
      <c r="Z150" s="147"/>
      <c r="AA150" s="147"/>
      <c r="AB150" s="147"/>
      <c r="AC150" s="147"/>
      <c r="AD150" s="147"/>
      <c r="AE150" s="147"/>
      <c r="AF150" s="147"/>
      <c r="AG150" s="147" t="s">
        <v>694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79">
        <v>127</v>
      </c>
      <c r="B151" s="180" t="s">
        <v>1019</v>
      </c>
      <c r="C151" s="189" t="s">
        <v>1020</v>
      </c>
      <c r="D151" s="181" t="s">
        <v>282</v>
      </c>
      <c r="E151" s="182">
        <v>220</v>
      </c>
      <c r="F151" s="183"/>
      <c r="G151" s="184">
        <f t="shared" si="42"/>
        <v>0</v>
      </c>
      <c r="H151" s="183"/>
      <c r="I151" s="184">
        <f t="shared" si="43"/>
        <v>0</v>
      </c>
      <c r="J151" s="183"/>
      <c r="K151" s="184">
        <f t="shared" si="44"/>
        <v>0</v>
      </c>
      <c r="L151" s="184">
        <v>21</v>
      </c>
      <c r="M151" s="184">
        <f t="shared" si="45"/>
        <v>0</v>
      </c>
      <c r="N151" s="182">
        <v>0</v>
      </c>
      <c r="O151" s="182">
        <f t="shared" si="46"/>
        <v>0</v>
      </c>
      <c r="P151" s="182">
        <v>0</v>
      </c>
      <c r="Q151" s="182">
        <f t="shared" si="47"/>
        <v>0</v>
      </c>
      <c r="R151" s="184"/>
      <c r="S151" s="184" t="s">
        <v>327</v>
      </c>
      <c r="T151" s="185" t="s">
        <v>333</v>
      </c>
      <c r="U151" s="157">
        <v>0</v>
      </c>
      <c r="V151" s="157">
        <f t="shared" si="48"/>
        <v>0</v>
      </c>
      <c r="W151" s="157"/>
      <c r="X151" s="157" t="s">
        <v>249</v>
      </c>
      <c r="Y151" s="157" t="s">
        <v>250</v>
      </c>
      <c r="Z151" s="147"/>
      <c r="AA151" s="147"/>
      <c r="AB151" s="147"/>
      <c r="AC151" s="147"/>
      <c r="AD151" s="147"/>
      <c r="AE151" s="147"/>
      <c r="AF151" s="147"/>
      <c r="AG151" s="147" t="s">
        <v>694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9">
        <v>128</v>
      </c>
      <c r="B152" s="180" t="s">
        <v>1021</v>
      </c>
      <c r="C152" s="189" t="s">
        <v>1022</v>
      </c>
      <c r="D152" s="181" t="s">
        <v>282</v>
      </c>
      <c r="E152" s="182">
        <v>220</v>
      </c>
      <c r="F152" s="183"/>
      <c r="G152" s="184">
        <f t="shared" si="42"/>
        <v>0</v>
      </c>
      <c r="H152" s="183"/>
      <c r="I152" s="184">
        <f t="shared" si="43"/>
        <v>0</v>
      </c>
      <c r="J152" s="183"/>
      <c r="K152" s="184">
        <f t="shared" si="44"/>
        <v>0</v>
      </c>
      <c r="L152" s="184">
        <v>21</v>
      </c>
      <c r="M152" s="184">
        <f t="shared" si="45"/>
        <v>0</v>
      </c>
      <c r="N152" s="182">
        <v>0</v>
      </c>
      <c r="O152" s="182">
        <f t="shared" si="46"/>
        <v>0</v>
      </c>
      <c r="P152" s="182">
        <v>0</v>
      </c>
      <c r="Q152" s="182">
        <f t="shared" si="47"/>
        <v>0</v>
      </c>
      <c r="R152" s="184"/>
      <c r="S152" s="184" t="s">
        <v>327</v>
      </c>
      <c r="T152" s="185" t="s">
        <v>333</v>
      </c>
      <c r="U152" s="157">
        <v>0</v>
      </c>
      <c r="V152" s="157">
        <f t="shared" si="48"/>
        <v>0</v>
      </c>
      <c r="W152" s="157"/>
      <c r="X152" s="157" t="s">
        <v>249</v>
      </c>
      <c r="Y152" s="157" t="s">
        <v>250</v>
      </c>
      <c r="Z152" s="147"/>
      <c r="AA152" s="147"/>
      <c r="AB152" s="147"/>
      <c r="AC152" s="147"/>
      <c r="AD152" s="147"/>
      <c r="AE152" s="147"/>
      <c r="AF152" s="147"/>
      <c r="AG152" s="147" t="s">
        <v>694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2.5" outlineLevel="1" x14ac:dyDescent="0.2">
      <c r="A153" s="179">
        <v>129</v>
      </c>
      <c r="B153" s="180" t="s">
        <v>1023</v>
      </c>
      <c r="C153" s="189" t="s">
        <v>1024</v>
      </c>
      <c r="D153" s="181" t="s">
        <v>282</v>
      </c>
      <c r="E153" s="182">
        <v>590</v>
      </c>
      <c r="F153" s="183"/>
      <c r="G153" s="184">
        <f t="shared" si="42"/>
        <v>0</v>
      </c>
      <c r="H153" s="183"/>
      <c r="I153" s="184">
        <f t="shared" si="43"/>
        <v>0</v>
      </c>
      <c r="J153" s="183"/>
      <c r="K153" s="184">
        <f t="shared" si="44"/>
        <v>0</v>
      </c>
      <c r="L153" s="184">
        <v>21</v>
      </c>
      <c r="M153" s="184">
        <f t="shared" si="45"/>
        <v>0</v>
      </c>
      <c r="N153" s="182">
        <v>0</v>
      </c>
      <c r="O153" s="182">
        <f t="shared" si="46"/>
        <v>0</v>
      </c>
      <c r="P153" s="182">
        <v>0</v>
      </c>
      <c r="Q153" s="182">
        <f t="shared" si="47"/>
        <v>0</v>
      </c>
      <c r="R153" s="184"/>
      <c r="S153" s="184" t="s">
        <v>327</v>
      </c>
      <c r="T153" s="185" t="s">
        <v>333</v>
      </c>
      <c r="U153" s="157">
        <v>0</v>
      </c>
      <c r="V153" s="157">
        <f t="shared" si="48"/>
        <v>0</v>
      </c>
      <c r="W153" s="157"/>
      <c r="X153" s="157" t="s">
        <v>249</v>
      </c>
      <c r="Y153" s="157" t="s">
        <v>250</v>
      </c>
      <c r="Z153" s="147"/>
      <c r="AA153" s="147"/>
      <c r="AB153" s="147"/>
      <c r="AC153" s="147"/>
      <c r="AD153" s="147"/>
      <c r="AE153" s="147"/>
      <c r="AF153" s="147"/>
      <c r="AG153" s="147" t="s">
        <v>694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9">
        <v>130</v>
      </c>
      <c r="B154" s="180" t="s">
        <v>1025</v>
      </c>
      <c r="C154" s="189" t="s">
        <v>1026</v>
      </c>
      <c r="D154" s="181" t="s">
        <v>282</v>
      </c>
      <c r="E154" s="182">
        <v>590</v>
      </c>
      <c r="F154" s="183"/>
      <c r="G154" s="184">
        <f t="shared" si="42"/>
        <v>0</v>
      </c>
      <c r="H154" s="183"/>
      <c r="I154" s="184">
        <f t="shared" si="43"/>
        <v>0</v>
      </c>
      <c r="J154" s="183"/>
      <c r="K154" s="184">
        <f t="shared" si="44"/>
        <v>0</v>
      </c>
      <c r="L154" s="184">
        <v>21</v>
      </c>
      <c r="M154" s="184">
        <f t="shared" si="45"/>
        <v>0</v>
      </c>
      <c r="N154" s="182">
        <v>0</v>
      </c>
      <c r="O154" s="182">
        <f t="shared" si="46"/>
        <v>0</v>
      </c>
      <c r="P154" s="182">
        <v>0</v>
      </c>
      <c r="Q154" s="182">
        <f t="shared" si="47"/>
        <v>0</v>
      </c>
      <c r="R154" s="184"/>
      <c r="S154" s="184" t="s">
        <v>327</v>
      </c>
      <c r="T154" s="185" t="s">
        <v>333</v>
      </c>
      <c r="U154" s="157">
        <v>0</v>
      </c>
      <c r="V154" s="157">
        <f t="shared" si="48"/>
        <v>0</v>
      </c>
      <c r="W154" s="157"/>
      <c r="X154" s="157" t="s">
        <v>249</v>
      </c>
      <c r="Y154" s="157" t="s">
        <v>250</v>
      </c>
      <c r="Z154" s="147"/>
      <c r="AA154" s="147"/>
      <c r="AB154" s="147"/>
      <c r="AC154" s="147"/>
      <c r="AD154" s="147"/>
      <c r="AE154" s="147"/>
      <c r="AF154" s="147"/>
      <c r="AG154" s="147" t="s">
        <v>694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79">
        <v>131</v>
      </c>
      <c r="B155" s="180" t="s">
        <v>1027</v>
      </c>
      <c r="C155" s="189" t="s">
        <v>1028</v>
      </c>
      <c r="D155" s="181" t="s">
        <v>337</v>
      </c>
      <c r="E155" s="182">
        <v>6</v>
      </c>
      <c r="F155" s="183"/>
      <c r="G155" s="184">
        <f t="shared" si="42"/>
        <v>0</v>
      </c>
      <c r="H155" s="183"/>
      <c r="I155" s="184">
        <f t="shared" si="43"/>
        <v>0</v>
      </c>
      <c r="J155" s="183"/>
      <c r="K155" s="184">
        <f t="shared" si="44"/>
        <v>0</v>
      </c>
      <c r="L155" s="184">
        <v>21</v>
      </c>
      <c r="M155" s="184">
        <f t="shared" si="45"/>
        <v>0</v>
      </c>
      <c r="N155" s="182">
        <v>0</v>
      </c>
      <c r="O155" s="182">
        <f t="shared" si="46"/>
        <v>0</v>
      </c>
      <c r="P155" s="182">
        <v>0</v>
      </c>
      <c r="Q155" s="182">
        <f t="shared" si="47"/>
        <v>0</v>
      </c>
      <c r="R155" s="184"/>
      <c r="S155" s="184" t="s">
        <v>327</v>
      </c>
      <c r="T155" s="185" t="s">
        <v>333</v>
      </c>
      <c r="U155" s="157">
        <v>0</v>
      </c>
      <c r="V155" s="157">
        <f t="shared" si="48"/>
        <v>0</v>
      </c>
      <c r="W155" s="157"/>
      <c r="X155" s="157" t="s">
        <v>249</v>
      </c>
      <c r="Y155" s="157" t="s">
        <v>250</v>
      </c>
      <c r="Z155" s="147"/>
      <c r="AA155" s="147"/>
      <c r="AB155" s="147"/>
      <c r="AC155" s="147"/>
      <c r="AD155" s="147"/>
      <c r="AE155" s="147"/>
      <c r="AF155" s="147"/>
      <c r="AG155" s="147" t="s">
        <v>694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9">
        <v>132</v>
      </c>
      <c r="B156" s="180" t="s">
        <v>1029</v>
      </c>
      <c r="C156" s="189" t="s">
        <v>757</v>
      </c>
      <c r="D156" s="181" t="s">
        <v>282</v>
      </c>
      <c r="E156" s="182">
        <v>650</v>
      </c>
      <c r="F156" s="183"/>
      <c r="G156" s="184">
        <f t="shared" si="42"/>
        <v>0</v>
      </c>
      <c r="H156" s="183"/>
      <c r="I156" s="184">
        <f t="shared" si="43"/>
        <v>0</v>
      </c>
      <c r="J156" s="183"/>
      <c r="K156" s="184">
        <f t="shared" si="44"/>
        <v>0</v>
      </c>
      <c r="L156" s="184">
        <v>21</v>
      </c>
      <c r="M156" s="184">
        <f t="shared" si="45"/>
        <v>0</v>
      </c>
      <c r="N156" s="182">
        <v>0</v>
      </c>
      <c r="O156" s="182">
        <f t="shared" si="46"/>
        <v>0</v>
      </c>
      <c r="P156" s="182">
        <v>0</v>
      </c>
      <c r="Q156" s="182">
        <f t="shared" si="47"/>
        <v>0</v>
      </c>
      <c r="R156" s="184"/>
      <c r="S156" s="184" t="s">
        <v>327</v>
      </c>
      <c r="T156" s="185" t="s">
        <v>333</v>
      </c>
      <c r="U156" s="157">
        <v>0</v>
      </c>
      <c r="V156" s="157">
        <f t="shared" si="48"/>
        <v>0</v>
      </c>
      <c r="W156" s="157"/>
      <c r="X156" s="157" t="s">
        <v>249</v>
      </c>
      <c r="Y156" s="157" t="s">
        <v>250</v>
      </c>
      <c r="Z156" s="147"/>
      <c r="AA156" s="147"/>
      <c r="AB156" s="147"/>
      <c r="AC156" s="147"/>
      <c r="AD156" s="147"/>
      <c r="AE156" s="147"/>
      <c r="AF156" s="147"/>
      <c r="AG156" s="147" t="s">
        <v>694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x14ac:dyDescent="0.2">
      <c r="A157" s="179">
        <v>133</v>
      </c>
      <c r="B157" s="180" t="s">
        <v>1030</v>
      </c>
      <c r="C157" s="189" t="s">
        <v>967</v>
      </c>
      <c r="D157" s="181" t="s">
        <v>282</v>
      </c>
      <c r="E157" s="182">
        <v>220</v>
      </c>
      <c r="F157" s="183"/>
      <c r="G157" s="184">
        <f t="shared" si="42"/>
        <v>0</v>
      </c>
      <c r="H157" s="183"/>
      <c r="I157" s="184">
        <f t="shared" si="43"/>
        <v>0</v>
      </c>
      <c r="J157" s="183"/>
      <c r="K157" s="184">
        <f t="shared" si="44"/>
        <v>0</v>
      </c>
      <c r="L157" s="184">
        <v>21</v>
      </c>
      <c r="M157" s="184">
        <f t="shared" si="45"/>
        <v>0</v>
      </c>
      <c r="N157" s="182">
        <v>0</v>
      </c>
      <c r="O157" s="182">
        <f t="shared" si="46"/>
        <v>0</v>
      </c>
      <c r="P157" s="182">
        <v>0</v>
      </c>
      <c r="Q157" s="182">
        <f t="shared" si="47"/>
        <v>0</v>
      </c>
      <c r="R157" s="184"/>
      <c r="S157" s="184" t="s">
        <v>327</v>
      </c>
      <c r="T157" s="185" t="s">
        <v>333</v>
      </c>
      <c r="U157" s="157">
        <v>0</v>
      </c>
      <c r="V157" s="157">
        <f t="shared" si="48"/>
        <v>0</v>
      </c>
      <c r="W157" s="157"/>
      <c r="X157" s="157" t="s">
        <v>249</v>
      </c>
      <c r="Y157" s="157" t="s">
        <v>250</v>
      </c>
      <c r="Z157" s="147"/>
      <c r="AA157" s="147"/>
      <c r="AB157" s="147"/>
      <c r="AC157" s="147"/>
      <c r="AD157" s="147"/>
      <c r="AE157" s="147"/>
      <c r="AF157" s="147"/>
      <c r="AG157" s="147" t="s">
        <v>694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9">
        <v>134</v>
      </c>
      <c r="B158" s="180" t="s">
        <v>1031</v>
      </c>
      <c r="C158" s="189" t="s">
        <v>969</v>
      </c>
      <c r="D158" s="181" t="s">
        <v>337</v>
      </c>
      <c r="E158" s="182">
        <v>355</v>
      </c>
      <c r="F158" s="183"/>
      <c r="G158" s="184">
        <f t="shared" si="42"/>
        <v>0</v>
      </c>
      <c r="H158" s="183"/>
      <c r="I158" s="184">
        <f t="shared" si="43"/>
        <v>0</v>
      </c>
      <c r="J158" s="183"/>
      <c r="K158" s="184">
        <f t="shared" si="44"/>
        <v>0</v>
      </c>
      <c r="L158" s="184">
        <v>21</v>
      </c>
      <c r="M158" s="184">
        <f t="shared" si="45"/>
        <v>0</v>
      </c>
      <c r="N158" s="182">
        <v>0</v>
      </c>
      <c r="O158" s="182">
        <f t="shared" si="46"/>
        <v>0</v>
      </c>
      <c r="P158" s="182">
        <v>0</v>
      </c>
      <c r="Q158" s="182">
        <f t="shared" si="47"/>
        <v>0</v>
      </c>
      <c r="R158" s="184"/>
      <c r="S158" s="184" t="s">
        <v>327</v>
      </c>
      <c r="T158" s="185" t="s">
        <v>333</v>
      </c>
      <c r="U158" s="157">
        <v>0</v>
      </c>
      <c r="V158" s="157">
        <f t="shared" si="48"/>
        <v>0</v>
      </c>
      <c r="W158" s="157"/>
      <c r="X158" s="157" t="s">
        <v>249</v>
      </c>
      <c r="Y158" s="157" t="s">
        <v>250</v>
      </c>
      <c r="Z158" s="147"/>
      <c r="AA158" s="147"/>
      <c r="AB158" s="147"/>
      <c r="AC158" s="147"/>
      <c r="AD158" s="147"/>
      <c r="AE158" s="147"/>
      <c r="AF158" s="147"/>
      <c r="AG158" s="147" t="s">
        <v>694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79">
        <v>135</v>
      </c>
      <c r="B159" s="180" t="s">
        <v>1032</v>
      </c>
      <c r="C159" s="189" t="s">
        <v>971</v>
      </c>
      <c r="D159" s="181" t="s">
        <v>337</v>
      </c>
      <c r="E159" s="182">
        <v>180</v>
      </c>
      <c r="F159" s="183"/>
      <c r="G159" s="184">
        <f t="shared" si="42"/>
        <v>0</v>
      </c>
      <c r="H159" s="183"/>
      <c r="I159" s="184">
        <f t="shared" si="43"/>
        <v>0</v>
      </c>
      <c r="J159" s="183"/>
      <c r="K159" s="184">
        <f t="shared" si="44"/>
        <v>0</v>
      </c>
      <c r="L159" s="184">
        <v>21</v>
      </c>
      <c r="M159" s="184">
        <f t="shared" si="45"/>
        <v>0</v>
      </c>
      <c r="N159" s="182">
        <v>0</v>
      </c>
      <c r="O159" s="182">
        <f t="shared" si="46"/>
        <v>0</v>
      </c>
      <c r="P159" s="182">
        <v>0</v>
      </c>
      <c r="Q159" s="182">
        <f t="shared" si="47"/>
        <v>0</v>
      </c>
      <c r="R159" s="184"/>
      <c r="S159" s="184" t="s">
        <v>327</v>
      </c>
      <c r="T159" s="185" t="s">
        <v>333</v>
      </c>
      <c r="U159" s="157">
        <v>0</v>
      </c>
      <c r="V159" s="157">
        <f t="shared" si="48"/>
        <v>0</v>
      </c>
      <c r="W159" s="157"/>
      <c r="X159" s="157" t="s">
        <v>249</v>
      </c>
      <c r="Y159" s="157" t="s">
        <v>250</v>
      </c>
      <c r="Z159" s="147"/>
      <c r="AA159" s="147"/>
      <c r="AB159" s="147"/>
      <c r="AC159" s="147"/>
      <c r="AD159" s="147"/>
      <c r="AE159" s="147"/>
      <c r="AF159" s="147"/>
      <c r="AG159" s="147" t="s">
        <v>694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9">
        <v>136</v>
      </c>
      <c r="B160" s="180" t="s">
        <v>1033</v>
      </c>
      <c r="C160" s="189" t="s">
        <v>973</v>
      </c>
      <c r="D160" s="181" t="s">
        <v>282</v>
      </c>
      <c r="E160" s="182">
        <v>650</v>
      </c>
      <c r="F160" s="183"/>
      <c r="G160" s="184">
        <f t="shared" si="42"/>
        <v>0</v>
      </c>
      <c r="H160" s="183"/>
      <c r="I160" s="184">
        <f t="shared" si="43"/>
        <v>0</v>
      </c>
      <c r="J160" s="183"/>
      <c r="K160" s="184">
        <f t="shared" si="44"/>
        <v>0</v>
      </c>
      <c r="L160" s="184">
        <v>21</v>
      </c>
      <c r="M160" s="184">
        <f t="shared" si="45"/>
        <v>0</v>
      </c>
      <c r="N160" s="182">
        <v>0</v>
      </c>
      <c r="O160" s="182">
        <f t="shared" si="46"/>
        <v>0</v>
      </c>
      <c r="P160" s="182">
        <v>0</v>
      </c>
      <c r="Q160" s="182">
        <f t="shared" si="47"/>
        <v>0</v>
      </c>
      <c r="R160" s="184"/>
      <c r="S160" s="184" t="s">
        <v>327</v>
      </c>
      <c r="T160" s="185" t="s">
        <v>333</v>
      </c>
      <c r="U160" s="157">
        <v>0</v>
      </c>
      <c r="V160" s="157">
        <f t="shared" si="48"/>
        <v>0</v>
      </c>
      <c r="W160" s="157"/>
      <c r="X160" s="157" t="s">
        <v>249</v>
      </c>
      <c r="Y160" s="157" t="s">
        <v>250</v>
      </c>
      <c r="Z160" s="147"/>
      <c r="AA160" s="147"/>
      <c r="AB160" s="147"/>
      <c r="AC160" s="147"/>
      <c r="AD160" s="147"/>
      <c r="AE160" s="147"/>
      <c r="AF160" s="147"/>
      <c r="AG160" s="147" t="s">
        <v>694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9">
        <v>137</v>
      </c>
      <c r="B161" s="180" t="s">
        <v>1034</v>
      </c>
      <c r="C161" s="189" t="s">
        <v>975</v>
      </c>
      <c r="D161" s="181" t="s">
        <v>282</v>
      </c>
      <c r="E161" s="182">
        <v>220</v>
      </c>
      <c r="F161" s="183"/>
      <c r="G161" s="184">
        <f t="shared" si="42"/>
        <v>0</v>
      </c>
      <c r="H161" s="183"/>
      <c r="I161" s="184">
        <f t="shared" si="43"/>
        <v>0</v>
      </c>
      <c r="J161" s="183"/>
      <c r="K161" s="184">
        <f t="shared" si="44"/>
        <v>0</v>
      </c>
      <c r="L161" s="184">
        <v>21</v>
      </c>
      <c r="M161" s="184">
        <f t="shared" si="45"/>
        <v>0</v>
      </c>
      <c r="N161" s="182">
        <v>0</v>
      </c>
      <c r="O161" s="182">
        <f t="shared" si="46"/>
        <v>0</v>
      </c>
      <c r="P161" s="182">
        <v>0</v>
      </c>
      <c r="Q161" s="182">
        <f t="shared" si="47"/>
        <v>0</v>
      </c>
      <c r="R161" s="184"/>
      <c r="S161" s="184" t="s">
        <v>327</v>
      </c>
      <c r="T161" s="185" t="s">
        <v>333</v>
      </c>
      <c r="U161" s="157">
        <v>0</v>
      </c>
      <c r="V161" s="157">
        <f t="shared" si="48"/>
        <v>0</v>
      </c>
      <c r="W161" s="157"/>
      <c r="X161" s="157" t="s">
        <v>249</v>
      </c>
      <c r="Y161" s="157" t="s">
        <v>250</v>
      </c>
      <c r="Z161" s="147"/>
      <c r="AA161" s="147"/>
      <c r="AB161" s="147"/>
      <c r="AC161" s="147"/>
      <c r="AD161" s="147"/>
      <c r="AE161" s="147"/>
      <c r="AF161" s="147"/>
      <c r="AG161" s="147" t="s">
        <v>694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9">
        <v>138</v>
      </c>
      <c r="B162" s="180" t="s">
        <v>1035</v>
      </c>
      <c r="C162" s="189" t="s">
        <v>896</v>
      </c>
      <c r="D162" s="181" t="s">
        <v>784</v>
      </c>
      <c r="E162" s="182">
        <v>1</v>
      </c>
      <c r="F162" s="183"/>
      <c r="G162" s="184">
        <f t="shared" si="42"/>
        <v>0</v>
      </c>
      <c r="H162" s="183"/>
      <c r="I162" s="184">
        <f t="shared" si="43"/>
        <v>0</v>
      </c>
      <c r="J162" s="183"/>
      <c r="K162" s="184">
        <f t="shared" si="44"/>
        <v>0</v>
      </c>
      <c r="L162" s="184">
        <v>21</v>
      </c>
      <c r="M162" s="184">
        <f t="shared" si="45"/>
        <v>0</v>
      </c>
      <c r="N162" s="182">
        <v>0</v>
      </c>
      <c r="O162" s="182">
        <f t="shared" si="46"/>
        <v>0</v>
      </c>
      <c r="P162" s="182">
        <v>0</v>
      </c>
      <c r="Q162" s="182">
        <f t="shared" si="47"/>
        <v>0</v>
      </c>
      <c r="R162" s="184"/>
      <c r="S162" s="184" t="s">
        <v>327</v>
      </c>
      <c r="T162" s="185" t="s">
        <v>333</v>
      </c>
      <c r="U162" s="157">
        <v>0</v>
      </c>
      <c r="V162" s="157">
        <f t="shared" si="48"/>
        <v>0</v>
      </c>
      <c r="W162" s="157"/>
      <c r="X162" s="157" t="s">
        <v>249</v>
      </c>
      <c r="Y162" s="157" t="s">
        <v>250</v>
      </c>
      <c r="Z162" s="147"/>
      <c r="AA162" s="147"/>
      <c r="AB162" s="147"/>
      <c r="AC162" s="147"/>
      <c r="AD162" s="147"/>
      <c r="AE162" s="147"/>
      <c r="AF162" s="147"/>
      <c r="AG162" s="147" t="s">
        <v>694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9">
        <v>139</v>
      </c>
      <c r="B163" s="180" t="s">
        <v>1036</v>
      </c>
      <c r="C163" s="189" t="s">
        <v>898</v>
      </c>
      <c r="D163" s="181" t="s">
        <v>337</v>
      </c>
      <c r="E163" s="182">
        <v>5</v>
      </c>
      <c r="F163" s="183"/>
      <c r="G163" s="184">
        <f t="shared" si="42"/>
        <v>0</v>
      </c>
      <c r="H163" s="183"/>
      <c r="I163" s="184">
        <f t="shared" si="43"/>
        <v>0</v>
      </c>
      <c r="J163" s="183"/>
      <c r="K163" s="184">
        <f t="shared" si="44"/>
        <v>0</v>
      </c>
      <c r="L163" s="184">
        <v>21</v>
      </c>
      <c r="M163" s="184">
        <f t="shared" si="45"/>
        <v>0</v>
      </c>
      <c r="N163" s="182">
        <v>0</v>
      </c>
      <c r="O163" s="182">
        <f t="shared" si="46"/>
        <v>0</v>
      </c>
      <c r="P163" s="182">
        <v>0</v>
      </c>
      <c r="Q163" s="182">
        <f t="shared" si="47"/>
        <v>0</v>
      </c>
      <c r="R163" s="184"/>
      <c r="S163" s="184" t="s">
        <v>327</v>
      </c>
      <c r="T163" s="185" t="s">
        <v>333</v>
      </c>
      <c r="U163" s="157">
        <v>0</v>
      </c>
      <c r="V163" s="157">
        <f t="shared" si="48"/>
        <v>0</v>
      </c>
      <c r="W163" s="157"/>
      <c r="X163" s="157" t="s">
        <v>249</v>
      </c>
      <c r="Y163" s="157" t="s">
        <v>250</v>
      </c>
      <c r="Z163" s="147"/>
      <c r="AA163" s="147"/>
      <c r="AB163" s="147"/>
      <c r="AC163" s="147"/>
      <c r="AD163" s="147"/>
      <c r="AE163" s="147"/>
      <c r="AF163" s="147"/>
      <c r="AG163" s="147" t="s">
        <v>694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79">
        <v>140</v>
      </c>
      <c r="B164" s="180" t="s">
        <v>1037</v>
      </c>
      <c r="C164" s="189" t="s">
        <v>749</v>
      </c>
      <c r="D164" s="181" t="s">
        <v>901</v>
      </c>
      <c r="E164" s="182">
        <v>2</v>
      </c>
      <c r="F164" s="183"/>
      <c r="G164" s="184">
        <f t="shared" si="42"/>
        <v>0</v>
      </c>
      <c r="H164" s="183"/>
      <c r="I164" s="184">
        <f t="shared" si="43"/>
        <v>0</v>
      </c>
      <c r="J164" s="183"/>
      <c r="K164" s="184">
        <f t="shared" si="44"/>
        <v>0</v>
      </c>
      <c r="L164" s="184">
        <v>21</v>
      </c>
      <c r="M164" s="184">
        <f t="shared" si="45"/>
        <v>0</v>
      </c>
      <c r="N164" s="182">
        <v>0</v>
      </c>
      <c r="O164" s="182">
        <f t="shared" si="46"/>
        <v>0</v>
      </c>
      <c r="P164" s="182">
        <v>0</v>
      </c>
      <c r="Q164" s="182">
        <f t="shared" si="47"/>
        <v>0</v>
      </c>
      <c r="R164" s="184"/>
      <c r="S164" s="184" t="s">
        <v>327</v>
      </c>
      <c r="T164" s="185" t="s">
        <v>333</v>
      </c>
      <c r="U164" s="157">
        <v>0</v>
      </c>
      <c r="V164" s="157">
        <f t="shared" si="48"/>
        <v>0</v>
      </c>
      <c r="W164" s="157"/>
      <c r="X164" s="157" t="s">
        <v>249</v>
      </c>
      <c r="Y164" s="157" t="s">
        <v>250</v>
      </c>
      <c r="Z164" s="147"/>
      <c r="AA164" s="147"/>
      <c r="AB164" s="147"/>
      <c r="AC164" s="147"/>
      <c r="AD164" s="147"/>
      <c r="AE164" s="147"/>
      <c r="AF164" s="147"/>
      <c r="AG164" s="147" t="s">
        <v>694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2.5" outlineLevel="1" x14ac:dyDescent="0.2">
      <c r="A165" s="179">
        <v>141</v>
      </c>
      <c r="B165" s="180" t="s">
        <v>1038</v>
      </c>
      <c r="C165" s="189" t="s">
        <v>773</v>
      </c>
      <c r="D165" s="181" t="s">
        <v>784</v>
      </c>
      <c r="E165" s="182">
        <v>1</v>
      </c>
      <c r="F165" s="183"/>
      <c r="G165" s="184">
        <f t="shared" si="42"/>
        <v>0</v>
      </c>
      <c r="H165" s="183"/>
      <c r="I165" s="184">
        <f t="shared" si="43"/>
        <v>0</v>
      </c>
      <c r="J165" s="183"/>
      <c r="K165" s="184">
        <f t="shared" si="44"/>
        <v>0</v>
      </c>
      <c r="L165" s="184">
        <v>21</v>
      </c>
      <c r="M165" s="184">
        <f t="shared" si="45"/>
        <v>0</v>
      </c>
      <c r="N165" s="182">
        <v>0</v>
      </c>
      <c r="O165" s="182">
        <f t="shared" si="46"/>
        <v>0</v>
      </c>
      <c r="P165" s="182">
        <v>0</v>
      </c>
      <c r="Q165" s="182">
        <f t="shared" si="47"/>
        <v>0</v>
      </c>
      <c r="R165" s="184"/>
      <c r="S165" s="184" t="s">
        <v>327</v>
      </c>
      <c r="T165" s="185" t="s">
        <v>333</v>
      </c>
      <c r="U165" s="157">
        <v>0</v>
      </c>
      <c r="V165" s="157">
        <f t="shared" si="48"/>
        <v>0</v>
      </c>
      <c r="W165" s="157"/>
      <c r="X165" s="157" t="s">
        <v>249</v>
      </c>
      <c r="Y165" s="157" t="s">
        <v>250</v>
      </c>
      <c r="Z165" s="147"/>
      <c r="AA165" s="147"/>
      <c r="AB165" s="147"/>
      <c r="AC165" s="147"/>
      <c r="AD165" s="147"/>
      <c r="AE165" s="147"/>
      <c r="AF165" s="147"/>
      <c r="AG165" s="147" t="s">
        <v>694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x14ac:dyDescent="0.2">
      <c r="A166" s="161" t="s">
        <v>243</v>
      </c>
      <c r="B166" s="162" t="s">
        <v>90</v>
      </c>
      <c r="C166" s="186" t="s">
        <v>91</v>
      </c>
      <c r="D166" s="163"/>
      <c r="E166" s="164"/>
      <c r="F166" s="165"/>
      <c r="G166" s="165">
        <f>SUMIF(AG167:AG180,"&lt;&gt;NOR",G167:G180)</f>
        <v>0</v>
      </c>
      <c r="H166" s="165"/>
      <c r="I166" s="165">
        <f>SUM(I167:I180)</f>
        <v>0</v>
      </c>
      <c r="J166" s="165"/>
      <c r="K166" s="165">
        <f>SUM(K167:K180)</f>
        <v>0</v>
      </c>
      <c r="L166" s="165"/>
      <c r="M166" s="165">
        <f>SUM(M167:M180)</f>
        <v>0</v>
      </c>
      <c r="N166" s="164"/>
      <c r="O166" s="164">
        <f>SUM(O167:O180)</f>
        <v>0</v>
      </c>
      <c r="P166" s="164"/>
      <c r="Q166" s="164">
        <f>SUM(Q167:Q180)</f>
        <v>0</v>
      </c>
      <c r="R166" s="165"/>
      <c r="S166" s="165"/>
      <c r="T166" s="166"/>
      <c r="U166" s="160"/>
      <c r="V166" s="160">
        <f>SUM(V167:V180)</f>
        <v>0</v>
      </c>
      <c r="W166" s="160"/>
      <c r="X166" s="160"/>
      <c r="Y166" s="160"/>
      <c r="AG166" t="s">
        <v>244</v>
      </c>
    </row>
    <row r="167" spans="1:60" outlineLevel="1" x14ac:dyDescent="0.2">
      <c r="A167" s="179">
        <v>142</v>
      </c>
      <c r="B167" s="180" t="s">
        <v>1039</v>
      </c>
      <c r="C167" s="189" t="s">
        <v>1040</v>
      </c>
      <c r="D167" s="181" t="s">
        <v>337</v>
      </c>
      <c r="E167" s="182">
        <v>2</v>
      </c>
      <c r="F167" s="183"/>
      <c r="G167" s="184">
        <f t="shared" ref="G167:G180" si="49">ROUND(E167*F167,2)</f>
        <v>0</v>
      </c>
      <c r="H167" s="183"/>
      <c r="I167" s="184">
        <f t="shared" ref="I167:I180" si="50">ROUND(E167*H167,2)</f>
        <v>0</v>
      </c>
      <c r="J167" s="183"/>
      <c r="K167" s="184">
        <f t="shared" ref="K167:K180" si="51">ROUND(E167*J167,2)</f>
        <v>0</v>
      </c>
      <c r="L167" s="184">
        <v>21</v>
      </c>
      <c r="M167" s="184">
        <f t="shared" ref="M167:M180" si="52">G167*(1+L167/100)</f>
        <v>0</v>
      </c>
      <c r="N167" s="182">
        <v>0</v>
      </c>
      <c r="O167" s="182">
        <f t="shared" ref="O167:O180" si="53">ROUND(E167*N167,2)</f>
        <v>0</v>
      </c>
      <c r="P167" s="182">
        <v>0</v>
      </c>
      <c r="Q167" s="182">
        <f t="shared" ref="Q167:Q180" si="54">ROUND(E167*P167,2)</f>
        <v>0</v>
      </c>
      <c r="R167" s="184"/>
      <c r="S167" s="184" t="s">
        <v>327</v>
      </c>
      <c r="T167" s="185" t="s">
        <v>333</v>
      </c>
      <c r="U167" s="157">
        <v>0</v>
      </c>
      <c r="V167" s="157">
        <f t="shared" ref="V167:V180" si="55">ROUND(E167*U167,2)</f>
        <v>0</v>
      </c>
      <c r="W167" s="157"/>
      <c r="X167" s="157" t="s">
        <v>249</v>
      </c>
      <c r="Y167" s="157" t="s">
        <v>250</v>
      </c>
      <c r="Z167" s="147"/>
      <c r="AA167" s="147"/>
      <c r="AB167" s="147"/>
      <c r="AC167" s="147"/>
      <c r="AD167" s="147"/>
      <c r="AE167" s="147"/>
      <c r="AF167" s="147"/>
      <c r="AG167" s="147" t="s">
        <v>694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9">
        <v>143</v>
      </c>
      <c r="B168" s="180" t="s">
        <v>1041</v>
      </c>
      <c r="C168" s="189" t="s">
        <v>1042</v>
      </c>
      <c r="D168" s="181" t="s">
        <v>337</v>
      </c>
      <c r="E168" s="182">
        <v>5</v>
      </c>
      <c r="F168" s="183"/>
      <c r="G168" s="184">
        <f t="shared" si="49"/>
        <v>0</v>
      </c>
      <c r="H168" s="183"/>
      <c r="I168" s="184">
        <f t="shared" si="50"/>
        <v>0</v>
      </c>
      <c r="J168" s="183"/>
      <c r="K168" s="184">
        <f t="shared" si="51"/>
        <v>0</v>
      </c>
      <c r="L168" s="184">
        <v>21</v>
      </c>
      <c r="M168" s="184">
        <f t="shared" si="52"/>
        <v>0</v>
      </c>
      <c r="N168" s="182">
        <v>0</v>
      </c>
      <c r="O168" s="182">
        <f t="shared" si="53"/>
        <v>0</v>
      </c>
      <c r="P168" s="182">
        <v>0</v>
      </c>
      <c r="Q168" s="182">
        <f t="shared" si="54"/>
        <v>0</v>
      </c>
      <c r="R168" s="184"/>
      <c r="S168" s="184" t="s">
        <v>327</v>
      </c>
      <c r="T168" s="185" t="s">
        <v>333</v>
      </c>
      <c r="U168" s="157">
        <v>0</v>
      </c>
      <c r="V168" s="157">
        <f t="shared" si="55"/>
        <v>0</v>
      </c>
      <c r="W168" s="157"/>
      <c r="X168" s="157" t="s">
        <v>249</v>
      </c>
      <c r="Y168" s="157" t="s">
        <v>250</v>
      </c>
      <c r="Z168" s="147"/>
      <c r="AA168" s="147"/>
      <c r="AB168" s="147"/>
      <c r="AC168" s="147"/>
      <c r="AD168" s="147"/>
      <c r="AE168" s="147"/>
      <c r="AF168" s="147"/>
      <c r="AG168" s="147" t="s">
        <v>694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9">
        <v>144</v>
      </c>
      <c r="B169" s="180" t="s">
        <v>1043</v>
      </c>
      <c r="C169" s="189" t="s">
        <v>1044</v>
      </c>
      <c r="D169" s="181" t="s">
        <v>337</v>
      </c>
      <c r="E169" s="182">
        <v>7</v>
      </c>
      <c r="F169" s="183"/>
      <c r="G169" s="184">
        <f t="shared" si="49"/>
        <v>0</v>
      </c>
      <c r="H169" s="183"/>
      <c r="I169" s="184">
        <f t="shared" si="50"/>
        <v>0</v>
      </c>
      <c r="J169" s="183"/>
      <c r="K169" s="184">
        <f t="shared" si="51"/>
        <v>0</v>
      </c>
      <c r="L169" s="184">
        <v>21</v>
      </c>
      <c r="M169" s="184">
        <f t="shared" si="52"/>
        <v>0</v>
      </c>
      <c r="N169" s="182">
        <v>0</v>
      </c>
      <c r="O169" s="182">
        <f t="shared" si="53"/>
        <v>0</v>
      </c>
      <c r="P169" s="182">
        <v>0</v>
      </c>
      <c r="Q169" s="182">
        <f t="shared" si="54"/>
        <v>0</v>
      </c>
      <c r="R169" s="184"/>
      <c r="S169" s="184" t="s">
        <v>327</v>
      </c>
      <c r="T169" s="185" t="s">
        <v>333</v>
      </c>
      <c r="U169" s="157">
        <v>0</v>
      </c>
      <c r="V169" s="157">
        <f t="shared" si="55"/>
        <v>0</v>
      </c>
      <c r="W169" s="157"/>
      <c r="X169" s="157" t="s">
        <v>249</v>
      </c>
      <c r="Y169" s="157" t="s">
        <v>250</v>
      </c>
      <c r="Z169" s="147"/>
      <c r="AA169" s="147"/>
      <c r="AB169" s="147"/>
      <c r="AC169" s="147"/>
      <c r="AD169" s="147"/>
      <c r="AE169" s="147"/>
      <c r="AF169" s="147"/>
      <c r="AG169" s="147" t="s">
        <v>694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9">
        <v>145</v>
      </c>
      <c r="B170" s="180" t="s">
        <v>1045</v>
      </c>
      <c r="C170" s="189" t="s">
        <v>1046</v>
      </c>
      <c r="D170" s="181" t="s">
        <v>337</v>
      </c>
      <c r="E170" s="182">
        <v>7</v>
      </c>
      <c r="F170" s="183"/>
      <c r="G170" s="184">
        <f t="shared" si="49"/>
        <v>0</v>
      </c>
      <c r="H170" s="183"/>
      <c r="I170" s="184">
        <f t="shared" si="50"/>
        <v>0</v>
      </c>
      <c r="J170" s="183"/>
      <c r="K170" s="184">
        <f t="shared" si="51"/>
        <v>0</v>
      </c>
      <c r="L170" s="184">
        <v>21</v>
      </c>
      <c r="M170" s="184">
        <f t="shared" si="52"/>
        <v>0</v>
      </c>
      <c r="N170" s="182">
        <v>0</v>
      </c>
      <c r="O170" s="182">
        <f t="shared" si="53"/>
        <v>0</v>
      </c>
      <c r="P170" s="182">
        <v>0</v>
      </c>
      <c r="Q170" s="182">
        <f t="shared" si="54"/>
        <v>0</v>
      </c>
      <c r="R170" s="184"/>
      <c r="S170" s="184" t="s">
        <v>327</v>
      </c>
      <c r="T170" s="185" t="s">
        <v>333</v>
      </c>
      <c r="U170" s="157">
        <v>0</v>
      </c>
      <c r="V170" s="157">
        <f t="shared" si="55"/>
        <v>0</v>
      </c>
      <c r="W170" s="157"/>
      <c r="X170" s="157" t="s">
        <v>249</v>
      </c>
      <c r="Y170" s="157" t="s">
        <v>250</v>
      </c>
      <c r="Z170" s="147"/>
      <c r="AA170" s="147"/>
      <c r="AB170" s="147"/>
      <c r="AC170" s="147"/>
      <c r="AD170" s="147"/>
      <c r="AE170" s="147"/>
      <c r="AF170" s="147"/>
      <c r="AG170" s="147" t="s">
        <v>694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2.5" outlineLevel="1" x14ac:dyDescent="0.2">
      <c r="A171" s="179">
        <v>146</v>
      </c>
      <c r="B171" s="180" t="s">
        <v>1047</v>
      </c>
      <c r="C171" s="189" t="s">
        <v>1048</v>
      </c>
      <c r="D171" s="181" t="s">
        <v>337</v>
      </c>
      <c r="E171" s="182">
        <v>10</v>
      </c>
      <c r="F171" s="183"/>
      <c r="G171" s="184">
        <f t="shared" si="49"/>
        <v>0</v>
      </c>
      <c r="H171" s="183"/>
      <c r="I171" s="184">
        <f t="shared" si="50"/>
        <v>0</v>
      </c>
      <c r="J171" s="183"/>
      <c r="K171" s="184">
        <f t="shared" si="51"/>
        <v>0</v>
      </c>
      <c r="L171" s="184">
        <v>21</v>
      </c>
      <c r="M171" s="184">
        <f t="shared" si="52"/>
        <v>0</v>
      </c>
      <c r="N171" s="182">
        <v>0</v>
      </c>
      <c r="O171" s="182">
        <f t="shared" si="53"/>
        <v>0</v>
      </c>
      <c r="P171" s="182">
        <v>0</v>
      </c>
      <c r="Q171" s="182">
        <f t="shared" si="54"/>
        <v>0</v>
      </c>
      <c r="R171" s="184"/>
      <c r="S171" s="184" t="s">
        <v>327</v>
      </c>
      <c r="T171" s="185" t="s">
        <v>333</v>
      </c>
      <c r="U171" s="157">
        <v>0</v>
      </c>
      <c r="V171" s="157">
        <f t="shared" si="55"/>
        <v>0</v>
      </c>
      <c r="W171" s="157"/>
      <c r="X171" s="157" t="s">
        <v>249</v>
      </c>
      <c r="Y171" s="157" t="s">
        <v>250</v>
      </c>
      <c r="Z171" s="147"/>
      <c r="AA171" s="147"/>
      <c r="AB171" s="147"/>
      <c r="AC171" s="147"/>
      <c r="AD171" s="147"/>
      <c r="AE171" s="147"/>
      <c r="AF171" s="147"/>
      <c r="AG171" s="147" t="s">
        <v>694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9">
        <v>147</v>
      </c>
      <c r="B172" s="180" t="s">
        <v>1049</v>
      </c>
      <c r="C172" s="189" t="s">
        <v>1050</v>
      </c>
      <c r="D172" s="181" t="s">
        <v>337</v>
      </c>
      <c r="E172" s="182">
        <v>3</v>
      </c>
      <c r="F172" s="183"/>
      <c r="G172" s="184">
        <f t="shared" si="49"/>
        <v>0</v>
      </c>
      <c r="H172" s="183"/>
      <c r="I172" s="184">
        <f t="shared" si="50"/>
        <v>0</v>
      </c>
      <c r="J172" s="183"/>
      <c r="K172" s="184">
        <f t="shared" si="51"/>
        <v>0</v>
      </c>
      <c r="L172" s="184">
        <v>21</v>
      </c>
      <c r="M172" s="184">
        <f t="shared" si="52"/>
        <v>0</v>
      </c>
      <c r="N172" s="182">
        <v>0</v>
      </c>
      <c r="O172" s="182">
        <f t="shared" si="53"/>
        <v>0</v>
      </c>
      <c r="P172" s="182">
        <v>0</v>
      </c>
      <c r="Q172" s="182">
        <f t="shared" si="54"/>
        <v>0</v>
      </c>
      <c r="R172" s="184"/>
      <c r="S172" s="184" t="s">
        <v>327</v>
      </c>
      <c r="T172" s="185" t="s">
        <v>333</v>
      </c>
      <c r="U172" s="157">
        <v>0</v>
      </c>
      <c r="V172" s="157">
        <f t="shared" si="55"/>
        <v>0</v>
      </c>
      <c r="W172" s="157"/>
      <c r="X172" s="157" t="s">
        <v>249</v>
      </c>
      <c r="Y172" s="157" t="s">
        <v>250</v>
      </c>
      <c r="Z172" s="147"/>
      <c r="AA172" s="147"/>
      <c r="AB172" s="147"/>
      <c r="AC172" s="147"/>
      <c r="AD172" s="147"/>
      <c r="AE172" s="147"/>
      <c r="AF172" s="147"/>
      <c r="AG172" s="147" t="s">
        <v>694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79">
        <v>148</v>
      </c>
      <c r="B173" s="180" t="s">
        <v>1051</v>
      </c>
      <c r="C173" s="189" t="s">
        <v>1052</v>
      </c>
      <c r="D173" s="181" t="s">
        <v>337</v>
      </c>
      <c r="E173" s="182">
        <v>2</v>
      </c>
      <c r="F173" s="183"/>
      <c r="G173" s="184">
        <f t="shared" si="49"/>
        <v>0</v>
      </c>
      <c r="H173" s="183"/>
      <c r="I173" s="184">
        <f t="shared" si="50"/>
        <v>0</v>
      </c>
      <c r="J173" s="183"/>
      <c r="K173" s="184">
        <f t="shared" si="51"/>
        <v>0</v>
      </c>
      <c r="L173" s="184">
        <v>21</v>
      </c>
      <c r="M173" s="184">
        <f t="shared" si="52"/>
        <v>0</v>
      </c>
      <c r="N173" s="182">
        <v>0</v>
      </c>
      <c r="O173" s="182">
        <f t="shared" si="53"/>
        <v>0</v>
      </c>
      <c r="P173" s="182">
        <v>0</v>
      </c>
      <c r="Q173" s="182">
        <f t="shared" si="54"/>
        <v>0</v>
      </c>
      <c r="R173" s="184"/>
      <c r="S173" s="184" t="s">
        <v>327</v>
      </c>
      <c r="T173" s="185" t="s">
        <v>333</v>
      </c>
      <c r="U173" s="157">
        <v>0</v>
      </c>
      <c r="V173" s="157">
        <f t="shared" si="55"/>
        <v>0</v>
      </c>
      <c r="W173" s="157"/>
      <c r="X173" s="157" t="s">
        <v>249</v>
      </c>
      <c r="Y173" s="157" t="s">
        <v>250</v>
      </c>
      <c r="Z173" s="147"/>
      <c r="AA173" s="147"/>
      <c r="AB173" s="147"/>
      <c r="AC173" s="147"/>
      <c r="AD173" s="147"/>
      <c r="AE173" s="147"/>
      <c r="AF173" s="147"/>
      <c r="AG173" s="147" t="s">
        <v>694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79">
        <v>149</v>
      </c>
      <c r="B174" s="180" t="s">
        <v>1053</v>
      </c>
      <c r="C174" s="189" t="s">
        <v>1054</v>
      </c>
      <c r="D174" s="181" t="s">
        <v>337</v>
      </c>
      <c r="E174" s="182">
        <v>1</v>
      </c>
      <c r="F174" s="183"/>
      <c r="G174" s="184">
        <f t="shared" si="49"/>
        <v>0</v>
      </c>
      <c r="H174" s="183"/>
      <c r="I174" s="184">
        <f t="shared" si="50"/>
        <v>0</v>
      </c>
      <c r="J174" s="183"/>
      <c r="K174" s="184">
        <f t="shared" si="51"/>
        <v>0</v>
      </c>
      <c r="L174" s="184">
        <v>21</v>
      </c>
      <c r="M174" s="184">
        <f t="shared" si="52"/>
        <v>0</v>
      </c>
      <c r="N174" s="182">
        <v>0</v>
      </c>
      <c r="O174" s="182">
        <f t="shared" si="53"/>
        <v>0</v>
      </c>
      <c r="P174" s="182">
        <v>0</v>
      </c>
      <c r="Q174" s="182">
        <f t="shared" si="54"/>
        <v>0</v>
      </c>
      <c r="R174" s="184"/>
      <c r="S174" s="184" t="s">
        <v>327</v>
      </c>
      <c r="T174" s="185" t="s">
        <v>333</v>
      </c>
      <c r="U174" s="157">
        <v>0</v>
      </c>
      <c r="V174" s="157">
        <f t="shared" si="55"/>
        <v>0</v>
      </c>
      <c r="W174" s="157"/>
      <c r="X174" s="157" t="s">
        <v>249</v>
      </c>
      <c r="Y174" s="157" t="s">
        <v>250</v>
      </c>
      <c r="Z174" s="147"/>
      <c r="AA174" s="147"/>
      <c r="AB174" s="147"/>
      <c r="AC174" s="147"/>
      <c r="AD174" s="147"/>
      <c r="AE174" s="147"/>
      <c r="AF174" s="147"/>
      <c r="AG174" s="147" t="s">
        <v>694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9">
        <v>150</v>
      </c>
      <c r="B175" s="180" t="s">
        <v>1055</v>
      </c>
      <c r="C175" s="189" t="s">
        <v>1056</v>
      </c>
      <c r="D175" s="181" t="s">
        <v>337</v>
      </c>
      <c r="E175" s="182">
        <v>2</v>
      </c>
      <c r="F175" s="183"/>
      <c r="G175" s="184">
        <f t="shared" si="49"/>
        <v>0</v>
      </c>
      <c r="H175" s="183"/>
      <c r="I175" s="184">
        <f t="shared" si="50"/>
        <v>0</v>
      </c>
      <c r="J175" s="183"/>
      <c r="K175" s="184">
        <f t="shared" si="51"/>
        <v>0</v>
      </c>
      <c r="L175" s="184">
        <v>21</v>
      </c>
      <c r="M175" s="184">
        <f t="shared" si="52"/>
        <v>0</v>
      </c>
      <c r="N175" s="182">
        <v>0</v>
      </c>
      <c r="O175" s="182">
        <f t="shared" si="53"/>
        <v>0</v>
      </c>
      <c r="P175" s="182">
        <v>0</v>
      </c>
      <c r="Q175" s="182">
        <f t="shared" si="54"/>
        <v>0</v>
      </c>
      <c r="R175" s="184"/>
      <c r="S175" s="184" t="s">
        <v>327</v>
      </c>
      <c r="T175" s="185" t="s">
        <v>333</v>
      </c>
      <c r="U175" s="157">
        <v>0</v>
      </c>
      <c r="V175" s="157">
        <f t="shared" si="55"/>
        <v>0</v>
      </c>
      <c r="W175" s="157"/>
      <c r="X175" s="157" t="s">
        <v>249</v>
      </c>
      <c r="Y175" s="157" t="s">
        <v>250</v>
      </c>
      <c r="Z175" s="147"/>
      <c r="AA175" s="147"/>
      <c r="AB175" s="147"/>
      <c r="AC175" s="147"/>
      <c r="AD175" s="147"/>
      <c r="AE175" s="147"/>
      <c r="AF175" s="147"/>
      <c r="AG175" s="147" t="s">
        <v>694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79">
        <v>151</v>
      </c>
      <c r="B176" s="180" t="s">
        <v>1057</v>
      </c>
      <c r="C176" s="189" t="s">
        <v>1058</v>
      </c>
      <c r="D176" s="181" t="s">
        <v>337</v>
      </c>
      <c r="E176" s="182">
        <v>1</v>
      </c>
      <c r="F176" s="183"/>
      <c r="G176" s="184">
        <f t="shared" si="49"/>
        <v>0</v>
      </c>
      <c r="H176" s="183"/>
      <c r="I176" s="184">
        <f t="shared" si="50"/>
        <v>0</v>
      </c>
      <c r="J176" s="183"/>
      <c r="K176" s="184">
        <f t="shared" si="51"/>
        <v>0</v>
      </c>
      <c r="L176" s="184">
        <v>21</v>
      </c>
      <c r="M176" s="184">
        <f t="shared" si="52"/>
        <v>0</v>
      </c>
      <c r="N176" s="182">
        <v>0</v>
      </c>
      <c r="O176" s="182">
        <f t="shared" si="53"/>
        <v>0</v>
      </c>
      <c r="P176" s="182">
        <v>0</v>
      </c>
      <c r="Q176" s="182">
        <f t="shared" si="54"/>
        <v>0</v>
      </c>
      <c r="R176" s="184"/>
      <c r="S176" s="184" t="s">
        <v>327</v>
      </c>
      <c r="T176" s="185" t="s">
        <v>333</v>
      </c>
      <c r="U176" s="157">
        <v>0</v>
      </c>
      <c r="V176" s="157">
        <f t="shared" si="55"/>
        <v>0</v>
      </c>
      <c r="W176" s="157"/>
      <c r="X176" s="157" t="s">
        <v>249</v>
      </c>
      <c r="Y176" s="157" t="s">
        <v>250</v>
      </c>
      <c r="Z176" s="147"/>
      <c r="AA176" s="147"/>
      <c r="AB176" s="147"/>
      <c r="AC176" s="147"/>
      <c r="AD176" s="147"/>
      <c r="AE176" s="147"/>
      <c r="AF176" s="147"/>
      <c r="AG176" s="147" t="s">
        <v>694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1" x14ac:dyDescent="0.2">
      <c r="A177" s="179">
        <v>152</v>
      </c>
      <c r="B177" s="180" t="s">
        <v>1059</v>
      </c>
      <c r="C177" s="189" t="s">
        <v>1060</v>
      </c>
      <c r="D177" s="181" t="s">
        <v>337</v>
      </c>
      <c r="E177" s="182">
        <v>7</v>
      </c>
      <c r="F177" s="183"/>
      <c r="G177" s="184">
        <f t="shared" si="49"/>
        <v>0</v>
      </c>
      <c r="H177" s="183"/>
      <c r="I177" s="184">
        <f t="shared" si="50"/>
        <v>0</v>
      </c>
      <c r="J177" s="183"/>
      <c r="K177" s="184">
        <f t="shared" si="51"/>
        <v>0</v>
      </c>
      <c r="L177" s="184">
        <v>21</v>
      </c>
      <c r="M177" s="184">
        <f t="shared" si="52"/>
        <v>0</v>
      </c>
      <c r="N177" s="182">
        <v>0</v>
      </c>
      <c r="O177" s="182">
        <f t="shared" si="53"/>
        <v>0</v>
      </c>
      <c r="P177" s="182">
        <v>0</v>
      </c>
      <c r="Q177" s="182">
        <f t="shared" si="54"/>
        <v>0</v>
      </c>
      <c r="R177" s="184"/>
      <c r="S177" s="184" t="s">
        <v>327</v>
      </c>
      <c r="T177" s="185" t="s">
        <v>333</v>
      </c>
      <c r="U177" s="157">
        <v>0</v>
      </c>
      <c r="V177" s="157">
        <f t="shared" si="55"/>
        <v>0</v>
      </c>
      <c r="W177" s="157"/>
      <c r="X177" s="157" t="s">
        <v>249</v>
      </c>
      <c r="Y177" s="157" t="s">
        <v>250</v>
      </c>
      <c r="Z177" s="147"/>
      <c r="AA177" s="147"/>
      <c r="AB177" s="147"/>
      <c r="AC177" s="147"/>
      <c r="AD177" s="147"/>
      <c r="AE177" s="147"/>
      <c r="AF177" s="147"/>
      <c r="AG177" s="147" t="s">
        <v>694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9">
        <v>153</v>
      </c>
      <c r="B178" s="180" t="s">
        <v>1061</v>
      </c>
      <c r="C178" s="189" t="s">
        <v>1062</v>
      </c>
      <c r="D178" s="181" t="s">
        <v>800</v>
      </c>
      <c r="E178" s="182">
        <v>16</v>
      </c>
      <c r="F178" s="183"/>
      <c r="G178" s="184">
        <f t="shared" si="49"/>
        <v>0</v>
      </c>
      <c r="H178" s="183"/>
      <c r="I178" s="184">
        <f t="shared" si="50"/>
        <v>0</v>
      </c>
      <c r="J178" s="183"/>
      <c r="K178" s="184">
        <f t="shared" si="51"/>
        <v>0</v>
      </c>
      <c r="L178" s="184">
        <v>21</v>
      </c>
      <c r="M178" s="184">
        <f t="shared" si="52"/>
        <v>0</v>
      </c>
      <c r="N178" s="182">
        <v>0</v>
      </c>
      <c r="O178" s="182">
        <f t="shared" si="53"/>
        <v>0</v>
      </c>
      <c r="P178" s="182">
        <v>0</v>
      </c>
      <c r="Q178" s="182">
        <f t="shared" si="54"/>
        <v>0</v>
      </c>
      <c r="R178" s="184"/>
      <c r="S178" s="184" t="s">
        <v>327</v>
      </c>
      <c r="T178" s="185" t="s">
        <v>333</v>
      </c>
      <c r="U178" s="157">
        <v>0</v>
      </c>
      <c r="V178" s="157">
        <f t="shared" si="55"/>
        <v>0</v>
      </c>
      <c r="W178" s="157"/>
      <c r="X178" s="157" t="s">
        <v>249</v>
      </c>
      <c r="Y178" s="157" t="s">
        <v>250</v>
      </c>
      <c r="Z178" s="147"/>
      <c r="AA178" s="147"/>
      <c r="AB178" s="147"/>
      <c r="AC178" s="147"/>
      <c r="AD178" s="147"/>
      <c r="AE178" s="147"/>
      <c r="AF178" s="147"/>
      <c r="AG178" s="147" t="s">
        <v>694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79">
        <v>154</v>
      </c>
      <c r="B179" s="180" t="s">
        <v>1063</v>
      </c>
      <c r="C179" s="189" t="s">
        <v>1064</v>
      </c>
      <c r="D179" s="181" t="s">
        <v>800</v>
      </c>
      <c r="E179" s="182">
        <v>8</v>
      </c>
      <c r="F179" s="183"/>
      <c r="G179" s="184">
        <f t="shared" si="49"/>
        <v>0</v>
      </c>
      <c r="H179" s="183"/>
      <c r="I179" s="184">
        <f t="shared" si="50"/>
        <v>0</v>
      </c>
      <c r="J179" s="183"/>
      <c r="K179" s="184">
        <f t="shared" si="51"/>
        <v>0</v>
      </c>
      <c r="L179" s="184">
        <v>21</v>
      </c>
      <c r="M179" s="184">
        <f t="shared" si="52"/>
        <v>0</v>
      </c>
      <c r="N179" s="182">
        <v>0</v>
      </c>
      <c r="O179" s="182">
        <f t="shared" si="53"/>
        <v>0</v>
      </c>
      <c r="P179" s="182">
        <v>0</v>
      </c>
      <c r="Q179" s="182">
        <f t="shared" si="54"/>
        <v>0</v>
      </c>
      <c r="R179" s="184"/>
      <c r="S179" s="184" t="s">
        <v>327</v>
      </c>
      <c r="T179" s="185" t="s">
        <v>333</v>
      </c>
      <c r="U179" s="157">
        <v>0</v>
      </c>
      <c r="V179" s="157">
        <f t="shared" si="55"/>
        <v>0</v>
      </c>
      <c r="W179" s="157"/>
      <c r="X179" s="157" t="s">
        <v>249</v>
      </c>
      <c r="Y179" s="157" t="s">
        <v>250</v>
      </c>
      <c r="Z179" s="147"/>
      <c r="AA179" s="147"/>
      <c r="AB179" s="147"/>
      <c r="AC179" s="147"/>
      <c r="AD179" s="147"/>
      <c r="AE179" s="147"/>
      <c r="AF179" s="147"/>
      <c r="AG179" s="147" t="s">
        <v>694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79">
        <v>155</v>
      </c>
      <c r="B180" s="180" t="s">
        <v>1065</v>
      </c>
      <c r="C180" s="189" t="s">
        <v>813</v>
      </c>
      <c r="D180" s="181" t="s">
        <v>800</v>
      </c>
      <c r="E180" s="182">
        <v>5</v>
      </c>
      <c r="F180" s="183"/>
      <c r="G180" s="184">
        <f t="shared" si="49"/>
        <v>0</v>
      </c>
      <c r="H180" s="183"/>
      <c r="I180" s="184">
        <f t="shared" si="50"/>
        <v>0</v>
      </c>
      <c r="J180" s="183"/>
      <c r="K180" s="184">
        <f t="shared" si="51"/>
        <v>0</v>
      </c>
      <c r="L180" s="184">
        <v>21</v>
      </c>
      <c r="M180" s="184">
        <f t="shared" si="52"/>
        <v>0</v>
      </c>
      <c r="N180" s="182">
        <v>0</v>
      </c>
      <c r="O180" s="182">
        <f t="shared" si="53"/>
        <v>0</v>
      </c>
      <c r="P180" s="182">
        <v>0</v>
      </c>
      <c r="Q180" s="182">
        <f t="shared" si="54"/>
        <v>0</v>
      </c>
      <c r="R180" s="184"/>
      <c r="S180" s="184" t="s">
        <v>327</v>
      </c>
      <c r="T180" s="185" t="s">
        <v>333</v>
      </c>
      <c r="U180" s="157">
        <v>0</v>
      </c>
      <c r="V180" s="157">
        <f t="shared" si="55"/>
        <v>0</v>
      </c>
      <c r="W180" s="157"/>
      <c r="X180" s="157" t="s">
        <v>249</v>
      </c>
      <c r="Y180" s="157" t="s">
        <v>250</v>
      </c>
      <c r="Z180" s="147"/>
      <c r="AA180" s="147"/>
      <c r="AB180" s="147"/>
      <c r="AC180" s="147"/>
      <c r="AD180" s="147"/>
      <c r="AE180" s="147"/>
      <c r="AF180" s="147"/>
      <c r="AG180" s="147" t="s">
        <v>694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
      <c r="A181" s="161" t="s">
        <v>243</v>
      </c>
      <c r="B181" s="162" t="s">
        <v>92</v>
      </c>
      <c r="C181" s="186" t="s">
        <v>93</v>
      </c>
      <c r="D181" s="163"/>
      <c r="E181" s="164"/>
      <c r="F181" s="165"/>
      <c r="G181" s="165">
        <f>SUMIF(AG182:AG190,"&lt;&gt;NOR",G182:G190)</f>
        <v>0</v>
      </c>
      <c r="H181" s="165"/>
      <c r="I181" s="165">
        <f>SUM(I182:I190)</f>
        <v>0</v>
      </c>
      <c r="J181" s="165"/>
      <c r="K181" s="165">
        <f>SUM(K182:K190)</f>
        <v>0</v>
      </c>
      <c r="L181" s="165"/>
      <c r="M181" s="165">
        <f>SUM(M182:M190)</f>
        <v>0</v>
      </c>
      <c r="N181" s="164"/>
      <c r="O181" s="164">
        <f>SUM(O182:O190)</f>
        <v>0</v>
      </c>
      <c r="P181" s="164"/>
      <c r="Q181" s="164">
        <f>SUM(Q182:Q190)</f>
        <v>0</v>
      </c>
      <c r="R181" s="165"/>
      <c r="S181" s="165"/>
      <c r="T181" s="166"/>
      <c r="U181" s="160"/>
      <c r="V181" s="160">
        <f>SUM(V182:V190)</f>
        <v>0</v>
      </c>
      <c r="W181" s="160"/>
      <c r="X181" s="160"/>
      <c r="Y181" s="160"/>
      <c r="AG181" t="s">
        <v>244</v>
      </c>
    </row>
    <row r="182" spans="1:60" ht="33.75" outlineLevel="1" x14ac:dyDescent="0.2">
      <c r="A182" s="179">
        <v>156</v>
      </c>
      <c r="B182" s="180" t="s">
        <v>1066</v>
      </c>
      <c r="C182" s="189" t="s">
        <v>739</v>
      </c>
      <c r="D182" s="181" t="s">
        <v>337</v>
      </c>
      <c r="E182" s="182">
        <v>195</v>
      </c>
      <c r="F182" s="183"/>
      <c r="G182" s="184">
        <f t="shared" ref="G182:G190" si="56">ROUND(E182*F182,2)</f>
        <v>0</v>
      </c>
      <c r="H182" s="183"/>
      <c r="I182" s="184">
        <f t="shared" ref="I182:I190" si="57">ROUND(E182*H182,2)</f>
        <v>0</v>
      </c>
      <c r="J182" s="183"/>
      <c r="K182" s="184">
        <f t="shared" ref="K182:K190" si="58">ROUND(E182*J182,2)</f>
        <v>0</v>
      </c>
      <c r="L182" s="184">
        <v>21</v>
      </c>
      <c r="M182" s="184">
        <f t="shared" ref="M182:M190" si="59">G182*(1+L182/100)</f>
        <v>0</v>
      </c>
      <c r="N182" s="182">
        <v>0</v>
      </c>
      <c r="O182" s="182">
        <f t="shared" ref="O182:O190" si="60">ROUND(E182*N182,2)</f>
        <v>0</v>
      </c>
      <c r="P182" s="182">
        <v>0</v>
      </c>
      <c r="Q182" s="182">
        <f t="shared" ref="Q182:Q190" si="61">ROUND(E182*P182,2)</f>
        <v>0</v>
      </c>
      <c r="R182" s="184"/>
      <c r="S182" s="184" t="s">
        <v>327</v>
      </c>
      <c r="T182" s="185" t="s">
        <v>333</v>
      </c>
      <c r="U182" s="157">
        <v>0</v>
      </c>
      <c r="V182" s="157">
        <f t="shared" ref="V182:V190" si="62">ROUND(E182*U182,2)</f>
        <v>0</v>
      </c>
      <c r="W182" s="157"/>
      <c r="X182" s="157" t="s">
        <v>249</v>
      </c>
      <c r="Y182" s="157" t="s">
        <v>250</v>
      </c>
      <c r="Z182" s="147"/>
      <c r="AA182" s="147"/>
      <c r="AB182" s="147"/>
      <c r="AC182" s="147"/>
      <c r="AD182" s="147"/>
      <c r="AE182" s="147"/>
      <c r="AF182" s="147"/>
      <c r="AG182" s="147" t="s">
        <v>694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3.75" outlineLevel="1" x14ac:dyDescent="0.2">
      <c r="A183" s="179">
        <v>157</v>
      </c>
      <c r="B183" s="180" t="s">
        <v>1067</v>
      </c>
      <c r="C183" s="189" t="s">
        <v>1068</v>
      </c>
      <c r="D183" s="181" t="s">
        <v>337</v>
      </c>
      <c r="E183" s="182">
        <v>105</v>
      </c>
      <c r="F183" s="183"/>
      <c r="G183" s="184">
        <f t="shared" si="56"/>
        <v>0</v>
      </c>
      <c r="H183" s="183"/>
      <c r="I183" s="184">
        <f t="shared" si="57"/>
        <v>0</v>
      </c>
      <c r="J183" s="183"/>
      <c r="K183" s="184">
        <f t="shared" si="58"/>
        <v>0</v>
      </c>
      <c r="L183" s="184">
        <v>21</v>
      </c>
      <c r="M183" s="184">
        <f t="shared" si="59"/>
        <v>0</v>
      </c>
      <c r="N183" s="182">
        <v>0</v>
      </c>
      <c r="O183" s="182">
        <f t="shared" si="60"/>
        <v>0</v>
      </c>
      <c r="P183" s="182">
        <v>0</v>
      </c>
      <c r="Q183" s="182">
        <f t="shared" si="61"/>
        <v>0</v>
      </c>
      <c r="R183" s="184"/>
      <c r="S183" s="184" t="s">
        <v>327</v>
      </c>
      <c r="T183" s="185" t="s">
        <v>333</v>
      </c>
      <c r="U183" s="157">
        <v>0</v>
      </c>
      <c r="V183" s="157">
        <f t="shared" si="62"/>
        <v>0</v>
      </c>
      <c r="W183" s="157"/>
      <c r="X183" s="157" t="s">
        <v>249</v>
      </c>
      <c r="Y183" s="157" t="s">
        <v>250</v>
      </c>
      <c r="Z183" s="147"/>
      <c r="AA183" s="147"/>
      <c r="AB183" s="147"/>
      <c r="AC183" s="147"/>
      <c r="AD183" s="147"/>
      <c r="AE183" s="147"/>
      <c r="AF183" s="147"/>
      <c r="AG183" s="147" t="s">
        <v>694</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79">
        <v>158</v>
      </c>
      <c r="B184" s="180" t="s">
        <v>1069</v>
      </c>
      <c r="C184" s="189" t="s">
        <v>1070</v>
      </c>
      <c r="D184" s="181" t="s">
        <v>784</v>
      </c>
      <c r="E184" s="182">
        <v>1</v>
      </c>
      <c r="F184" s="183"/>
      <c r="G184" s="184">
        <f t="shared" si="56"/>
        <v>0</v>
      </c>
      <c r="H184" s="183"/>
      <c r="I184" s="184">
        <f t="shared" si="57"/>
        <v>0</v>
      </c>
      <c r="J184" s="183"/>
      <c r="K184" s="184">
        <f t="shared" si="58"/>
        <v>0</v>
      </c>
      <c r="L184" s="184">
        <v>21</v>
      </c>
      <c r="M184" s="184">
        <f t="shared" si="59"/>
        <v>0</v>
      </c>
      <c r="N184" s="182">
        <v>0</v>
      </c>
      <c r="O184" s="182">
        <f t="shared" si="60"/>
        <v>0</v>
      </c>
      <c r="P184" s="182">
        <v>0</v>
      </c>
      <c r="Q184" s="182">
        <f t="shared" si="61"/>
        <v>0</v>
      </c>
      <c r="R184" s="184"/>
      <c r="S184" s="184" t="s">
        <v>327</v>
      </c>
      <c r="T184" s="185" t="s">
        <v>333</v>
      </c>
      <c r="U184" s="157">
        <v>0</v>
      </c>
      <c r="V184" s="157">
        <f t="shared" si="62"/>
        <v>0</v>
      </c>
      <c r="W184" s="157"/>
      <c r="X184" s="157" t="s">
        <v>249</v>
      </c>
      <c r="Y184" s="157" t="s">
        <v>250</v>
      </c>
      <c r="Z184" s="147"/>
      <c r="AA184" s="147"/>
      <c r="AB184" s="147"/>
      <c r="AC184" s="147"/>
      <c r="AD184" s="147"/>
      <c r="AE184" s="147"/>
      <c r="AF184" s="147"/>
      <c r="AG184" s="147" t="s">
        <v>694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x14ac:dyDescent="0.2">
      <c r="A185" s="179">
        <v>159</v>
      </c>
      <c r="B185" s="180" t="s">
        <v>1071</v>
      </c>
      <c r="C185" s="189" t="s">
        <v>749</v>
      </c>
      <c r="D185" s="181" t="s">
        <v>901</v>
      </c>
      <c r="E185" s="182">
        <v>85</v>
      </c>
      <c r="F185" s="183"/>
      <c r="G185" s="184">
        <f t="shared" si="56"/>
        <v>0</v>
      </c>
      <c r="H185" s="183"/>
      <c r="I185" s="184">
        <f t="shared" si="57"/>
        <v>0</v>
      </c>
      <c r="J185" s="183"/>
      <c r="K185" s="184">
        <f t="shared" si="58"/>
        <v>0</v>
      </c>
      <c r="L185" s="184">
        <v>21</v>
      </c>
      <c r="M185" s="184">
        <f t="shared" si="59"/>
        <v>0</v>
      </c>
      <c r="N185" s="182">
        <v>0</v>
      </c>
      <c r="O185" s="182">
        <f t="shared" si="60"/>
        <v>0</v>
      </c>
      <c r="P185" s="182">
        <v>0</v>
      </c>
      <c r="Q185" s="182">
        <f t="shared" si="61"/>
        <v>0</v>
      </c>
      <c r="R185" s="184"/>
      <c r="S185" s="184" t="s">
        <v>327</v>
      </c>
      <c r="T185" s="185" t="s">
        <v>333</v>
      </c>
      <c r="U185" s="157">
        <v>0</v>
      </c>
      <c r="V185" s="157">
        <f t="shared" si="62"/>
        <v>0</v>
      </c>
      <c r="W185" s="157"/>
      <c r="X185" s="157" t="s">
        <v>249</v>
      </c>
      <c r="Y185" s="157" t="s">
        <v>250</v>
      </c>
      <c r="Z185" s="147"/>
      <c r="AA185" s="147"/>
      <c r="AB185" s="147"/>
      <c r="AC185" s="147"/>
      <c r="AD185" s="147"/>
      <c r="AE185" s="147"/>
      <c r="AF185" s="147"/>
      <c r="AG185" s="147" t="s">
        <v>694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79">
        <v>160</v>
      </c>
      <c r="B186" s="180" t="s">
        <v>1072</v>
      </c>
      <c r="C186" s="189" t="s">
        <v>751</v>
      </c>
      <c r="D186" s="181" t="s">
        <v>901</v>
      </c>
      <c r="E186" s="182">
        <v>65</v>
      </c>
      <c r="F186" s="183"/>
      <c r="G186" s="184">
        <f t="shared" si="56"/>
        <v>0</v>
      </c>
      <c r="H186" s="183"/>
      <c r="I186" s="184">
        <f t="shared" si="57"/>
        <v>0</v>
      </c>
      <c r="J186" s="183"/>
      <c r="K186" s="184">
        <f t="shared" si="58"/>
        <v>0</v>
      </c>
      <c r="L186" s="184">
        <v>21</v>
      </c>
      <c r="M186" s="184">
        <f t="shared" si="59"/>
        <v>0</v>
      </c>
      <c r="N186" s="182">
        <v>0</v>
      </c>
      <c r="O186" s="182">
        <f t="shared" si="60"/>
        <v>0</v>
      </c>
      <c r="P186" s="182">
        <v>0</v>
      </c>
      <c r="Q186" s="182">
        <f t="shared" si="61"/>
        <v>0</v>
      </c>
      <c r="R186" s="184"/>
      <c r="S186" s="184" t="s">
        <v>327</v>
      </c>
      <c r="T186" s="185" t="s">
        <v>333</v>
      </c>
      <c r="U186" s="157">
        <v>0</v>
      </c>
      <c r="V186" s="157">
        <f t="shared" si="62"/>
        <v>0</v>
      </c>
      <c r="W186" s="157"/>
      <c r="X186" s="157" t="s">
        <v>249</v>
      </c>
      <c r="Y186" s="157" t="s">
        <v>250</v>
      </c>
      <c r="Z186" s="147"/>
      <c r="AA186" s="147"/>
      <c r="AB186" s="147"/>
      <c r="AC186" s="147"/>
      <c r="AD186" s="147"/>
      <c r="AE186" s="147"/>
      <c r="AF186" s="147"/>
      <c r="AG186" s="147" t="s">
        <v>694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9">
        <v>161</v>
      </c>
      <c r="B187" s="180" t="s">
        <v>1073</v>
      </c>
      <c r="C187" s="189" t="s">
        <v>753</v>
      </c>
      <c r="D187" s="181" t="s">
        <v>901</v>
      </c>
      <c r="E187" s="182">
        <v>25</v>
      </c>
      <c r="F187" s="183"/>
      <c r="G187" s="184">
        <f t="shared" si="56"/>
        <v>0</v>
      </c>
      <c r="H187" s="183"/>
      <c r="I187" s="184">
        <f t="shared" si="57"/>
        <v>0</v>
      </c>
      <c r="J187" s="183"/>
      <c r="K187" s="184">
        <f t="shared" si="58"/>
        <v>0</v>
      </c>
      <c r="L187" s="184">
        <v>21</v>
      </c>
      <c r="M187" s="184">
        <f t="shared" si="59"/>
        <v>0</v>
      </c>
      <c r="N187" s="182">
        <v>0</v>
      </c>
      <c r="O187" s="182">
        <f t="shared" si="60"/>
        <v>0</v>
      </c>
      <c r="P187" s="182">
        <v>0</v>
      </c>
      <c r="Q187" s="182">
        <f t="shared" si="61"/>
        <v>0</v>
      </c>
      <c r="R187" s="184"/>
      <c r="S187" s="184" t="s">
        <v>327</v>
      </c>
      <c r="T187" s="185" t="s">
        <v>333</v>
      </c>
      <c r="U187" s="157">
        <v>0</v>
      </c>
      <c r="V187" s="157">
        <f t="shared" si="62"/>
        <v>0</v>
      </c>
      <c r="W187" s="157"/>
      <c r="X187" s="157" t="s">
        <v>249</v>
      </c>
      <c r="Y187" s="157" t="s">
        <v>250</v>
      </c>
      <c r="Z187" s="147"/>
      <c r="AA187" s="147"/>
      <c r="AB187" s="147"/>
      <c r="AC187" s="147"/>
      <c r="AD187" s="147"/>
      <c r="AE187" s="147"/>
      <c r="AF187" s="147"/>
      <c r="AG187" s="147" t="s">
        <v>694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9">
        <v>162</v>
      </c>
      <c r="B188" s="180" t="s">
        <v>1074</v>
      </c>
      <c r="C188" s="189" t="s">
        <v>755</v>
      </c>
      <c r="D188" s="181" t="s">
        <v>282</v>
      </c>
      <c r="E188" s="182">
        <v>3800</v>
      </c>
      <c r="F188" s="183"/>
      <c r="G188" s="184">
        <f t="shared" si="56"/>
        <v>0</v>
      </c>
      <c r="H188" s="183"/>
      <c r="I188" s="184">
        <f t="shared" si="57"/>
        <v>0</v>
      </c>
      <c r="J188" s="183"/>
      <c r="K188" s="184">
        <f t="shared" si="58"/>
        <v>0</v>
      </c>
      <c r="L188" s="184">
        <v>21</v>
      </c>
      <c r="M188" s="184">
        <f t="shared" si="59"/>
        <v>0</v>
      </c>
      <c r="N188" s="182">
        <v>0</v>
      </c>
      <c r="O188" s="182">
        <f t="shared" si="60"/>
        <v>0</v>
      </c>
      <c r="P188" s="182">
        <v>0</v>
      </c>
      <c r="Q188" s="182">
        <f t="shared" si="61"/>
        <v>0</v>
      </c>
      <c r="R188" s="184"/>
      <c r="S188" s="184" t="s">
        <v>327</v>
      </c>
      <c r="T188" s="185" t="s">
        <v>333</v>
      </c>
      <c r="U188" s="157">
        <v>0</v>
      </c>
      <c r="V188" s="157">
        <f t="shared" si="62"/>
        <v>0</v>
      </c>
      <c r="W188" s="157"/>
      <c r="X188" s="157" t="s">
        <v>249</v>
      </c>
      <c r="Y188" s="157" t="s">
        <v>250</v>
      </c>
      <c r="Z188" s="147"/>
      <c r="AA188" s="147"/>
      <c r="AB188" s="147"/>
      <c r="AC188" s="147"/>
      <c r="AD188" s="147"/>
      <c r="AE188" s="147"/>
      <c r="AF188" s="147"/>
      <c r="AG188" s="147" t="s">
        <v>694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79">
        <v>163</v>
      </c>
      <c r="B189" s="180" t="s">
        <v>1075</v>
      </c>
      <c r="C189" s="189" t="s">
        <v>763</v>
      </c>
      <c r="D189" s="181" t="s">
        <v>282</v>
      </c>
      <c r="E189" s="182">
        <v>1500</v>
      </c>
      <c r="F189" s="183"/>
      <c r="G189" s="184">
        <f t="shared" si="56"/>
        <v>0</v>
      </c>
      <c r="H189" s="183"/>
      <c r="I189" s="184">
        <f t="shared" si="57"/>
        <v>0</v>
      </c>
      <c r="J189" s="183"/>
      <c r="K189" s="184">
        <f t="shared" si="58"/>
        <v>0</v>
      </c>
      <c r="L189" s="184">
        <v>21</v>
      </c>
      <c r="M189" s="184">
        <f t="shared" si="59"/>
        <v>0</v>
      </c>
      <c r="N189" s="182">
        <v>0</v>
      </c>
      <c r="O189" s="182">
        <f t="shared" si="60"/>
        <v>0</v>
      </c>
      <c r="P189" s="182">
        <v>0</v>
      </c>
      <c r="Q189" s="182">
        <f t="shared" si="61"/>
        <v>0</v>
      </c>
      <c r="R189" s="184"/>
      <c r="S189" s="184" t="s">
        <v>327</v>
      </c>
      <c r="T189" s="185" t="s">
        <v>333</v>
      </c>
      <c r="U189" s="157">
        <v>0</v>
      </c>
      <c r="V189" s="157">
        <f t="shared" si="62"/>
        <v>0</v>
      </c>
      <c r="W189" s="157"/>
      <c r="X189" s="157" t="s">
        <v>249</v>
      </c>
      <c r="Y189" s="157" t="s">
        <v>250</v>
      </c>
      <c r="Z189" s="147"/>
      <c r="AA189" s="147"/>
      <c r="AB189" s="147"/>
      <c r="AC189" s="147"/>
      <c r="AD189" s="147"/>
      <c r="AE189" s="147"/>
      <c r="AF189" s="147"/>
      <c r="AG189" s="147" t="s">
        <v>694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9">
        <v>164</v>
      </c>
      <c r="B190" s="180" t="s">
        <v>1076</v>
      </c>
      <c r="C190" s="189" t="s">
        <v>1077</v>
      </c>
      <c r="D190" s="181" t="s">
        <v>282</v>
      </c>
      <c r="E190" s="182">
        <v>1680</v>
      </c>
      <c r="F190" s="183"/>
      <c r="G190" s="184">
        <f t="shared" si="56"/>
        <v>0</v>
      </c>
      <c r="H190" s="183"/>
      <c r="I190" s="184">
        <f t="shared" si="57"/>
        <v>0</v>
      </c>
      <c r="J190" s="183"/>
      <c r="K190" s="184">
        <f t="shared" si="58"/>
        <v>0</v>
      </c>
      <c r="L190" s="184">
        <v>21</v>
      </c>
      <c r="M190" s="184">
        <f t="shared" si="59"/>
        <v>0</v>
      </c>
      <c r="N190" s="182">
        <v>0</v>
      </c>
      <c r="O190" s="182">
        <f t="shared" si="60"/>
        <v>0</v>
      </c>
      <c r="P190" s="182">
        <v>0</v>
      </c>
      <c r="Q190" s="182">
        <f t="shared" si="61"/>
        <v>0</v>
      </c>
      <c r="R190" s="184"/>
      <c r="S190" s="184" t="s">
        <v>327</v>
      </c>
      <c r="T190" s="185" t="s">
        <v>333</v>
      </c>
      <c r="U190" s="157">
        <v>0</v>
      </c>
      <c r="V190" s="157">
        <f t="shared" si="62"/>
        <v>0</v>
      </c>
      <c r="W190" s="157"/>
      <c r="X190" s="157" t="s">
        <v>249</v>
      </c>
      <c r="Y190" s="157" t="s">
        <v>250</v>
      </c>
      <c r="Z190" s="147"/>
      <c r="AA190" s="147"/>
      <c r="AB190" s="147"/>
      <c r="AC190" s="147"/>
      <c r="AD190" s="147"/>
      <c r="AE190" s="147"/>
      <c r="AF190" s="147"/>
      <c r="AG190" s="147" t="s">
        <v>694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
      <c r="A191" s="161" t="s">
        <v>243</v>
      </c>
      <c r="B191" s="162" t="s">
        <v>94</v>
      </c>
      <c r="C191" s="186" t="s">
        <v>95</v>
      </c>
      <c r="D191" s="163"/>
      <c r="E191" s="164"/>
      <c r="F191" s="165"/>
      <c r="G191" s="165">
        <f>SUMIF(AG192:AG197,"&lt;&gt;NOR",G192:G197)</f>
        <v>0</v>
      </c>
      <c r="H191" s="165"/>
      <c r="I191" s="165">
        <f>SUM(I192:I197)</f>
        <v>0</v>
      </c>
      <c r="J191" s="165"/>
      <c r="K191" s="165">
        <f>SUM(K192:K197)</f>
        <v>0</v>
      </c>
      <c r="L191" s="165"/>
      <c r="M191" s="165">
        <f>SUM(M192:M197)</f>
        <v>0</v>
      </c>
      <c r="N191" s="164"/>
      <c r="O191" s="164">
        <f>SUM(O192:O197)</f>
        <v>0</v>
      </c>
      <c r="P191" s="164"/>
      <c r="Q191" s="164">
        <f>SUM(Q192:Q197)</f>
        <v>0</v>
      </c>
      <c r="R191" s="165"/>
      <c r="S191" s="165"/>
      <c r="T191" s="166"/>
      <c r="U191" s="160"/>
      <c r="V191" s="160">
        <f>SUM(V192:V197)</f>
        <v>0</v>
      </c>
      <c r="W191" s="160"/>
      <c r="X191" s="160"/>
      <c r="Y191" s="160"/>
      <c r="AG191" t="s">
        <v>244</v>
      </c>
    </row>
    <row r="192" spans="1:60" ht="22.5" outlineLevel="1" x14ac:dyDescent="0.2">
      <c r="A192" s="179">
        <v>165</v>
      </c>
      <c r="B192" s="180" t="s">
        <v>1078</v>
      </c>
      <c r="C192" s="189" t="s">
        <v>775</v>
      </c>
      <c r="D192" s="181" t="s">
        <v>282</v>
      </c>
      <c r="E192" s="182">
        <v>135</v>
      </c>
      <c r="F192" s="183"/>
      <c r="G192" s="184">
        <f t="shared" ref="G192:G197" si="63">ROUND(E192*F192,2)</f>
        <v>0</v>
      </c>
      <c r="H192" s="183"/>
      <c r="I192" s="184">
        <f t="shared" ref="I192:I197" si="64">ROUND(E192*H192,2)</f>
        <v>0</v>
      </c>
      <c r="J192" s="183"/>
      <c r="K192" s="184">
        <f t="shared" ref="K192:K197" si="65">ROUND(E192*J192,2)</f>
        <v>0</v>
      </c>
      <c r="L192" s="184">
        <v>21</v>
      </c>
      <c r="M192" s="184">
        <f t="shared" ref="M192:M197" si="66">G192*(1+L192/100)</f>
        <v>0</v>
      </c>
      <c r="N192" s="182">
        <v>0</v>
      </c>
      <c r="O192" s="182">
        <f t="shared" ref="O192:O197" si="67">ROUND(E192*N192,2)</f>
        <v>0</v>
      </c>
      <c r="P192" s="182">
        <v>0</v>
      </c>
      <c r="Q192" s="182">
        <f t="shared" ref="Q192:Q197" si="68">ROUND(E192*P192,2)</f>
        <v>0</v>
      </c>
      <c r="R192" s="184"/>
      <c r="S192" s="184" t="s">
        <v>327</v>
      </c>
      <c r="T192" s="185" t="s">
        <v>333</v>
      </c>
      <c r="U192" s="157">
        <v>0</v>
      </c>
      <c r="V192" s="157">
        <f t="shared" ref="V192:V197" si="69">ROUND(E192*U192,2)</f>
        <v>0</v>
      </c>
      <c r="W192" s="157"/>
      <c r="X192" s="157" t="s">
        <v>249</v>
      </c>
      <c r="Y192" s="157" t="s">
        <v>250</v>
      </c>
      <c r="Z192" s="147"/>
      <c r="AA192" s="147"/>
      <c r="AB192" s="147"/>
      <c r="AC192" s="147"/>
      <c r="AD192" s="147"/>
      <c r="AE192" s="147"/>
      <c r="AF192" s="147"/>
      <c r="AG192" s="147" t="s">
        <v>694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2.5" outlineLevel="1" x14ac:dyDescent="0.2">
      <c r="A193" s="179">
        <v>166</v>
      </c>
      <c r="B193" s="180" t="s">
        <v>1079</v>
      </c>
      <c r="C193" s="189" t="s">
        <v>777</v>
      </c>
      <c r="D193" s="181" t="s">
        <v>282</v>
      </c>
      <c r="E193" s="182">
        <v>95</v>
      </c>
      <c r="F193" s="183"/>
      <c r="G193" s="184">
        <f t="shared" si="63"/>
        <v>0</v>
      </c>
      <c r="H193" s="183"/>
      <c r="I193" s="184">
        <f t="shared" si="64"/>
        <v>0</v>
      </c>
      <c r="J193" s="183"/>
      <c r="K193" s="184">
        <f t="shared" si="65"/>
        <v>0</v>
      </c>
      <c r="L193" s="184">
        <v>21</v>
      </c>
      <c r="M193" s="184">
        <f t="shared" si="66"/>
        <v>0</v>
      </c>
      <c r="N193" s="182">
        <v>0</v>
      </c>
      <c r="O193" s="182">
        <f t="shared" si="67"/>
        <v>0</v>
      </c>
      <c r="P193" s="182">
        <v>0</v>
      </c>
      <c r="Q193" s="182">
        <f t="shared" si="68"/>
        <v>0</v>
      </c>
      <c r="R193" s="184"/>
      <c r="S193" s="184" t="s">
        <v>327</v>
      </c>
      <c r="T193" s="185" t="s">
        <v>333</v>
      </c>
      <c r="U193" s="157">
        <v>0</v>
      </c>
      <c r="V193" s="157">
        <f t="shared" si="69"/>
        <v>0</v>
      </c>
      <c r="W193" s="157"/>
      <c r="X193" s="157" t="s">
        <v>249</v>
      </c>
      <c r="Y193" s="157" t="s">
        <v>250</v>
      </c>
      <c r="Z193" s="147"/>
      <c r="AA193" s="147"/>
      <c r="AB193" s="147"/>
      <c r="AC193" s="147"/>
      <c r="AD193" s="147"/>
      <c r="AE193" s="147"/>
      <c r="AF193" s="147"/>
      <c r="AG193" s="147" t="s">
        <v>694</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1" x14ac:dyDescent="0.2">
      <c r="A194" s="179">
        <v>167</v>
      </c>
      <c r="B194" s="180" t="s">
        <v>1080</v>
      </c>
      <c r="C194" s="189" t="s">
        <v>779</v>
      </c>
      <c r="D194" s="181" t="s">
        <v>282</v>
      </c>
      <c r="E194" s="182">
        <v>65</v>
      </c>
      <c r="F194" s="183"/>
      <c r="G194" s="184">
        <f t="shared" si="63"/>
        <v>0</v>
      </c>
      <c r="H194" s="183"/>
      <c r="I194" s="184">
        <f t="shared" si="64"/>
        <v>0</v>
      </c>
      <c r="J194" s="183"/>
      <c r="K194" s="184">
        <f t="shared" si="65"/>
        <v>0</v>
      </c>
      <c r="L194" s="184">
        <v>21</v>
      </c>
      <c r="M194" s="184">
        <f t="shared" si="66"/>
        <v>0</v>
      </c>
      <c r="N194" s="182">
        <v>0</v>
      </c>
      <c r="O194" s="182">
        <f t="shared" si="67"/>
        <v>0</v>
      </c>
      <c r="P194" s="182">
        <v>0</v>
      </c>
      <c r="Q194" s="182">
        <f t="shared" si="68"/>
        <v>0</v>
      </c>
      <c r="R194" s="184"/>
      <c r="S194" s="184" t="s">
        <v>327</v>
      </c>
      <c r="T194" s="185" t="s">
        <v>333</v>
      </c>
      <c r="U194" s="157">
        <v>0</v>
      </c>
      <c r="V194" s="157">
        <f t="shared" si="69"/>
        <v>0</v>
      </c>
      <c r="W194" s="157"/>
      <c r="X194" s="157" t="s">
        <v>249</v>
      </c>
      <c r="Y194" s="157" t="s">
        <v>250</v>
      </c>
      <c r="Z194" s="147"/>
      <c r="AA194" s="147"/>
      <c r="AB194" s="147"/>
      <c r="AC194" s="147"/>
      <c r="AD194" s="147"/>
      <c r="AE194" s="147"/>
      <c r="AF194" s="147"/>
      <c r="AG194" s="147" t="s">
        <v>694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79">
        <v>168</v>
      </c>
      <c r="B195" s="180" t="s">
        <v>1081</v>
      </c>
      <c r="C195" s="189" t="s">
        <v>1082</v>
      </c>
      <c r="D195" s="181" t="s">
        <v>282</v>
      </c>
      <c r="E195" s="182">
        <v>120</v>
      </c>
      <c r="F195" s="183"/>
      <c r="G195" s="184">
        <f t="shared" si="63"/>
        <v>0</v>
      </c>
      <c r="H195" s="183"/>
      <c r="I195" s="184">
        <f t="shared" si="64"/>
        <v>0</v>
      </c>
      <c r="J195" s="183"/>
      <c r="K195" s="184">
        <f t="shared" si="65"/>
        <v>0</v>
      </c>
      <c r="L195" s="184">
        <v>21</v>
      </c>
      <c r="M195" s="184">
        <f t="shared" si="66"/>
        <v>0</v>
      </c>
      <c r="N195" s="182">
        <v>0</v>
      </c>
      <c r="O195" s="182">
        <f t="shared" si="67"/>
        <v>0</v>
      </c>
      <c r="P195" s="182">
        <v>0</v>
      </c>
      <c r="Q195" s="182">
        <f t="shared" si="68"/>
        <v>0</v>
      </c>
      <c r="R195" s="184"/>
      <c r="S195" s="184" t="s">
        <v>327</v>
      </c>
      <c r="T195" s="185" t="s">
        <v>333</v>
      </c>
      <c r="U195" s="157">
        <v>0</v>
      </c>
      <c r="V195" s="157">
        <f t="shared" si="69"/>
        <v>0</v>
      </c>
      <c r="W195" s="157"/>
      <c r="X195" s="157" t="s">
        <v>249</v>
      </c>
      <c r="Y195" s="157" t="s">
        <v>250</v>
      </c>
      <c r="Z195" s="147"/>
      <c r="AA195" s="147"/>
      <c r="AB195" s="147"/>
      <c r="AC195" s="147"/>
      <c r="AD195" s="147"/>
      <c r="AE195" s="147"/>
      <c r="AF195" s="147"/>
      <c r="AG195" s="147" t="s">
        <v>694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2.5" outlineLevel="1" x14ac:dyDescent="0.2">
      <c r="A196" s="179">
        <v>169</v>
      </c>
      <c r="B196" s="180" t="s">
        <v>1083</v>
      </c>
      <c r="C196" s="189" t="s">
        <v>1084</v>
      </c>
      <c r="D196" s="181" t="s">
        <v>282</v>
      </c>
      <c r="E196" s="182">
        <v>125</v>
      </c>
      <c r="F196" s="183"/>
      <c r="G196" s="184">
        <f t="shared" si="63"/>
        <v>0</v>
      </c>
      <c r="H196" s="183"/>
      <c r="I196" s="184">
        <f t="shared" si="64"/>
        <v>0</v>
      </c>
      <c r="J196" s="183"/>
      <c r="K196" s="184">
        <f t="shared" si="65"/>
        <v>0</v>
      </c>
      <c r="L196" s="184">
        <v>21</v>
      </c>
      <c r="M196" s="184">
        <f t="shared" si="66"/>
        <v>0</v>
      </c>
      <c r="N196" s="182">
        <v>0</v>
      </c>
      <c r="O196" s="182">
        <f t="shared" si="67"/>
        <v>0</v>
      </c>
      <c r="P196" s="182">
        <v>0</v>
      </c>
      <c r="Q196" s="182">
        <f t="shared" si="68"/>
        <v>0</v>
      </c>
      <c r="R196" s="184"/>
      <c r="S196" s="184" t="s">
        <v>327</v>
      </c>
      <c r="T196" s="185" t="s">
        <v>333</v>
      </c>
      <c r="U196" s="157">
        <v>0</v>
      </c>
      <c r="V196" s="157">
        <f t="shared" si="69"/>
        <v>0</v>
      </c>
      <c r="W196" s="157"/>
      <c r="X196" s="157" t="s">
        <v>249</v>
      </c>
      <c r="Y196" s="157" t="s">
        <v>250</v>
      </c>
      <c r="Z196" s="147"/>
      <c r="AA196" s="147"/>
      <c r="AB196" s="147"/>
      <c r="AC196" s="147"/>
      <c r="AD196" s="147"/>
      <c r="AE196" s="147"/>
      <c r="AF196" s="147"/>
      <c r="AG196" s="147" t="s">
        <v>694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79">
        <v>170</v>
      </c>
      <c r="B197" s="180" t="s">
        <v>1085</v>
      </c>
      <c r="C197" s="189" t="s">
        <v>1086</v>
      </c>
      <c r="D197" s="181" t="s">
        <v>282</v>
      </c>
      <c r="E197" s="182">
        <v>65</v>
      </c>
      <c r="F197" s="183"/>
      <c r="G197" s="184">
        <f t="shared" si="63"/>
        <v>0</v>
      </c>
      <c r="H197" s="183"/>
      <c r="I197" s="184">
        <f t="shared" si="64"/>
        <v>0</v>
      </c>
      <c r="J197" s="183"/>
      <c r="K197" s="184">
        <f t="shared" si="65"/>
        <v>0</v>
      </c>
      <c r="L197" s="184">
        <v>21</v>
      </c>
      <c r="M197" s="184">
        <f t="shared" si="66"/>
        <v>0</v>
      </c>
      <c r="N197" s="182">
        <v>0</v>
      </c>
      <c r="O197" s="182">
        <f t="shared" si="67"/>
        <v>0</v>
      </c>
      <c r="P197" s="182">
        <v>0</v>
      </c>
      <c r="Q197" s="182">
        <f t="shared" si="68"/>
        <v>0</v>
      </c>
      <c r="R197" s="184"/>
      <c r="S197" s="184" t="s">
        <v>327</v>
      </c>
      <c r="T197" s="185" t="s">
        <v>333</v>
      </c>
      <c r="U197" s="157">
        <v>0</v>
      </c>
      <c r="V197" s="157">
        <f t="shared" si="69"/>
        <v>0</v>
      </c>
      <c r="W197" s="157"/>
      <c r="X197" s="157" t="s">
        <v>249</v>
      </c>
      <c r="Y197" s="157" t="s">
        <v>250</v>
      </c>
      <c r="Z197" s="147"/>
      <c r="AA197" s="147"/>
      <c r="AB197" s="147"/>
      <c r="AC197" s="147"/>
      <c r="AD197" s="147"/>
      <c r="AE197" s="147"/>
      <c r="AF197" s="147"/>
      <c r="AG197" s="147" t="s">
        <v>694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x14ac:dyDescent="0.2">
      <c r="A198" s="161" t="s">
        <v>243</v>
      </c>
      <c r="B198" s="162" t="s">
        <v>199</v>
      </c>
      <c r="C198" s="186" t="s">
        <v>200</v>
      </c>
      <c r="D198" s="163"/>
      <c r="E198" s="164"/>
      <c r="F198" s="165"/>
      <c r="G198" s="165">
        <f>SUMIF(AG199:AG214,"&lt;&gt;NOR",G199:G214)</f>
        <v>0</v>
      </c>
      <c r="H198" s="165"/>
      <c r="I198" s="165">
        <f>SUM(I199:I214)</f>
        <v>0</v>
      </c>
      <c r="J198" s="165"/>
      <c r="K198" s="165">
        <f>SUM(K199:K214)</f>
        <v>0</v>
      </c>
      <c r="L198" s="165"/>
      <c r="M198" s="165">
        <f>SUM(M199:M214)</f>
        <v>0</v>
      </c>
      <c r="N198" s="164"/>
      <c r="O198" s="164">
        <f>SUM(O199:O214)</f>
        <v>0</v>
      </c>
      <c r="P198" s="164"/>
      <c r="Q198" s="164">
        <f>SUM(Q199:Q214)</f>
        <v>0</v>
      </c>
      <c r="R198" s="165"/>
      <c r="S198" s="165"/>
      <c r="T198" s="166"/>
      <c r="U198" s="160"/>
      <c r="V198" s="160">
        <f>SUM(V199:V214)</f>
        <v>0</v>
      </c>
      <c r="W198" s="160"/>
      <c r="X198" s="160"/>
      <c r="Y198" s="160"/>
      <c r="AG198" t="s">
        <v>244</v>
      </c>
    </row>
    <row r="199" spans="1:60" outlineLevel="1" x14ac:dyDescent="0.2">
      <c r="A199" s="179">
        <v>171</v>
      </c>
      <c r="B199" s="180" t="s">
        <v>1087</v>
      </c>
      <c r="C199" s="189" t="s">
        <v>783</v>
      </c>
      <c r="D199" s="181" t="s">
        <v>784</v>
      </c>
      <c r="E199" s="182">
        <v>1</v>
      </c>
      <c r="F199" s="183"/>
      <c r="G199" s="184">
        <f t="shared" ref="G199:G214" si="70">ROUND(E199*F199,2)</f>
        <v>0</v>
      </c>
      <c r="H199" s="183"/>
      <c r="I199" s="184">
        <f t="shared" ref="I199:I214" si="71">ROUND(E199*H199,2)</f>
        <v>0</v>
      </c>
      <c r="J199" s="183"/>
      <c r="K199" s="184">
        <f t="shared" ref="K199:K214" si="72">ROUND(E199*J199,2)</f>
        <v>0</v>
      </c>
      <c r="L199" s="184">
        <v>21</v>
      </c>
      <c r="M199" s="184">
        <f t="shared" ref="M199:M214" si="73">G199*(1+L199/100)</f>
        <v>0</v>
      </c>
      <c r="N199" s="182">
        <v>0</v>
      </c>
      <c r="O199" s="182">
        <f t="shared" ref="O199:O214" si="74">ROUND(E199*N199,2)</f>
        <v>0</v>
      </c>
      <c r="P199" s="182">
        <v>0</v>
      </c>
      <c r="Q199" s="182">
        <f t="shared" ref="Q199:Q214" si="75">ROUND(E199*P199,2)</f>
        <v>0</v>
      </c>
      <c r="R199" s="184"/>
      <c r="S199" s="184" t="s">
        <v>327</v>
      </c>
      <c r="T199" s="185" t="s">
        <v>333</v>
      </c>
      <c r="U199" s="157">
        <v>0</v>
      </c>
      <c r="V199" s="157">
        <f t="shared" ref="V199:V214" si="76">ROUND(E199*U199,2)</f>
        <v>0</v>
      </c>
      <c r="W199" s="157"/>
      <c r="X199" s="157" t="s">
        <v>249</v>
      </c>
      <c r="Y199" s="157" t="s">
        <v>250</v>
      </c>
      <c r="Z199" s="147"/>
      <c r="AA199" s="147"/>
      <c r="AB199" s="147"/>
      <c r="AC199" s="147"/>
      <c r="AD199" s="147"/>
      <c r="AE199" s="147"/>
      <c r="AF199" s="147"/>
      <c r="AG199" s="147" t="s">
        <v>623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79">
        <v>172</v>
      </c>
      <c r="B200" s="180" t="s">
        <v>1088</v>
      </c>
      <c r="C200" s="189" t="s">
        <v>786</v>
      </c>
      <c r="D200" s="181" t="s">
        <v>784</v>
      </c>
      <c r="E200" s="182">
        <v>1</v>
      </c>
      <c r="F200" s="183"/>
      <c r="G200" s="184">
        <f t="shared" si="70"/>
        <v>0</v>
      </c>
      <c r="H200" s="183"/>
      <c r="I200" s="184">
        <f t="shared" si="71"/>
        <v>0</v>
      </c>
      <c r="J200" s="183"/>
      <c r="K200" s="184">
        <f t="shared" si="72"/>
        <v>0</v>
      </c>
      <c r="L200" s="184">
        <v>21</v>
      </c>
      <c r="M200" s="184">
        <f t="shared" si="73"/>
        <v>0</v>
      </c>
      <c r="N200" s="182">
        <v>0</v>
      </c>
      <c r="O200" s="182">
        <f t="shared" si="74"/>
        <v>0</v>
      </c>
      <c r="P200" s="182">
        <v>0</v>
      </c>
      <c r="Q200" s="182">
        <f t="shared" si="75"/>
        <v>0</v>
      </c>
      <c r="R200" s="184"/>
      <c r="S200" s="184" t="s">
        <v>327</v>
      </c>
      <c r="T200" s="185" t="s">
        <v>333</v>
      </c>
      <c r="U200" s="157">
        <v>0</v>
      </c>
      <c r="V200" s="157">
        <f t="shared" si="76"/>
        <v>0</v>
      </c>
      <c r="W200" s="157"/>
      <c r="X200" s="157" t="s">
        <v>249</v>
      </c>
      <c r="Y200" s="157" t="s">
        <v>250</v>
      </c>
      <c r="Z200" s="147"/>
      <c r="AA200" s="147"/>
      <c r="AB200" s="147"/>
      <c r="AC200" s="147"/>
      <c r="AD200" s="147"/>
      <c r="AE200" s="147"/>
      <c r="AF200" s="147"/>
      <c r="AG200" s="147" t="s">
        <v>623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79">
        <v>173</v>
      </c>
      <c r="B201" s="180" t="s">
        <v>1089</v>
      </c>
      <c r="C201" s="189" t="s">
        <v>788</v>
      </c>
      <c r="D201" s="181" t="s">
        <v>784</v>
      </c>
      <c r="E201" s="182">
        <v>1</v>
      </c>
      <c r="F201" s="183"/>
      <c r="G201" s="184">
        <f t="shared" si="70"/>
        <v>0</v>
      </c>
      <c r="H201" s="183"/>
      <c r="I201" s="184">
        <f t="shared" si="71"/>
        <v>0</v>
      </c>
      <c r="J201" s="183"/>
      <c r="K201" s="184">
        <f t="shared" si="72"/>
        <v>0</v>
      </c>
      <c r="L201" s="184">
        <v>21</v>
      </c>
      <c r="M201" s="184">
        <f t="shared" si="73"/>
        <v>0</v>
      </c>
      <c r="N201" s="182">
        <v>0</v>
      </c>
      <c r="O201" s="182">
        <f t="shared" si="74"/>
        <v>0</v>
      </c>
      <c r="P201" s="182">
        <v>0</v>
      </c>
      <c r="Q201" s="182">
        <f t="shared" si="75"/>
        <v>0</v>
      </c>
      <c r="R201" s="184"/>
      <c r="S201" s="184" t="s">
        <v>327</v>
      </c>
      <c r="T201" s="185" t="s">
        <v>333</v>
      </c>
      <c r="U201" s="157">
        <v>0</v>
      </c>
      <c r="V201" s="157">
        <f t="shared" si="76"/>
        <v>0</v>
      </c>
      <c r="W201" s="157"/>
      <c r="X201" s="157" t="s">
        <v>249</v>
      </c>
      <c r="Y201" s="157" t="s">
        <v>250</v>
      </c>
      <c r="Z201" s="147"/>
      <c r="AA201" s="147"/>
      <c r="AB201" s="147"/>
      <c r="AC201" s="147"/>
      <c r="AD201" s="147"/>
      <c r="AE201" s="147"/>
      <c r="AF201" s="147"/>
      <c r="AG201" s="147" t="s">
        <v>623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79">
        <v>174</v>
      </c>
      <c r="B202" s="180" t="s">
        <v>1090</v>
      </c>
      <c r="C202" s="189" t="s">
        <v>790</v>
      </c>
      <c r="D202" s="181" t="s">
        <v>784</v>
      </c>
      <c r="E202" s="182">
        <v>1</v>
      </c>
      <c r="F202" s="183"/>
      <c r="G202" s="184">
        <f t="shared" si="70"/>
        <v>0</v>
      </c>
      <c r="H202" s="183"/>
      <c r="I202" s="184">
        <f t="shared" si="71"/>
        <v>0</v>
      </c>
      <c r="J202" s="183"/>
      <c r="K202" s="184">
        <f t="shared" si="72"/>
        <v>0</v>
      </c>
      <c r="L202" s="184">
        <v>21</v>
      </c>
      <c r="M202" s="184">
        <f t="shared" si="73"/>
        <v>0</v>
      </c>
      <c r="N202" s="182">
        <v>0</v>
      </c>
      <c r="O202" s="182">
        <f t="shared" si="74"/>
        <v>0</v>
      </c>
      <c r="P202" s="182">
        <v>0</v>
      </c>
      <c r="Q202" s="182">
        <f t="shared" si="75"/>
        <v>0</v>
      </c>
      <c r="R202" s="184"/>
      <c r="S202" s="184" t="s">
        <v>327</v>
      </c>
      <c r="T202" s="185" t="s">
        <v>333</v>
      </c>
      <c r="U202" s="157">
        <v>0</v>
      </c>
      <c r="V202" s="157">
        <f t="shared" si="76"/>
        <v>0</v>
      </c>
      <c r="W202" s="157"/>
      <c r="X202" s="157" t="s">
        <v>249</v>
      </c>
      <c r="Y202" s="157" t="s">
        <v>250</v>
      </c>
      <c r="Z202" s="147"/>
      <c r="AA202" s="147"/>
      <c r="AB202" s="147"/>
      <c r="AC202" s="147"/>
      <c r="AD202" s="147"/>
      <c r="AE202" s="147"/>
      <c r="AF202" s="147"/>
      <c r="AG202" s="147" t="s">
        <v>623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79">
        <v>175</v>
      </c>
      <c r="B203" s="180" t="s">
        <v>1091</v>
      </c>
      <c r="C203" s="189" t="s">
        <v>1092</v>
      </c>
      <c r="D203" s="181" t="s">
        <v>784</v>
      </c>
      <c r="E203" s="182">
        <v>1</v>
      </c>
      <c r="F203" s="183"/>
      <c r="G203" s="184">
        <f t="shared" si="70"/>
        <v>0</v>
      </c>
      <c r="H203" s="183"/>
      <c r="I203" s="184">
        <f t="shared" si="71"/>
        <v>0</v>
      </c>
      <c r="J203" s="183"/>
      <c r="K203" s="184">
        <f t="shared" si="72"/>
        <v>0</v>
      </c>
      <c r="L203" s="184">
        <v>21</v>
      </c>
      <c r="M203" s="184">
        <f t="shared" si="73"/>
        <v>0</v>
      </c>
      <c r="N203" s="182">
        <v>0</v>
      </c>
      <c r="O203" s="182">
        <f t="shared" si="74"/>
        <v>0</v>
      </c>
      <c r="P203" s="182">
        <v>0</v>
      </c>
      <c r="Q203" s="182">
        <f t="shared" si="75"/>
        <v>0</v>
      </c>
      <c r="R203" s="184"/>
      <c r="S203" s="184" t="s">
        <v>327</v>
      </c>
      <c r="T203" s="185" t="s">
        <v>333</v>
      </c>
      <c r="U203" s="157">
        <v>0</v>
      </c>
      <c r="V203" s="157">
        <f t="shared" si="76"/>
        <v>0</v>
      </c>
      <c r="W203" s="157"/>
      <c r="X203" s="157" t="s">
        <v>249</v>
      </c>
      <c r="Y203" s="157" t="s">
        <v>250</v>
      </c>
      <c r="Z203" s="147"/>
      <c r="AA203" s="147"/>
      <c r="AB203" s="147"/>
      <c r="AC203" s="147"/>
      <c r="AD203" s="147"/>
      <c r="AE203" s="147"/>
      <c r="AF203" s="147"/>
      <c r="AG203" s="147" t="s">
        <v>623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79">
        <v>176</v>
      </c>
      <c r="B204" s="180" t="s">
        <v>1093</v>
      </c>
      <c r="C204" s="189" t="s">
        <v>794</v>
      </c>
      <c r="D204" s="181" t="s">
        <v>784</v>
      </c>
      <c r="E204" s="182">
        <v>1</v>
      </c>
      <c r="F204" s="183"/>
      <c r="G204" s="184">
        <f t="shared" si="70"/>
        <v>0</v>
      </c>
      <c r="H204" s="183"/>
      <c r="I204" s="184">
        <f t="shared" si="71"/>
        <v>0</v>
      </c>
      <c r="J204" s="183"/>
      <c r="K204" s="184">
        <f t="shared" si="72"/>
        <v>0</v>
      </c>
      <c r="L204" s="184">
        <v>21</v>
      </c>
      <c r="M204" s="184">
        <f t="shared" si="73"/>
        <v>0</v>
      </c>
      <c r="N204" s="182">
        <v>0</v>
      </c>
      <c r="O204" s="182">
        <f t="shared" si="74"/>
        <v>0</v>
      </c>
      <c r="P204" s="182">
        <v>0</v>
      </c>
      <c r="Q204" s="182">
        <f t="shared" si="75"/>
        <v>0</v>
      </c>
      <c r="R204" s="184"/>
      <c r="S204" s="184" t="s">
        <v>327</v>
      </c>
      <c r="T204" s="185" t="s">
        <v>333</v>
      </c>
      <c r="U204" s="157">
        <v>0</v>
      </c>
      <c r="V204" s="157">
        <f t="shared" si="76"/>
        <v>0</v>
      </c>
      <c r="W204" s="157"/>
      <c r="X204" s="157" t="s">
        <v>249</v>
      </c>
      <c r="Y204" s="157" t="s">
        <v>250</v>
      </c>
      <c r="Z204" s="147"/>
      <c r="AA204" s="147"/>
      <c r="AB204" s="147"/>
      <c r="AC204" s="147"/>
      <c r="AD204" s="147"/>
      <c r="AE204" s="147"/>
      <c r="AF204" s="147"/>
      <c r="AG204" s="147" t="s">
        <v>623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2.5" outlineLevel="1" x14ac:dyDescent="0.2">
      <c r="A205" s="179">
        <v>177</v>
      </c>
      <c r="B205" s="180" t="s">
        <v>1094</v>
      </c>
      <c r="C205" s="189" t="s">
        <v>796</v>
      </c>
      <c r="D205" s="181" t="s">
        <v>247</v>
      </c>
      <c r="E205" s="182">
        <v>0.36</v>
      </c>
      <c r="F205" s="183"/>
      <c r="G205" s="184">
        <f t="shared" si="70"/>
        <v>0</v>
      </c>
      <c r="H205" s="183"/>
      <c r="I205" s="184">
        <f t="shared" si="71"/>
        <v>0</v>
      </c>
      <c r="J205" s="183"/>
      <c r="K205" s="184">
        <f t="shared" si="72"/>
        <v>0</v>
      </c>
      <c r="L205" s="184">
        <v>21</v>
      </c>
      <c r="M205" s="184">
        <f t="shared" si="73"/>
        <v>0</v>
      </c>
      <c r="N205" s="182">
        <v>0</v>
      </c>
      <c r="O205" s="182">
        <f t="shared" si="74"/>
        <v>0</v>
      </c>
      <c r="P205" s="182">
        <v>0</v>
      </c>
      <c r="Q205" s="182">
        <f t="shared" si="75"/>
        <v>0</v>
      </c>
      <c r="R205" s="184"/>
      <c r="S205" s="184" t="s">
        <v>327</v>
      </c>
      <c r="T205" s="185" t="s">
        <v>333</v>
      </c>
      <c r="U205" s="157">
        <v>0</v>
      </c>
      <c r="V205" s="157">
        <f t="shared" si="76"/>
        <v>0</v>
      </c>
      <c r="W205" s="157"/>
      <c r="X205" s="157" t="s">
        <v>249</v>
      </c>
      <c r="Y205" s="157" t="s">
        <v>250</v>
      </c>
      <c r="Z205" s="147"/>
      <c r="AA205" s="147"/>
      <c r="AB205" s="147"/>
      <c r="AC205" s="147"/>
      <c r="AD205" s="147"/>
      <c r="AE205" s="147"/>
      <c r="AF205" s="147"/>
      <c r="AG205" s="147" t="s">
        <v>623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9">
        <v>178</v>
      </c>
      <c r="B206" s="180" t="s">
        <v>667</v>
      </c>
      <c r="C206" s="189" t="s">
        <v>668</v>
      </c>
      <c r="D206" s="181" t="s">
        <v>797</v>
      </c>
      <c r="E206" s="182">
        <v>20</v>
      </c>
      <c r="F206" s="183"/>
      <c r="G206" s="184">
        <f t="shared" si="70"/>
        <v>0</v>
      </c>
      <c r="H206" s="183"/>
      <c r="I206" s="184">
        <f t="shared" si="71"/>
        <v>0</v>
      </c>
      <c r="J206" s="183"/>
      <c r="K206" s="184">
        <f t="shared" si="72"/>
        <v>0</v>
      </c>
      <c r="L206" s="184">
        <v>21</v>
      </c>
      <c r="M206" s="184">
        <f t="shared" si="73"/>
        <v>0</v>
      </c>
      <c r="N206" s="182">
        <v>0</v>
      </c>
      <c r="O206" s="182">
        <f t="shared" si="74"/>
        <v>0</v>
      </c>
      <c r="P206" s="182">
        <v>0</v>
      </c>
      <c r="Q206" s="182">
        <f t="shared" si="75"/>
        <v>0</v>
      </c>
      <c r="R206" s="184"/>
      <c r="S206" s="184" t="s">
        <v>248</v>
      </c>
      <c r="T206" s="185" t="s">
        <v>333</v>
      </c>
      <c r="U206" s="157">
        <v>0</v>
      </c>
      <c r="V206" s="157">
        <f t="shared" si="76"/>
        <v>0</v>
      </c>
      <c r="W206" s="157"/>
      <c r="X206" s="157" t="s">
        <v>249</v>
      </c>
      <c r="Y206" s="157" t="s">
        <v>250</v>
      </c>
      <c r="Z206" s="147"/>
      <c r="AA206" s="147"/>
      <c r="AB206" s="147"/>
      <c r="AC206" s="147"/>
      <c r="AD206" s="147"/>
      <c r="AE206" s="147"/>
      <c r="AF206" s="147"/>
      <c r="AG206" s="147" t="s">
        <v>623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9">
        <v>179</v>
      </c>
      <c r="B207" s="180" t="s">
        <v>1095</v>
      </c>
      <c r="C207" s="189" t="s">
        <v>799</v>
      </c>
      <c r="D207" s="181" t="s">
        <v>800</v>
      </c>
      <c r="E207" s="182">
        <v>95</v>
      </c>
      <c r="F207" s="183"/>
      <c r="G207" s="184">
        <f t="shared" si="70"/>
        <v>0</v>
      </c>
      <c r="H207" s="183"/>
      <c r="I207" s="184">
        <f t="shared" si="71"/>
        <v>0</v>
      </c>
      <c r="J207" s="183"/>
      <c r="K207" s="184">
        <f t="shared" si="72"/>
        <v>0</v>
      </c>
      <c r="L207" s="184">
        <v>21</v>
      </c>
      <c r="M207" s="184">
        <f t="shared" si="73"/>
        <v>0</v>
      </c>
      <c r="N207" s="182">
        <v>0</v>
      </c>
      <c r="O207" s="182">
        <f t="shared" si="74"/>
        <v>0</v>
      </c>
      <c r="P207" s="182">
        <v>0</v>
      </c>
      <c r="Q207" s="182">
        <f t="shared" si="75"/>
        <v>0</v>
      </c>
      <c r="R207" s="184"/>
      <c r="S207" s="184" t="s">
        <v>327</v>
      </c>
      <c r="T207" s="185" t="s">
        <v>333</v>
      </c>
      <c r="U207" s="157">
        <v>0</v>
      </c>
      <c r="V207" s="157">
        <f t="shared" si="76"/>
        <v>0</v>
      </c>
      <c r="W207" s="157"/>
      <c r="X207" s="157" t="s">
        <v>249</v>
      </c>
      <c r="Y207" s="157" t="s">
        <v>250</v>
      </c>
      <c r="Z207" s="147"/>
      <c r="AA207" s="147"/>
      <c r="AB207" s="147"/>
      <c r="AC207" s="147"/>
      <c r="AD207" s="147"/>
      <c r="AE207" s="147"/>
      <c r="AF207" s="147"/>
      <c r="AG207" s="147" t="s">
        <v>623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79">
        <v>180</v>
      </c>
      <c r="B208" s="180" t="s">
        <v>1096</v>
      </c>
      <c r="C208" s="189" t="s">
        <v>802</v>
      </c>
      <c r="D208" s="181" t="s">
        <v>800</v>
      </c>
      <c r="E208" s="182">
        <v>180</v>
      </c>
      <c r="F208" s="183"/>
      <c r="G208" s="184">
        <f t="shared" si="70"/>
        <v>0</v>
      </c>
      <c r="H208" s="183"/>
      <c r="I208" s="184">
        <f t="shared" si="71"/>
        <v>0</v>
      </c>
      <c r="J208" s="183"/>
      <c r="K208" s="184">
        <f t="shared" si="72"/>
        <v>0</v>
      </c>
      <c r="L208" s="184">
        <v>21</v>
      </c>
      <c r="M208" s="184">
        <f t="shared" si="73"/>
        <v>0</v>
      </c>
      <c r="N208" s="182">
        <v>0</v>
      </c>
      <c r="O208" s="182">
        <f t="shared" si="74"/>
        <v>0</v>
      </c>
      <c r="P208" s="182">
        <v>0</v>
      </c>
      <c r="Q208" s="182">
        <f t="shared" si="75"/>
        <v>0</v>
      </c>
      <c r="R208" s="184"/>
      <c r="S208" s="184" t="s">
        <v>327</v>
      </c>
      <c r="T208" s="185" t="s">
        <v>333</v>
      </c>
      <c r="U208" s="157">
        <v>0</v>
      </c>
      <c r="V208" s="157">
        <f t="shared" si="76"/>
        <v>0</v>
      </c>
      <c r="W208" s="157"/>
      <c r="X208" s="157" t="s">
        <v>249</v>
      </c>
      <c r="Y208" s="157" t="s">
        <v>250</v>
      </c>
      <c r="Z208" s="147"/>
      <c r="AA208" s="147"/>
      <c r="AB208" s="147"/>
      <c r="AC208" s="147"/>
      <c r="AD208" s="147"/>
      <c r="AE208" s="147"/>
      <c r="AF208" s="147"/>
      <c r="AG208" s="147" t="s">
        <v>623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79">
        <v>181</v>
      </c>
      <c r="B209" s="180" t="s">
        <v>803</v>
      </c>
      <c r="C209" s="189" t="s">
        <v>804</v>
      </c>
      <c r="D209" s="181" t="s">
        <v>784</v>
      </c>
      <c r="E209" s="182">
        <v>1</v>
      </c>
      <c r="F209" s="183"/>
      <c r="G209" s="184">
        <f t="shared" si="70"/>
        <v>0</v>
      </c>
      <c r="H209" s="183"/>
      <c r="I209" s="184">
        <f t="shared" si="71"/>
        <v>0</v>
      </c>
      <c r="J209" s="183"/>
      <c r="K209" s="184">
        <f t="shared" si="72"/>
        <v>0</v>
      </c>
      <c r="L209" s="184">
        <v>21</v>
      </c>
      <c r="M209" s="184">
        <f t="shared" si="73"/>
        <v>0</v>
      </c>
      <c r="N209" s="182">
        <v>0</v>
      </c>
      <c r="O209" s="182">
        <f t="shared" si="74"/>
        <v>0</v>
      </c>
      <c r="P209" s="182">
        <v>0</v>
      </c>
      <c r="Q209" s="182">
        <f t="shared" si="75"/>
        <v>0</v>
      </c>
      <c r="R209" s="184"/>
      <c r="S209" s="184" t="s">
        <v>248</v>
      </c>
      <c r="T209" s="185" t="s">
        <v>333</v>
      </c>
      <c r="U209" s="157">
        <v>0</v>
      </c>
      <c r="V209" s="157">
        <f t="shared" si="76"/>
        <v>0</v>
      </c>
      <c r="W209" s="157"/>
      <c r="X209" s="157" t="s">
        <v>678</v>
      </c>
      <c r="Y209" s="157" t="s">
        <v>250</v>
      </c>
      <c r="Z209" s="147"/>
      <c r="AA209" s="147"/>
      <c r="AB209" s="147"/>
      <c r="AC209" s="147"/>
      <c r="AD209" s="147"/>
      <c r="AE209" s="147"/>
      <c r="AF209" s="147"/>
      <c r="AG209" s="147" t="s">
        <v>805</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33.75" outlineLevel="1" x14ac:dyDescent="0.2">
      <c r="A210" s="179">
        <v>182</v>
      </c>
      <c r="B210" s="180" t="s">
        <v>1097</v>
      </c>
      <c r="C210" s="189" t="s">
        <v>807</v>
      </c>
      <c r="D210" s="181" t="s">
        <v>784</v>
      </c>
      <c r="E210" s="182">
        <v>1</v>
      </c>
      <c r="F210" s="183"/>
      <c r="G210" s="184">
        <f t="shared" si="70"/>
        <v>0</v>
      </c>
      <c r="H210" s="183"/>
      <c r="I210" s="184">
        <f t="shared" si="71"/>
        <v>0</v>
      </c>
      <c r="J210" s="183"/>
      <c r="K210" s="184">
        <f t="shared" si="72"/>
        <v>0</v>
      </c>
      <c r="L210" s="184">
        <v>21</v>
      </c>
      <c r="M210" s="184">
        <f t="shared" si="73"/>
        <v>0</v>
      </c>
      <c r="N210" s="182">
        <v>0</v>
      </c>
      <c r="O210" s="182">
        <f t="shared" si="74"/>
        <v>0</v>
      </c>
      <c r="P210" s="182">
        <v>0</v>
      </c>
      <c r="Q210" s="182">
        <f t="shared" si="75"/>
        <v>0</v>
      </c>
      <c r="R210" s="184"/>
      <c r="S210" s="184" t="s">
        <v>327</v>
      </c>
      <c r="T210" s="185" t="s">
        <v>333</v>
      </c>
      <c r="U210" s="157">
        <v>0</v>
      </c>
      <c r="V210" s="157">
        <f t="shared" si="76"/>
        <v>0</v>
      </c>
      <c r="W210" s="157"/>
      <c r="X210" s="157" t="s">
        <v>249</v>
      </c>
      <c r="Y210" s="157" t="s">
        <v>250</v>
      </c>
      <c r="Z210" s="147"/>
      <c r="AA210" s="147"/>
      <c r="AB210" s="147"/>
      <c r="AC210" s="147"/>
      <c r="AD210" s="147"/>
      <c r="AE210" s="147"/>
      <c r="AF210" s="147"/>
      <c r="AG210" s="147" t="s">
        <v>623</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2.5" outlineLevel="1" x14ac:dyDescent="0.2">
      <c r="A211" s="179">
        <v>183</v>
      </c>
      <c r="B211" s="180" t="s">
        <v>1098</v>
      </c>
      <c r="C211" s="189" t="s">
        <v>809</v>
      </c>
      <c r="D211" s="181" t="s">
        <v>784</v>
      </c>
      <c r="E211" s="182">
        <v>1</v>
      </c>
      <c r="F211" s="183"/>
      <c r="G211" s="184">
        <f t="shared" si="70"/>
        <v>0</v>
      </c>
      <c r="H211" s="183"/>
      <c r="I211" s="184">
        <f t="shared" si="71"/>
        <v>0</v>
      </c>
      <c r="J211" s="183"/>
      <c r="K211" s="184">
        <f t="shared" si="72"/>
        <v>0</v>
      </c>
      <c r="L211" s="184">
        <v>21</v>
      </c>
      <c r="M211" s="184">
        <f t="shared" si="73"/>
        <v>0</v>
      </c>
      <c r="N211" s="182">
        <v>0</v>
      </c>
      <c r="O211" s="182">
        <f t="shared" si="74"/>
        <v>0</v>
      </c>
      <c r="P211" s="182">
        <v>0</v>
      </c>
      <c r="Q211" s="182">
        <f t="shared" si="75"/>
        <v>0</v>
      </c>
      <c r="R211" s="184"/>
      <c r="S211" s="184" t="s">
        <v>327</v>
      </c>
      <c r="T211" s="185" t="s">
        <v>333</v>
      </c>
      <c r="U211" s="157">
        <v>0</v>
      </c>
      <c r="V211" s="157">
        <f t="shared" si="76"/>
        <v>0</v>
      </c>
      <c r="W211" s="157"/>
      <c r="X211" s="157" t="s">
        <v>249</v>
      </c>
      <c r="Y211" s="157" t="s">
        <v>250</v>
      </c>
      <c r="Z211" s="147"/>
      <c r="AA211" s="147"/>
      <c r="AB211" s="147"/>
      <c r="AC211" s="147"/>
      <c r="AD211" s="147"/>
      <c r="AE211" s="147"/>
      <c r="AF211" s="147"/>
      <c r="AG211" s="147" t="s">
        <v>623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79">
        <v>184</v>
      </c>
      <c r="B212" s="180" t="s">
        <v>1099</v>
      </c>
      <c r="C212" s="189" t="s">
        <v>813</v>
      </c>
      <c r="D212" s="181" t="s">
        <v>800</v>
      </c>
      <c r="E212" s="182">
        <v>20</v>
      </c>
      <c r="F212" s="183"/>
      <c r="G212" s="184">
        <f t="shared" si="70"/>
        <v>0</v>
      </c>
      <c r="H212" s="183"/>
      <c r="I212" s="184">
        <f t="shared" si="71"/>
        <v>0</v>
      </c>
      <c r="J212" s="183"/>
      <c r="K212" s="184">
        <f t="shared" si="72"/>
        <v>0</v>
      </c>
      <c r="L212" s="184">
        <v>21</v>
      </c>
      <c r="M212" s="184">
        <f t="shared" si="73"/>
        <v>0</v>
      </c>
      <c r="N212" s="182">
        <v>0</v>
      </c>
      <c r="O212" s="182">
        <f t="shared" si="74"/>
        <v>0</v>
      </c>
      <c r="P212" s="182">
        <v>0</v>
      </c>
      <c r="Q212" s="182">
        <f t="shared" si="75"/>
        <v>0</v>
      </c>
      <c r="R212" s="184"/>
      <c r="S212" s="184" t="s">
        <v>327</v>
      </c>
      <c r="T212" s="185" t="s">
        <v>333</v>
      </c>
      <c r="U212" s="157">
        <v>0</v>
      </c>
      <c r="V212" s="157">
        <f t="shared" si="76"/>
        <v>0</v>
      </c>
      <c r="W212" s="157"/>
      <c r="X212" s="157" t="s">
        <v>249</v>
      </c>
      <c r="Y212" s="157" t="s">
        <v>250</v>
      </c>
      <c r="Z212" s="147"/>
      <c r="AA212" s="147"/>
      <c r="AB212" s="147"/>
      <c r="AC212" s="147"/>
      <c r="AD212" s="147"/>
      <c r="AE212" s="147"/>
      <c r="AF212" s="147"/>
      <c r="AG212" s="147" t="s">
        <v>623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33.75" outlineLevel="1" x14ac:dyDescent="0.2">
      <c r="A213" s="179">
        <v>185</v>
      </c>
      <c r="B213" s="180" t="s">
        <v>1100</v>
      </c>
      <c r="C213" s="189" t="s">
        <v>811</v>
      </c>
      <c r="D213" s="181" t="s">
        <v>784</v>
      </c>
      <c r="E213" s="182">
        <v>1</v>
      </c>
      <c r="F213" s="183"/>
      <c r="G213" s="184">
        <f t="shared" si="70"/>
        <v>0</v>
      </c>
      <c r="H213" s="183"/>
      <c r="I213" s="184">
        <f t="shared" si="71"/>
        <v>0</v>
      </c>
      <c r="J213" s="183"/>
      <c r="K213" s="184">
        <f t="shared" si="72"/>
        <v>0</v>
      </c>
      <c r="L213" s="184">
        <v>21</v>
      </c>
      <c r="M213" s="184">
        <f t="shared" si="73"/>
        <v>0</v>
      </c>
      <c r="N213" s="182">
        <v>0</v>
      </c>
      <c r="O213" s="182">
        <f t="shared" si="74"/>
        <v>0</v>
      </c>
      <c r="P213" s="182">
        <v>0</v>
      </c>
      <c r="Q213" s="182">
        <f t="shared" si="75"/>
        <v>0</v>
      </c>
      <c r="R213" s="184"/>
      <c r="S213" s="184" t="s">
        <v>327</v>
      </c>
      <c r="T213" s="185" t="s">
        <v>333</v>
      </c>
      <c r="U213" s="157">
        <v>0</v>
      </c>
      <c r="V213" s="157">
        <f t="shared" si="76"/>
        <v>0</v>
      </c>
      <c r="W213" s="157"/>
      <c r="X213" s="157" t="s">
        <v>249</v>
      </c>
      <c r="Y213" s="157" t="s">
        <v>250</v>
      </c>
      <c r="Z213" s="147"/>
      <c r="AA213" s="147"/>
      <c r="AB213" s="147"/>
      <c r="AC213" s="147"/>
      <c r="AD213" s="147"/>
      <c r="AE213" s="147"/>
      <c r="AF213" s="147"/>
      <c r="AG213" s="147" t="s">
        <v>623</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79">
        <v>186</v>
      </c>
      <c r="B214" s="180" t="s">
        <v>1101</v>
      </c>
      <c r="C214" s="189" t="s">
        <v>817</v>
      </c>
      <c r="D214" s="181" t="s">
        <v>784</v>
      </c>
      <c r="E214" s="182">
        <v>1</v>
      </c>
      <c r="F214" s="183"/>
      <c r="G214" s="184">
        <f t="shared" si="70"/>
        <v>0</v>
      </c>
      <c r="H214" s="183"/>
      <c r="I214" s="184">
        <f t="shared" si="71"/>
        <v>0</v>
      </c>
      <c r="J214" s="183"/>
      <c r="K214" s="184">
        <f t="shared" si="72"/>
        <v>0</v>
      </c>
      <c r="L214" s="184">
        <v>21</v>
      </c>
      <c r="M214" s="184">
        <f t="shared" si="73"/>
        <v>0</v>
      </c>
      <c r="N214" s="182">
        <v>0</v>
      </c>
      <c r="O214" s="182">
        <f t="shared" si="74"/>
        <v>0</v>
      </c>
      <c r="P214" s="182">
        <v>0</v>
      </c>
      <c r="Q214" s="182">
        <f t="shared" si="75"/>
        <v>0</v>
      </c>
      <c r="R214" s="184"/>
      <c r="S214" s="184" t="s">
        <v>327</v>
      </c>
      <c r="T214" s="185" t="s">
        <v>333</v>
      </c>
      <c r="U214" s="157">
        <v>0</v>
      </c>
      <c r="V214" s="157">
        <f t="shared" si="76"/>
        <v>0</v>
      </c>
      <c r="W214" s="157"/>
      <c r="X214" s="157" t="s">
        <v>249</v>
      </c>
      <c r="Y214" s="157" t="s">
        <v>250</v>
      </c>
      <c r="Z214" s="147"/>
      <c r="AA214" s="147"/>
      <c r="AB214" s="147"/>
      <c r="AC214" s="147"/>
      <c r="AD214" s="147"/>
      <c r="AE214" s="147"/>
      <c r="AF214" s="147"/>
      <c r="AG214" s="147" t="s">
        <v>623</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x14ac:dyDescent="0.2">
      <c r="A215" s="161" t="s">
        <v>243</v>
      </c>
      <c r="B215" s="162" t="s">
        <v>99</v>
      </c>
      <c r="C215" s="186" t="s">
        <v>100</v>
      </c>
      <c r="D215" s="163"/>
      <c r="E215" s="164"/>
      <c r="F215" s="165"/>
      <c r="G215" s="165">
        <f>SUMIF(AG216:AG221,"&lt;&gt;NOR",G216:G221)</f>
        <v>0</v>
      </c>
      <c r="H215" s="165"/>
      <c r="I215" s="165">
        <f>SUM(I216:I221)</f>
        <v>0</v>
      </c>
      <c r="J215" s="165"/>
      <c r="K215" s="165">
        <f>SUM(K216:K221)</f>
        <v>0</v>
      </c>
      <c r="L215" s="165"/>
      <c r="M215" s="165">
        <f>SUM(M216:M221)</f>
        <v>0</v>
      </c>
      <c r="N215" s="164"/>
      <c r="O215" s="164">
        <f>SUM(O216:O221)</f>
        <v>0</v>
      </c>
      <c r="P215" s="164"/>
      <c r="Q215" s="164">
        <f>SUM(Q216:Q221)</f>
        <v>0</v>
      </c>
      <c r="R215" s="165"/>
      <c r="S215" s="165"/>
      <c r="T215" s="166"/>
      <c r="U215" s="160"/>
      <c r="V215" s="160">
        <f>SUM(V216:V221)</f>
        <v>3.6900000000000004</v>
      </c>
      <c r="W215" s="160"/>
      <c r="X215" s="160"/>
      <c r="Y215" s="160"/>
      <c r="AG215" t="s">
        <v>244</v>
      </c>
    </row>
    <row r="216" spans="1:60" outlineLevel="1" x14ac:dyDescent="0.2">
      <c r="A216" s="179">
        <v>187</v>
      </c>
      <c r="B216" s="180" t="s">
        <v>820</v>
      </c>
      <c r="C216" s="189" t="s">
        <v>821</v>
      </c>
      <c r="D216" s="181" t="s">
        <v>784</v>
      </c>
      <c r="E216" s="182">
        <v>1</v>
      </c>
      <c r="F216" s="183"/>
      <c r="G216" s="184">
        <f t="shared" ref="G216:G221" si="77">ROUND(E216*F216,2)</f>
        <v>0</v>
      </c>
      <c r="H216" s="183"/>
      <c r="I216" s="184">
        <f t="shared" ref="I216:I221" si="78">ROUND(E216*H216,2)</f>
        <v>0</v>
      </c>
      <c r="J216" s="183"/>
      <c r="K216" s="184">
        <f t="shared" ref="K216:K221" si="79">ROUND(E216*J216,2)</f>
        <v>0</v>
      </c>
      <c r="L216" s="184">
        <v>21</v>
      </c>
      <c r="M216" s="184">
        <f t="shared" ref="M216:M221" si="80">G216*(1+L216/100)</f>
        <v>0</v>
      </c>
      <c r="N216" s="182">
        <v>0</v>
      </c>
      <c r="O216" s="182">
        <f t="shared" ref="O216:O221" si="81">ROUND(E216*N216,2)</f>
        <v>0</v>
      </c>
      <c r="P216" s="182">
        <v>0</v>
      </c>
      <c r="Q216" s="182">
        <f t="shared" ref="Q216:Q221" si="82">ROUND(E216*P216,2)</f>
        <v>0</v>
      </c>
      <c r="R216" s="184"/>
      <c r="S216" s="184" t="s">
        <v>248</v>
      </c>
      <c r="T216" s="185" t="s">
        <v>333</v>
      </c>
      <c r="U216" s="157">
        <v>0.65200000000000002</v>
      </c>
      <c r="V216" s="157">
        <f t="shared" ref="V216:V221" si="83">ROUND(E216*U216,2)</f>
        <v>0.65</v>
      </c>
      <c r="W216" s="157"/>
      <c r="X216" s="157" t="s">
        <v>249</v>
      </c>
      <c r="Y216" s="157" t="s">
        <v>250</v>
      </c>
      <c r="Z216" s="147"/>
      <c r="AA216" s="147"/>
      <c r="AB216" s="147"/>
      <c r="AC216" s="147"/>
      <c r="AD216" s="147"/>
      <c r="AE216" s="147"/>
      <c r="AF216" s="147"/>
      <c r="AG216" s="147" t="s">
        <v>694</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9">
        <v>188</v>
      </c>
      <c r="B217" s="180" t="s">
        <v>822</v>
      </c>
      <c r="C217" s="189" t="s">
        <v>823</v>
      </c>
      <c r="D217" s="181" t="s">
        <v>784</v>
      </c>
      <c r="E217" s="182">
        <v>1</v>
      </c>
      <c r="F217" s="183"/>
      <c r="G217" s="184">
        <f t="shared" si="77"/>
        <v>0</v>
      </c>
      <c r="H217" s="183"/>
      <c r="I217" s="184">
        <f t="shared" si="78"/>
        <v>0</v>
      </c>
      <c r="J217" s="183"/>
      <c r="K217" s="184">
        <f t="shared" si="79"/>
        <v>0</v>
      </c>
      <c r="L217" s="184">
        <v>21</v>
      </c>
      <c r="M217" s="184">
        <f t="shared" si="80"/>
        <v>0</v>
      </c>
      <c r="N217" s="182">
        <v>0</v>
      </c>
      <c r="O217" s="182">
        <f t="shared" si="81"/>
        <v>0</v>
      </c>
      <c r="P217" s="182">
        <v>0</v>
      </c>
      <c r="Q217" s="182">
        <f t="shared" si="82"/>
        <v>0</v>
      </c>
      <c r="R217" s="184"/>
      <c r="S217" s="184" t="s">
        <v>248</v>
      </c>
      <c r="T217" s="185" t="s">
        <v>333</v>
      </c>
      <c r="U217" s="157">
        <v>1.204</v>
      </c>
      <c r="V217" s="157">
        <f t="shared" si="83"/>
        <v>1.2</v>
      </c>
      <c r="W217" s="157"/>
      <c r="X217" s="157" t="s">
        <v>249</v>
      </c>
      <c r="Y217" s="157" t="s">
        <v>250</v>
      </c>
      <c r="Z217" s="147"/>
      <c r="AA217" s="147"/>
      <c r="AB217" s="147"/>
      <c r="AC217" s="147"/>
      <c r="AD217" s="147"/>
      <c r="AE217" s="147"/>
      <c r="AF217" s="147"/>
      <c r="AG217" s="147" t="s">
        <v>694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79">
        <v>189</v>
      </c>
      <c r="B218" s="180" t="s">
        <v>824</v>
      </c>
      <c r="C218" s="189" t="s">
        <v>825</v>
      </c>
      <c r="D218" s="181" t="s">
        <v>784</v>
      </c>
      <c r="E218" s="182">
        <v>1</v>
      </c>
      <c r="F218" s="183"/>
      <c r="G218" s="184">
        <f t="shared" si="77"/>
        <v>0</v>
      </c>
      <c r="H218" s="183"/>
      <c r="I218" s="184">
        <f t="shared" si="78"/>
        <v>0</v>
      </c>
      <c r="J218" s="183"/>
      <c r="K218" s="184">
        <f t="shared" si="79"/>
        <v>0</v>
      </c>
      <c r="L218" s="184">
        <v>21</v>
      </c>
      <c r="M218" s="184">
        <f t="shared" si="80"/>
        <v>0</v>
      </c>
      <c r="N218" s="182">
        <v>0</v>
      </c>
      <c r="O218" s="182">
        <f t="shared" si="81"/>
        <v>0</v>
      </c>
      <c r="P218" s="182">
        <v>0</v>
      </c>
      <c r="Q218" s="182">
        <f t="shared" si="82"/>
        <v>0</v>
      </c>
      <c r="R218" s="184"/>
      <c r="S218" s="184" t="s">
        <v>248</v>
      </c>
      <c r="T218" s="185" t="s">
        <v>333</v>
      </c>
      <c r="U218" s="157">
        <v>1.841</v>
      </c>
      <c r="V218" s="157">
        <f t="shared" si="83"/>
        <v>1.84</v>
      </c>
      <c r="W218" s="157"/>
      <c r="X218" s="157" t="s">
        <v>249</v>
      </c>
      <c r="Y218" s="157" t="s">
        <v>250</v>
      </c>
      <c r="Z218" s="147"/>
      <c r="AA218" s="147"/>
      <c r="AB218" s="147"/>
      <c r="AC218" s="147"/>
      <c r="AD218" s="147"/>
      <c r="AE218" s="147"/>
      <c r="AF218" s="147"/>
      <c r="AG218" s="147" t="s">
        <v>694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79">
        <v>190</v>
      </c>
      <c r="B219" s="180" t="s">
        <v>1102</v>
      </c>
      <c r="C219" s="189" t="s">
        <v>827</v>
      </c>
      <c r="D219" s="181" t="s">
        <v>784</v>
      </c>
      <c r="E219" s="182">
        <v>1</v>
      </c>
      <c r="F219" s="183"/>
      <c r="G219" s="184">
        <f t="shared" si="77"/>
        <v>0</v>
      </c>
      <c r="H219" s="183"/>
      <c r="I219" s="184">
        <f t="shared" si="78"/>
        <v>0</v>
      </c>
      <c r="J219" s="183"/>
      <c r="K219" s="184">
        <f t="shared" si="79"/>
        <v>0</v>
      </c>
      <c r="L219" s="184">
        <v>21</v>
      </c>
      <c r="M219" s="184">
        <f t="shared" si="80"/>
        <v>0</v>
      </c>
      <c r="N219" s="182">
        <v>0</v>
      </c>
      <c r="O219" s="182">
        <f t="shared" si="81"/>
        <v>0</v>
      </c>
      <c r="P219" s="182">
        <v>0</v>
      </c>
      <c r="Q219" s="182">
        <f t="shared" si="82"/>
        <v>0</v>
      </c>
      <c r="R219" s="184"/>
      <c r="S219" s="184" t="s">
        <v>327</v>
      </c>
      <c r="T219" s="185" t="s">
        <v>333</v>
      </c>
      <c r="U219" s="157">
        <v>0</v>
      </c>
      <c r="V219" s="157">
        <f t="shared" si="83"/>
        <v>0</v>
      </c>
      <c r="W219" s="157"/>
      <c r="X219" s="157" t="s">
        <v>249</v>
      </c>
      <c r="Y219" s="157" t="s">
        <v>250</v>
      </c>
      <c r="Z219" s="147"/>
      <c r="AA219" s="147"/>
      <c r="AB219" s="147"/>
      <c r="AC219" s="147"/>
      <c r="AD219" s="147"/>
      <c r="AE219" s="147"/>
      <c r="AF219" s="147"/>
      <c r="AG219" s="147" t="s">
        <v>694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79">
        <v>191</v>
      </c>
      <c r="B220" s="180" t="s">
        <v>1103</v>
      </c>
      <c r="C220" s="189" t="s">
        <v>829</v>
      </c>
      <c r="D220" s="181" t="s">
        <v>784</v>
      </c>
      <c r="E220" s="182">
        <v>1</v>
      </c>
      <c r="F220" s="183"/>
      <c r="G220" s="184">
        <f t="shared" si="77"/>
        <v>0</v>
      </c>
      <c r="H220" s="183"/>
      <c r="I220" s="184">
        <f t="shared" si="78"/>
        <v>0</v>
      </c>
      <c r="J220" s="183"/>
      <c r="K220" s="184">
        <f t="shared" si="79"/>
        <v>0</v>
      </c>
      <c r="L220" s="184">
        <v>21</v>
      </c>
      <c r="M220" s="184">
        <f t="shared" si="80"/>
        <v>0</v>
      </c>
      <c r="N220" s="182">
        <v>0</v>
      </c>
      <c r="O220" s="182">
        <f t="shared" si="81"/>
        <v>0</v>
      </c>
      <c r="P220" s="182">
        <v>0</v>
      </c>
      <c r="Q220" s="182">
        <f t="shared" si="82"/>
        <v>0</v>
      </c>
      <c r="R220" s="184"/>
      <c r="S220" s="184" t="s">
        <v>327</v>
      </c>
      <c r="T220" s="185" t="s">
        <v>333</v>
      </c>
      <c r="U220" s="157">
        <v>0</v>
      </c>
      <c r="V220" s="157">
        <f t="shared" si="83"/>
        <v>0</v>
      </c>
      <c r="W220" s="157"/>
      <c r="X220" s="157" t="s">
        <v>249</v>
      </c>
      <c r="Y220" s="157" t="s">
        <v>250</v>
      </c>
      <c r="Z220" s="147"/>
      <c r="AA220" s="147"/>
      <c r="AB220" s="147"/>
      <c r="AC220" s="147"/>
      <c r="AD220" s="147"/>
      <c r="AE220" s="147"/>
      <c r="AF220" s="147"/>
      <c r="AG220" s="147" t="s">
        <v>694</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1" x14ac:dyDescent="0.2">
      <c r="A221" s="171">
        <v>192</v>
      </c>
      <c r="B221" s="172" t="s">
        <v>1104</v>
      </c>
      <c r="C221" s="187" t="s">
        <v>831</v>
      </c>
      <c r="D221" s="173" t="s">
        <v>784</v>
      </c>
      <c r="E221" s="174">
        <v>1</v>
      </c>
      <c r="F221" s="175"/>
      <c r="G221" s="176">
        <f t="shared" si="77"/>
        <v>0</v>
      </c>
      <c r="H221" s="175"/>
      <c r="I221" s="176">
        <f t="shared" si="78"/>
        <v>0</v>
      </c>
      <c r="J221" s="175"/>
      <c r="K221" s="176">
        <f t="shared" si="79"/>
        <v>0</v>
      </c>
      <c r="L221" s="176">
        <v>21</v>
      </c>
      <c r="M221" s="176">
        <f t="shared" si="80"/>
        <v>0</v>
      </c>
      <c r="N221" s="174">
        <v>0</v>
      </c>
      <c r="O221" s="174">
        <f t="shared" si="81"/>
        <v>0</v>
      </c>
      <c r="P221" s="174">
        <v>0</v>
      </c>
      <c r="Q221" s="174">
        <f t="shared" si="82"/>
        <v>0</v>
      </c>
      <c r="R221" s="176"/>
      <c r="S221" s="176" t="s">
        <v>327</v>
      </c>
      <c r="T221" s="177" t="s">
        <v>333</v>
      </c>
      <c r="U221" s="157">
        <v>0</v>
      </c>
      <c r="V221" s="157">
        <f t="shared" si="83"/>
        <v>0</v>
      </c>
      <c r="W221" s="157"/>
      <c r="X221" s="157" t="s">
        <v>249</v>
      </c>
      <c r="Y221" s="157" t="s">
        <v>250</v>
      </c>
      <c r="Z221" s="147"/>
      <c r="AA221" s="147"/>
      <c r="AB221" s="147"/>
      <c r="AC221" s="147"/>
      <c r="AD221" s="147"/>
      <c r="AE221" s="147"/>
      <c r="AF221" s="147"/>
      <c r="AG221" s="147" t="s">
        <v>694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x14ac:dyDescent="0.2">
      <c r="A222" s="3"/>
      <c r="B222" s="4"/>
      <c r="C222" s="190"/>
      <c r="D222" s="6"/>
      <c r="E222" s="3"/>
      <c r="F222" s="3"/>
      <c r="G222" s="3"/>
      <c r="H222" s="3"/>
      <c r="I222" s="3"/>
      <c r="J222" s="3"/>
      <c r="K222" s="3"/>
      <c r="L222" s="3"/>
      <c r="M222" s="3"/>
      <c r="N222" s="3"/>
      <c r="O222" s="3"/>
      <c r="P222" s="3"/>
      <c r="Q222" s="3"/>
      <c r="R222" s="3"/>
      <c r="S222" s="3"/>
      <c r="T222" s="3"/>
      <c r="U222" s="3"/>
      <c r="V222" s="3"/>
      <c r="W222" s="3"/>
      <c r="X222" s="3"/>
      <c r="Y222" s="3"/>
      <c r="AE222">
        <v>15</v>
      </c>
      <c r="AF222">
        <v>21</v>
      </c>
      <c r="AG222" t="s">
        <v>229</v>
      </c>
    </row>
    <row r="223" spans="1:60" x14ac:dyDescent="0.2">
      <c r="A223" s="150"/>
      <c r="B223" s="151" t="s">
        <v>31</v>
      </c>
      <c r="C223" s="191"/>
      <c r="D223" s="152"/>
      <c r="E223" s="153"/>
      <c r="F223" s="153"/>
      <c r="G223" s="170">
        <f>G8+G45+G57+G79+G106+G130+G148+G166+G181+G191+G198+G215</f>
        <v>0</v>
      </c>
      <c r="H223" s="3"/>
      <c r="I223" s="3"/>
      <c r="J223" s="3"/>
      <c r="K223" s="3"/>
      <c r="L223" s="3"/>
      <c r="M223" s="3"/>
      <c r="N223" s="3"/>
      <c r="O223" s="3"/>
      <c r="P223" s="3"/>
      <c r="Q223" s="3"/>
      <c r="R223" s="3"/>
      <c r="S223" s="3"/>
      <c r="T223" s="3"/>
      <c r="U223" s="3"/>
      <c r="V223" s="3"/>
      <c r="W223" s="3"/>
      <c r="X223" s="3"/>
      <c r="Y223" s="3"/>
      <c r="AE223">
        <f>SUMIF(L7:L221,AE222,G7:G221)</f>
        <v>0</v>
      </c>
      <c r="AF223">
        <f>SUMIF(L7:L221,AF222,G7:G221)</f>
        <v>0</v>
      </c>
      <c r="AG223" t="s">
        <v>688</v>
      </c>
    </row>
    <row r="224" spans="1:60" x14ac:dyDescent="0.2">
      <c r="A224" s="3"/>
      <c r="B224" s="4"/>
      <c r="C224" s="190"/>
      <c r="D224" s="6"/>
      <c r="E224" s="3"/>
      <c r="F224" s="3"/>
      <c r="G224" s="3"/>
      <c r="H224" s="3"/>
      <c r="I224" s="3"/>
      <c r="J224" s="3"/>
      <c r="K224" s="3"/>
      <c r="L224" s="3"/>
      <c r="M224" s="3"/>
      <c r="N224" s="3"/>
      <c r="O224" s="3"/>
      <c r="P224" s="3"/>
      <c r="Q224" s="3"/>
      <c r="R224" s="3"/>
      <c r="S224" s="3"/>
      <c r="T224" s="3"/>
      <c r="U224" s="3"/>
      <c r="V224" s="3"/>
      <c r="W224" s="3"/>
      <c r="X224" s="3"/>
      <c r="Y224" s="3"/>
    </row>
    <row r="225" spans="1:33" x14ac:dyDescent="0.2">
      <c r="A225" s="3"/>
      <c r="B225" s="4"/>
      <c r="C225" s="190"/>
      <c r="D225" s="6"/>
      <c r="E225" s="3"/>
      <c r="F225" s="3"/>
      <c r="G225" s="3"/>
      <c r="H225" s="3"/>
      <c r="I225" s="3"/>
      <c r="J225" s="3"/>
      <c r="K225" s="3"/>
      <c r="L225" s="3"/>
      <c r="M225" s="3"/>
      <c r="N225" s="3"/>
      <c r="O225" s="3"/>
      <c r="P225" s="3"/>
      <c r="Q225" s="3"/>
      <c r="R225" s="3"/>
      <c r="S225" s="3"/>
      <c r="T225" s="3"/>
      <c r="U225" s="3"/>
      <c r="V225" s="3"/>
      <c r="W225" s="3"/>
      <c r="X225" s="3"/>
      <c r="Y225" s="3"/>
    </row>
    <row r="226" spans="1:33" x14ac:dyDescent="0.2">
      <c r="A226" s="264" t="s">
        <v>689</v>
      </c>
      <c r="B226" s="264"/>
      <c r="C226" s="265"/>
      <c r="D226" s="6"/>
      <c r="E226" s="3"/>
      <c r="F226" s="3"/>
      <c r="G226" s="3"/>
      <c r="H226" s="3"/>
      <c r="I226" s="3"/>
      <c r="J226" s="3"/>
      <c r="K226" s="3"/>
      <c r="L226" s="3"/>
      <c r="M226" s="3"/>
      <c r="N226" s="3"/>
      <c r="O226" s="3"/>
      <c r="P226" s="3"/>
      <c r="Q226" s="3"/>
      <c r="R226" s="3"/>
      <c r="S226" s="3"/>
      <c r="T226" s="3"/>
      <c r="U226" s="3"/>
      <c r="V226" s="3"/>
      <c r="W226" s="3"/>
      <c r="X226" s="3"/>
      <c r="Y226" s="3"/>
    </row>
    <row r="227" spans="1:33" x14ac:dyDescent="0.2">
      <c r="A227" s="268"/>
      <c r="B227" s="269"/>
      <c r="C227" s="270"/>
      <c r="D227" s="269"/>
      <c r="E227" s="269"/>
      <c r="F227" s="269"/>
      <c r="G227" s="271"/>
      <c r="H227" s="3"/>
      <c r="I227" s="3"/>
      <c r="J227" s="3"/>
      <c r="K227" s="3"/>
      <c r="L227" s="3"/>
      <c r="M227" s="3"/>
      <c r="N227" s="3"/>
      <c r="O227" s="3"/>
      <c r="P227" s="3"/>
      <c r="Q227" s="3"/>
      <c r="R227" s="3"/>
      <c r="S227" s="3"/>
      <c r="T227" s="3"/>
      <c r="U227" s="3"/>
      <c r="V227" s="3"/>
      <c r="W227" s="3"/>
      <c r="X227" s="3"/>
      <c r="Y227" s="3"/>
      <c r="AG227" t="s">
        <v>690</v>
      </c>
    </row>
    <row r="228" spans="1:33" x14ac:dyDescent="0.2">
      <c r="A228" s="272"/>
      <c r="B228" s="273"/>
      <c r="C228" s="274"/>
      <c r="D228" s="273"/>
      <c r="E228" s="273"/>
      <c r="F228" s="273"/>
      <c r="G228" s="275"/>
      <c r="H228" s="3"/>
      <c r="I228" s="3"/>
      <c r="J228" s="3"/>
      <c r="K228" s="3"/>
      <c r="L228" s="3"/>
      <c r="M228" s="3"/>
      <c r="N228" s="3"/>
      <c r="O228" s="3"/>
      <c r="P228" s="3"/>
      <c r="Q228" s="3"/>
      <c r="R228" s="3"/>
      <c r="S228" s="3"/>
      <c r="T228" s="3"/>
      <c r="U228" s="3"/>
      <c r="V228" s="3"/>
      <c r="W228" s="3"/>
      <c r="X228" s="3"/>
      <c r="Y228" s="3"/>
    </row>
    <row r="229" spans="1:33" x14ac:dyDescent="0.2">
      <c r="A229" s="272"/>
      <c r="B229" s="273"/>
      <c r="C229" s="274"/>
      <c r="D229" s="273"/>
      <c r="E229" s="273"/>
      <c r="F229" s="273"/>
      <c r="G229" s="275"/>
      <c r="H229" s="3"/>
      <c r="I229" s="3"/>
      <c r="J229" s="3"/>
      <c r="K229" s="3"/>
      <c r="L229" s="3"/>
      <c r="M229" s="3"/>
      <c r="N229" s="3"/>
      <c r="O229" s="3"/>
      <c r="P229" s="3"/>
      <c r="Q229" s="3"/>
      <c r="R229" s="3"/>
      <c r="S229" s="3"/>
      <c r="T229" s="3"/>
      <c r="U229" s="3"/>
      <c r="V229" s="3"/>
      <c r="W229" s="3"/>
      <c r="X229" s="3"/>
      <c r="Y229" s="3"/>
    </row>
    <row r="230" spans="1:33" x14ac:dyDescent="0.2">
      <c r="A230" s="272"/>
      <c r="B230" s="273"/>
      <c r="C230" s="274"/>
      <c r="D230" s="273"/>
      <c r="E230" s="273"/>
      <c r="F230" s="273"/>
      <c r="G230" s="275"/>
      <c r="H230" s="3"/>
      <c r="I230" s="3"/>
      <c r="J230" s="3"/>
      <c r="K230" s="3"/>
      <c r="L230" s="3"/>
      <c r="M230" s="3"/>
      <c r="N230" s="3"/>
      <c r="O230" s="3"/>
      <c r="P230" s="3"/>
      <c r="Q230" s="3"/>
      <c r="R230" s="3"/>
      <c r="S230" s="3"/>
      <c r="T230" s="3"/>
      <c r="U230" s="3"/>
      <c r="V230" s="3"/>
      <c r="W230" s="3"/>
      <c r="X230" s="3"/>
      <c r="Y230" s="3"/>
    </row>
    <row r="231" spans="1:33" x14ac:dyDescent="0.2">
      <c r="A231" s="276"/>
      <c r="B231" s="277"/>
      <c r="C231" s="278"/>
      <c r="D231" s="277"/>
      <c r="E231" s="277"/>
      <c r="F231" s="277"/>
      <c r="G231" s="279"/>
      <c r="H231" s="3"/>
      <c r="I231" s="3"/>
      <c r="J231" s="3"/>
      <c r="K231" s="3"/>
      <c r="L231" s="3"/>
      <c r="M231" s="3"/>
      <c r="N231" s="3"/>
      <c r="O231" s="3"/>
      <c r="P231" s="3"/>
      <c r="Q231" s="3"/>
      <c r="R231" s="3"/>
      <c r="S231" s="3"/>
      <c r="T231" s="3"/>
      <c r="U231" s="3"/>
      <c r="V231" s="3"/>
      <c r="W231" s="3"/>
      <c r="X231" s="3"/>
      <c r="Y231" s="3"/>
    </row>
    <row r="232" spans="1:33" x14ac:dyDescent="0.2">
      <c r="A232" s="3"/>
      <c r="B232" s="4"/>
      <c r="C232" s="190"/>
      <c r="D232" s="6"/>
      <c r="E232" s="3"/>
      <c r="F232" s="3"/>
      <c r="G232" s="3"/>
      <c r="H232" s="3"/>
      <c r="I232" s="3"/>
      <c r="J232" s="3"/>
      <c r="K232" s="3"/>
      <c r="L232" s="3"/>
      <c r="M232" s="3"/>
      <c r="N232" s="3"/>
      <c r="O232" s="3"/>
      <c r="P232" s="3"/>
      <c r="Q232" s="3"/>
      <c r="R232" s="3"/>
      <c r="S232" s="3"/>
      <c r="T232" s="3"/>
      <c r="U232" s="3"/>
      <c r="V232" s="3"/>
      <c r="W232" s="3"/>
      <c r="X232" s="3"/>
      <c r="Y232" s="3"/>
    </row>
    <row r="233" spans="1:33" x14ac:dyDescent="0.2">
      <c r="C233" s="192"/>
      <c r="D233" s="10"/>
      <c r="AG233" t="s">
        <v>691</v>
      </c>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oj5UTiYKfGA0PbOZtugx7PprDcq0r5KMryZwqHOsE2RsinJxjp8gr6lCZkJtrERZxo0sCeeGW6A0i3478xsxA==" saltValue="Ac16XmaOYwWUT7FrRwHDVQ==" spinCount="100000" sheet="1" formatRows="0"/>
  <mergeCells count="16">
    <mergeCell ref="A226:C226"/>
    <mergeCell ref="A227:G231"/>
    <mergeCell ref="C48:G48"/>
    <mergeCell ref="C50:G50"/>
    <mergeCell ref="C104:G104"/>
    <mergeCell ref="C110:G110"/>
    <mergeCell ref="C139:G139"/>
    <mergeCell ref="C133:G133"/>
    <mergeCell ref="C135:G135"/>
    <mergeCell ref="C136:G136"/>
    <mergeCell ref="C137:G137"/>
    <mergeCell ref="A1:G1"/>
    <mergeCell ref="C2:G2"/>
    <mergeCell ref="C3:G3"/>
    <mergeCell ref="C4:G4"/>
    <mergeCell ref="C132:G132"/>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53</v>
      </c>
      <c r="C4" s="261" t="s">
        <v>54</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201</v>
      </c>
      <c r="C8" s="186" t="s">
        <v>202</v>
      </c>
      <c r="D8" s="163"/>
      <c r="E8" s="164"/>
      <c r="F8" s="165"/>
      <c r="G8" s="165">
        <f>SUMIF(AG9:AG67,"&lt;&gt;NOR",G9:G67)</f>
        <v>0</v>
      </c>
      <c r="H8" s="165"/>
      <c r="I8" s="165">
        <f>SUM(I9:I67)</f>
        <v>0</v>
      </c>
      <c r="J8" s="165"/>
      <c r="K8" s="165">
        <f>SUM(K9:K67)</f>
        <v>0</v>
      </c>
      <c r="L8" s="165"/>
      <c r="M8" s="165">
        <f>SUM(M9:M67)</f>
        <v>0</v>
      </c>
      <c r="N8" s="164"/>
      <c r="O8" s="164">
        <f>SUM(O9:O67)</f>
        <v>0.05</v>
      </c>
      <c r="P8" s="164"/>
      <c r="Q8" s="164">
        <f>SUM(Q9:Q67)</f>
        <v>0</v>
      </c>
      <c r="R8" s="165"/>
      <c r="S8" s="165"/>
      <c r="T8" s="166"/>
      <c r="U8" s="160"/>
      <c r="V8" s="160">
        <f>SUM(V9:V67)</f>
        <v>64.410000000000011</v>
      </c>
      <c r="W8" s="160"/>
      <c r="X8" s="160"/>
      <c r="Y8" s="160"/>
      <c r="AG8" t="s">
        <v>244</v>
      </c>
    </row>
    <row r="9" spans="1:60" outlineLevel="1" x14ac:dyDescent="0.2">
      <c r="A9" s="179">
        <v>1</v>
      </c>
      <c r="B9" s="180" t="s">
        <v>1105</v>
      </c>
      <c r="C9" s="189" t="s">
        <v>1106</v>
      </c>
      <c r="D9" s="181" t="s">
        <v>282</v>
      </c>
      <c r="E9" s="182">
        <v>2</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248</v>
      </c>
      <c r="T9" s="185" t="s">
        <v>333</v>
      </c>
      <c r="U9" s="157">
        <v>8.2830000000000001E-2</v>
      </c>
      <c r="V9" s="157">
        <f>ROUND(E9*U9,2)</f>
        <v>0.17</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1107</v>
      </c>
      <c r="C10" s="189" t="s">
        <v>1108</v>
      </c>
      <c r="D10" s="181" t="s">
        <v>282</v>
      </c>
      <c r="E10" s="182">
        <v>2</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248</v>
      </c>
      <c r="T10" s="185" t="s">
        <v>333</v>
      </c>
      <c r="U10" s="157">
        <v>8.6999999999999994E-2</v>
      </c>
      <c r="V10" s="157">
        <f>ROUND(E10*U10,2)</f>
        <v>0.17</v>
      </c>
      <c r="W10" s="157"/>
      <c r="X10" s="157" t="s">
        <v>249</v>
      </c>
      <c r="Y10" s="157" t="s">
        <v>250</v>
      </c>
      <c r="Z10" s="147"/>
      <c r="AA10" s="147"/>
      <c r="AB10" s="147"/>
      <c r="AC10" s="147"/>
      <c r="AD10" s="147"/>
      <c r="AE10" s="147"/>
      <c r="AF10" s="147"/>
      <c r="AG10" s="147" t="s">
        <v>251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1109</v>
      </c>
      <c r="C11" s="189" t="s">
        <v>1110</v>
      </c>
      <c r="D11" s="181" t="s">
        <v>282</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248</v>
      </c>
      <c r="T11" s="185" t="s">
        <v>333</v>
      </c>
      <c r="U11" s="157">
        <v>8.5470000000000004E-2</v>
      </c>
      <c r="V11" s="157">
        <f>ROUND(E11*U11,2)</f>
        <v>0.51</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1111</v>
      </c>
      <c r="C12" s="189" t="s">
        <v>1112</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8.0170000000000005E-2</v>
      </c>
      <c r="V12" s="157">
        <f>ROUND(E12*U12,2)</f>
        <v>0.16</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1">
        <v>5</v>
      </c>
      <c r="B13" s="172" t="s">
        <v>1113</v>
      </c>
      <c r="C13" s="187" t="s">
        <v>1114</v>
      </c>
      <c r="D13" s="173" t="s">
        <v>282</v>
      </c>
      <c r="E13" s="174">
        <v>30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248</v>
      </c>
      <c r="T13" s="177" t="s">
        <v>333</v>
      </c>
      <c r="U13" s="157">
        <v>0.57950000000000002</v>
      </c>
      <c r="V13" s="157">
        <f>ROUND(E13*U13,2)</f>
        <v>17.39</v>
      </c>
      <c r="W13" s="157"/>
      <c r="X13" s="157" t="s">
        <v>249</v>
      </c>
      <c r="Y13" s="157" t="s">
        <v>250</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6" t="s">
        <v>1115</v>
      </c>
      <c r="D14" s="267"/>
      <c r="E14" s="267"/>
      <c r="F14" s="267"/>
      <c r="G14" s="26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6</v>
      </c>
      <c r="B15" s="180" t="s">
        <v>1116</v>
      </c>
      <c r="C15" s="189" t="s">
        <v>1117</v>
      </c>
      <c r="D15" s="181" t="s">
        <v>262</v>
      </c>
      <c r="E15" s="182">
        <v>40</v>
      </c>
      <c r="F15" s="183"/>
      <c r="G15" s="184">
        <f t="shared" ref="G15:G25" si="0">ROUND(E15*F15,2)</f>
        <v>0</v>
      </c>
      <c r="H15" s="183"/>
      <c r="I15" s="184">
        <f t="shared" ref="I15:I25" si="1">ROUND(E15*H15,2)</f>
        <v>0</v>
      </c>
      <c r="J15" s="183"/>
      <c r="K15" s="184">
        <f t="shared" ref="K15:K25" si="2">ROUND(E15*J15,2)</f>
        <v>0</v>
      </c>
      <c r="L15" s="184">
        <v>21</v>
      </c>
      <c r="M15" s="184">
        <f t="shared" ref="M15:M25" si="3">G15*(1+L15/100)</f>
        <v>0</v>
      </c>
      <c r="N15" s="182">
        <v>0</v>
      </c>
      <c r="O15" s="182">
        <f t="shared" ref="O15:O25" si="4">ROUND(E15*N15,2)</f>
        <v>0</v>
      </c>
      <c r="P15" s="182">
        <v>0</v>
      </c>
      <c r="Q15" s="182">
        <f t="shared" ref="Q15:Q25" si="5">ROUND(E15*P15,2)</f>
        <v>0</v>
      </c>
      <c r="R15" s="184"/>
      <c r="S15" s="184" t="s">
        <v>248</v>
      </c>
      <c r="T15" s="185" t="s">
        <v>333</v>
      </c>
      <c r="U15" s="157">
        <v>5.0500000000000003E-2</v>
      </c>
      <c r="V15" s="157">
        <f t="shared" ref="V15:V25" si="6">ROUND(E15*U15,2)</f>
        <v>2.02</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1118</v>
      </c>
      <c r="C16" s="189" t="s">
        <v>1119</v>
      </c>
      <c r="D16" s="181" t="s">
        <v>262</v>
      </c>
      <c r="E16" s="182">
        <v>2</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248</v>
      </c>
      <c r="T16" s="185" t="s">
        <v>333</v>
      </c>
      <c r="U16" s="157">
        <v>0.23183000000000001</v>
      </c>
      <c r="V16" s="157">
        <f t="shared" si="6"/>
        <v>0.46</v>
      </c>
      <c r="W16" s="157"/>
      <c r="X16" s="157" t="s">
        <v>249</v>
      </c>
      <c r="Y16" s="157" t="s">
        <v>250</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1120</v>
      </c>
      <c r="C17" s="189" t="s">
        <v>1121</v>
      </c>
      <c r="D17" s="181" t="s">
        <v>262</v>
      </c>
      <c r="E17" s="182">
        <v>4</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248</v>
      </c>
      <c r="T17" s="185" t="s">
        <v>333</v>
      </c>
      <c r="U17" s="157">
        <v>0.16866999999999999</v>
      </c>
      <c r="V17" s="157">
        <f t="shared" si="6"/>
        <v>0.67</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1122</v>
      </c>
      <c r="C18" s="189" t="s">
        <v>1123</v>
      </c>
      <c r="D18" s="181" t="s">
        <v>282</v>
      </c>
      <c r="E18" s="182">
        <v>12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248</v>
      </c>
      <c r="T18" s="185" t="s">
        <v>333</v>
      </c>
      <c r="U18" s="157">
        <v>9.955E-2</v>
      </c>
      <c r="V18" s="157">
        <f t="shared" si="6"/>
        <v>1.19</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1124</v>
      </c>
      <c r="C19" s="189" t="s">
        <v>1125</v>
      </c>
      <c r="D19" s="181" t="s">
        <v>282</v>
      </c>
      <c r="E19" s="182">
        <v>250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248</v>
      </c>
      <c r="T19" s="185" t="s">
        <v>333</v>
      </c>
      <c r="U19" s="157">
        <v>4.6330000000000003E-2</v>
      </c>
      <c r="V19" s="157">
        <f t="shared" si="6"/>
        <v>11.58</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11</v>
      </c>
      <c r="B20" s="180" t="s">
        <v>1126</v>
      </c>
      <c r="C20" s="189" t="s">
        <v>1127</v>
      </c>
      <c r="D20" s="181" t="s">
        <v>282</v>
      </c>
      <c r="E20" s="182">
        <v>20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248</v>
      </c>
      <c r="T20" s="185" t="s">
        <v>333</v>
      </c>
      <c r="U20" s="157">
        <v>4.6330000000000003E-2</v>
      </c>
      <c r="V20" s="157">
        <f t="shared" si="6"/>
        <v>0.93</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12</v>
      </c>
      <c r="B21" s="180" t="s">
        <v>1128</v>
      </c>
      <c r="C21" s="189" t="s">
        <v>1129</v>
      </c>
      <c r="D21" s="181" t="s">
        <v>262</v>
      </c>
      <c r="E21" s="182">
        <v>200</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248</v>
      </c>
      <c r="T21" s="185" t="s">
        <v>333</v>
      </c>
      <c r="U21" s="157">
        <v>7.0669999999999997E-2</v>
      </c>
      <c r="V21" s="157">
        <f t="shared" si="6"/>
        <v>14.13</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13</v>
      </c>
      <c r="B22" s="180" t="s">
        <v>1130</v>
      </c>
      <c r="C22" s="189" t="s">
        <v>1131</v>
      </c>
      <c r="D22" s="181" t="s">
        <v>282</v>
      </c>
      <c r="E22" s="182">
        <v>110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248</v>
      </c>
      <c r="T22" s="185" t="s">
        <v>333</v>
      </c>
      <c r="U22" s="157">
        <v>0.1</v>
      </c>
      <c r="V22" s="157">
        <f t="shared" si="6"/>
        <v>11</v>
      </c>
      <c r="W22" s="157"/>
      <c r="X22" s="157" t="s">
        <v>249</v>
      </c>
      <c r="Y22" s="157" t="s">
        <v>250</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14</v>
      </c>
      <c r="B23" s="180" t="s">
        <v>1132</v>
      </c>
      <c r="C23" s="189" t="s">
        <v>1133</v>
      </c>
      <c r="D23" s="181" t="s">
        <v>262</v>
      </c>
      <c r="E23" s="182">
        <v>2</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248</v>
      </c>
      <c r="T23" s="185" t="s">
        <v>333</v>
      </c>
      <c r="U23" s="157">
        <v>0.51517000000000002</v>
      </c>
      <c r="V23" s="157">
        <f t="shared" si="6"/>
        <v>1.03</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15</v>
      </c>
      <c r="B24" s="180" t="s">
        <v>1134</v>
      </c>
      <c r="C24" s="189" t="s">
        <v>1135</v>
      </c>
      <c r="D24" s="181" t="s">
        <v>1136</v>
      </c>
      <c r="E24" s="182">
        <v>3</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t="s">
        <v>1137</v>
      </c>
      <c r="S24" s="184" t="s">
        <v>248</v>
      </c>
      <c r="T24" s="185" t="s">
        <v>333</v>
      </c>
      <c r="U24" s="157">
        <v>1</v>
      </c>
      <c r="V24" s="157">
        <f t="shared" si="6"/>
        <v>3</v>
      </c>
      <c r="W24" s="157"/>
      <c r="X24" s="157" t="s">
        <v>1138</v>
      </c>
      <c r="Y24" s="157" t="s">
        <v>250</v>
      </c>
      <c r="Z24" s="147"/>
      <c r="AA24" s="147"/>
      <c r="AB24" s="147"/>
      <c r="AC24" s="147"/>
      <c r="AD24" s="147"/>
      <c r="AE24" s="147"/>
      <c r="AF24" s="147"/>
      <c r="AG24" s="147" t="s">
        <v>1139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16</v>
      </c>
      <c r="B25" s="172" t="s">
        <v>1140</v>
      </c>
      <c r="C25" s="187" t="s">
        <v>1141</v>
      </c>
      <c r="D25" s="173" t="s">
        <v>1142</v>
      </c>
      <c r="E25" s="174">
        <v>350</v>
      </c>
      <c r="F25" s="175"/>
      <c r="G25" s="176">
        <f t="shared" si="0"/>
        <v>0</v>
      </c>
      <c r="H25" s="175"/>
      <c r="I25" s="176">
        <f t="shared" si="1"/>
        <v>0</v>
      </c>
      <c r="J25" s="175"/>
      <c r="K25" s="176">
        <f t="shared" si="2"/>
        <v>0</v>
      </c>
      <c r="L25" s="176">
        <v>21</v>
      </c>
      <c r="M25" s="176">
        <f t="shared" si="3"/>
        <v>0</v>
      </c>
      <c r="N25" s="174">
        <v>0</v>
      </c>
      <c r="O25" s="174">
        <f t="shared" si="4"/>
        <v>0</v>
      </c>
      <c r="P25" s="174">
        <v>0</v>
      </c>
      <c r="Q25" s="174">
        <f t="shared" si="5"/>
        <v>0</v>
      </c>
      <c r="R25" s="176"/>
      <c r="S25" s="176" t="s">
        <v>327</v>
      </c>
      <c r="T25" s="177" t="s">
        <v>333</v>
      </c>
      <c r="U25" s="157">
        <v>0</v>
      </c>
      <c r="V25" s="157">
        <f t="shared" si="6"/>
        <v>0</v>
      </c>
      <c r="W25" s="157"/>
      <c r="X25" s="157" t="s">
        <v>605</v>
      </c>
      <c r="Y25" s="157" t="s">
        <v>250</v>
      </c>
      <c r="Z25" s="147"/>
      <c r="AA25" s="147"/>
      <c r="AB25" s="147"/>
      <c r="AC25" s="147"/>
      <c r="AD25" s="147"/>
      <c r="AE25" s="147"/>
      <c r="AF25" s="147"/>
      <c r="AG25" s="147" t="s">
        <v>606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6" t="s">
        <v>1143</v>
      </c>
      <c r="D26" s="267"/>
      <c r="E26" s="267"/>
      <c r="F26" s="267"/>
      <c r="G26" s="26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1">
        <v>17</v>
      </c>
      <c r="B27" s="172" t="s">
        <v>1144</v>
      </c>
      <c r="C27" s="187" t="s">
        <v>1145</v>
      </c>
      <c r="D27" s="173" t="s">
        <v>677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327</v>
      </c>
      <c r="T27" s="177" t="s">
        <v>333</v>
      </c>
      <c r="U27" s="157">
        <v>0</v>
      </c>
      <c r="V27" s="157">
        <f>ROUND(E27*U27,2)</f>
        <v>0</v>
      </c>
      <c r="W27" s="157"/>
      <c r="X27" s="157" t="s">
        <v>605</v>
      </c>
      <c r="Y27" s="157" t="s">
        <v>250</v>
      </c>
      <c r="Z27" s="147"/>
      <c r="AA27" s="147"/>
      <c r="AB27" s="147"/>
      <c r="AC27" s="147"/>
      <c r="AD27" s="147"/>
      <c r="AE27" s="147"/>
      <c r="AF27" s="147"/>
      <c r="AG27" s="147" t="s">
        <v>606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66" t="s">
        <v>1146</v>
      </c>
      <c r="D28" s="267"/>
      <c r="E28" s="267"/>
      <c r="F28" s="267"/>
      <c r="G28" s="26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1147</v>
      </c>
      <c r="C29" s="189" t="s">
        <v>1148</v>
      </c>
      <c r="D29" s="181" t="s">
        <v>1149</v>
      </c>
      <c r="E29" s="182">
        <v>1</v>
      </c>
      <c r="F29" s="183"/>
      <c r="G29" s="184">
        <f t="shared" ref="G29:G50" si="7">ROUND(E29*F29,2)</f>
        <v>0</v>
      </c>
      <c r="H29" s="183"/>
      <c r="I29" s="184">
        <f t="shared" ref="I29:I50" si="8">ROUND(E29*H29,2)</f>
        <v>0</v>
      </c>
      <c r="J29" s="183"/>
      <c r="K29" s="184">
        <f t="shared" ref="K29:K50" si="9">ROUND(E29*J29,2)</f>
        <v>0</v>
      </c>
      <c r="L29" s="184">
        <v>21</v>
      </c>
      <c r="M29" s="184">
        <f t="shared" ref="M29:M50" si="10">G29*(1+L29/100)</f>
        <v>0</v>
      </c>
      <c r="N29" s="182">
        <v>0</v>
      </c>
      <c r="O29" s="182">
        <f t="shared" ref="O29:O50" si="11">ROUND(E29*N29,2)</f>
        <v>0</v>
      </c>
      <c r="P29" s="182">
        <v>0</v>
      </c>
      <c r="Q29" s="182">
        <f t="shared" ref="Q29:Q50" si="12">ROUND(E29*P29,2)</f>
        <v>0</v>
      </c>
      <c r="R29" s="184"/>
      <c r="S29" s="184" t="s">
        <v>327</v>
      </c>
      <c r="T29" s="185" t="s">
        <v>333</v>
      </c>
      <c r="U29" s="157">
        <v>0</v>
      </c>
      <c r="V29" s="157">
        <f t="shared" ref="V29:V50" si="13">ROUND(E29*U29,2)</f>
        <v>0</v>
      </c>
      <c r="W29" s="157"/>
      <c r="X29" s="157" t="s">
        <v>605</v>
      </c>
      <c r="Y29" s="157" t="s">
        <v>250</v>
      </c>
      <c r="Z29" s="147"/>
      <c r="AA29" s="147"/>
      <c r="AB29" s="147"/>
      <c r="AC29" s="147"/>
      <c r="AD29" s="147"/>
      <c r="AE29" s="147"/>
      <c r="AF29" s="147"/>
      <c r="AG29" s="147" t="s">
        <v>606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79">
        <v>19</v>
      </c>
      <c r="B30" s="180" t="s">
        <v>1150</v>
      </c>
      <c r="C30" s="189" t="s">
        <v>1151</v>
      </c>
      <c r="D30" s="181" t="s">
        <v>1149</v>
      </c>
      <c r="E30" s="182">
        <v>1</v>
      </c>
      <c r="F30" s="183"/>
      <c r="G30" s="184">
        <f t="shared" si="7"/>
        <v>0</v>
      </c>
      <c r="H30" s="183"/>
      <c r="I30" s="184">
        <f t="shared" si="8"/>
        <v>0</v>
      </c>
      <c r="J30" s="183"/>
      <c r="K30" s="184">
        <f t="shared" si="9"/>
        <v>0</v>
      </c>
      <c r="L30" s="184">
        <v>21</v>
      </c>
      <c r="M30" s="184">
        <f t="shared" si="10"/>
        <v>0</v>
      </c>
      <c r="N30" s="182">
        <v>0</v>
      </c>
      <c r="O30" s="182">
        <f t="shared" si="11"/>
        <v>0</v>
      </c>
      <c r="P30" s="182">
        <v>0</v>
      </c>
      <c r="Q30" s="182">
        <f t="shared" si="12"/>
        <v>0</v>
      </c>
      <c r="R30" s="184"/>
      <c r="S30" s="184" t="s">
        <v>327</v>
      </c>
      <c r="T30" s="185" t="s">
        <v>333</v>
      </c>
      <c r="U30" s="157">
        <v>0</v>
      </c>
      <c r="V30" s="157">
        <f t="shared" si="13"/>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20</v>
      </c>
      <c r="B31" s="180" t="s">
        <v>1152</v>
      </c>
      <c r="C31" s="189" t="s">
        <v>1153</v>
      </c>
      <c r="D31" s="181" t="s">
        <v>282</v>
      </c>
      <c r="E31" s="182">
        <v>10</v>
      </c>
      <c r="F31" s="183"/>
      <c r="G31" s="184">
        <f t="shared" si="7"/>
        <v>0</v>
      </c>
      <c r="H31" s="183"/>
      <c r="I31" s="184">
        <f t="shared" si="8"/>
        <v>0</v>
      </c>
      <c r="J31" s="183"/>
      <c r="K31" s="184">
        <f t="shared" si="9"/>
        <v>0</v>
      </c>
      <c r="L31" s="184">
        <v>21</v>
      </c>
      <c r="M31" s="184">
        <f t="shared" si="10"/>
        <v>0</v>
      </c>
      <c r="N31" s="182">
        <v>3.2000000000000003E-4</v>
      </c>
      <c r="O31" s="182">
        <f t="shared" si="11"/>
        <v>0</v>
      </c>
      <c r="P31" s="182">
        <v>0</v>
      </c>
      <c r="Q31" s="182">
        <f t="shared" si="12"/>
        <v>0</v>
      </c>
      <c r="R31" s="184" t="s">
        <v>1154</v>
      </c>
      <c r="S31" s="184" t="s">
        <v>248</v>
      </c>
      <c r="T31" s="185" t="s">
        <v>333</v>
      </c>
      <c r="U31" s="157">
        <v>0</v>
      </c>
      <c r="V31" s="157">
        <f t="shared" si="13"/>
        <v>0</v>
      </c>
      <c r="W31" s="157"/>
      <c r="X31" s="157" t="s">
        <v>605</v>
      </c>
      <c r="Y31" s="157" t="s">
        <v>250</v>
      </c>
      <c r="Z31" s="147"/>
      <c r="AA31" s="147"/>
      <c r="AB31" s="147"/>
      <c r="AC31" s="147"/>
      <c r="AD31" s="147"/>
      <c r="AE31" s="147"/>
      <c r="AF31" s="147"/>
      <c r="AG31" s="147" t="s">
        <v>606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21</v>
      </c>
      <c r="B32" s="180" t="s">
        <v>1155</v>
      </c>
      <c r="C32" s="189" t="s">
        <v>1156</v>
      </c>
      <c r="D32" s="181" t="s">
        <v>282</v>
      </c>
      <c r="E32" s="182">
        <v>12.6</v>
      </c>
      <c r="F32" s="183"/>
      <c r="G32" s="184">
        <f t="shared" si="7"/>
        <v>0</v>
      </c>
      <c r="H32" s="183"/>
      <c r="I32" s="184">
        <f t="shared" si="8"/>
        <v>0</v>
      </c>
      <c r="J32" s="183"/>
      <c r="K32" s="184">
        <f t="shared" si="9"/>
        <v>0</v>
      </c>
      <c r="L32" s="184">
        <v>21</v>
      </c>
      <c r="M32" s="184">
        <f t="shared" si="10"/>
        <v>0</v>
      </c>
      <c r="N32" s="182">
        <v>1.4999999999999999E-4</v>
      </c>
      <c r="O32" s="182">
        <f t="shared" si="11"/>
        <v>0</v>
      </c>
      <c r="P32" s="182">
        <v>0</v>
      </c>
      <c r="Q32" s="182">
        <f t="shared" si="12"/>
        <v>0</v>
      </c>
      <c r="R32" s="184" t="s">
        <v>1154</v>
      </c>
      <c r="S32" s="184" t="s">
        <v>248</v>
      </c>
      <c r="T32" s="185" t="s">
        <v>333</v>
      </c>
      <c r="U32" s="157">
        <v>0</v>
      </c>
      <c r="V32" s="157">
        <f t="shared" si="13"/>
        <v>0</v>
      </c>
      <c r="W32" s="157"/>
      <c r="X32" s="157" t="s">
        <v>605</v>
      </c>
      <c r="Y32" s="157" t="s">
        <v>250</v>
      </c>
      <c r="Z32" s="147"/>
      <c r="AA32" s="147"/>
      <c r="AB32" s="147"/>
      <c r="AC32" s="147"/>
      <c r="AD32" s="147"/>
      <c r="AE32" s="147"/>
      <c r="AF32" s="147"/>
      <c r="AG32" s="147" t="s">
        <v>606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22</v>
      </c>
      <c r="B33" s="180" t="s">
        <v>1157</v>
      </c>
      <c r="C33" s="189" t="s">
        <v>1158</v>
      </c>
      <c r="D33" s="181" t="s">
        <v>282</v>
      </c>
      <c r="E33" s="182">
        <v>262.5</v>
      </c>
      <c r="F33" s="183"/>
      <c r="G33" s="184">
        <f t="shared" si="7"/>
        <v>0</v>
      </c>
      <c r="H33" s="183"/>
      <c r="I33" s="184">
        <f t="shared" si="8"/>
        <v>0</v>
      </c>
      <c r="J33" s="183"/>
      <c r="K33" s="184">
        <f t="shared" si="9"/>
        <v>0</v>
      </c>
      <c r="L33" s="184">
        <v>21</v>
      </c>
      <c r="M33" s="184">
        <f t="shared" si="10"/>
        <v>0</v>
      </c>
      <c r="N33" s="182">
        <v>4.0000000000000003E-5</v>
      </c>
      <c r="O33" s="182">
        <f t="shared" si="11"/>
        <v>0.01</v>
      </c>
      <c r="P33" s="182">
        <v>0</v>
      </c>
      <c r="Q33" s="182">
        <f t="shared" si="12"/>
        <v>0</v>
      </c>
      <c r="R33" s="184" t="s">
        <v>1154</v>
      </c>
      <c r="S33" s="184" t="s">
        <v>248</v>
      </c>
      <c r="T33" s="185" t="s">
        <v>333</v>
      </c>
      <c r="U33" s="157">
        <v>0</v>
      </c>
      <c r="V33" s="157">
        <f t="shared" si="13"/>
        <v>0</v>
      </c>
      <c r="W33" s="157"/>
      <c r="X33" s="157" t="s">
        <v>605</v>
      </c>
      <c r="Y33" s="157" t="s">
        <v>250</v>
      </c>
      <c r="Z33" s="147"/>
      <c r="AA33" s="147"/>
      <c r="AB33" s="147"/>
      <c r="AC33" s="147"/>
      <c r="AD33" s="147"/>
      <c r="AE33" s="147"/>
      <c r="AF33" s="147"/>
      <c r="AG33" s="147" t="s">
        <v>606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23</v>
      </c>
      <c r="B34" s="180" t="s">
        <v>1159</v>
      </c>
      <c r="C34" s="189" t="s">
        <v>1160</v>
      </c>
      <c r="D34" s="181" t="s">
        <v>282</v>
      </c>
      <c r="E34" s="182">
        <v>21</v>
      </c>
      <c r="F34" s="183"/>
      <c r="G34" s="184">
        <f t="shared" si="7"/>
        <v>0</v>
      </c>
      <c r="H34" s="183"/>
      <c r="I34" s="184">
        <f t="shared" si="8"/>
        <v>0</v>
      </c>
      <c r="J34" s="183"/>
      <c r="K34" s="184">
        <f t="shared" si="9"/>
        <v>0</v>
      </c>
      <c r="L34" s="184">
        <v>21</v>
      </c>
      <c r="M34" s="184">
        <f t="shared" si="10"/>
        <v>0</v>
      </c>
      <c r="N34" s="182">
        <v>6.9999999999999994E-5</v>
      </c>
      <c r="O34" s="182">
        <f t="shared" si="11"/>
        <v>0</v>
      </c>
      <c r="P34" s="182">
        <v>0</v>
      </c>
      <c r="Q34" s="182">
        <f t="shared" si="12"/>
        <v>0</v>
      </c>
      <c r="R34" s="184" t="s">
        <v>1154</v>
      </c>
      <c r="S34" s="184" t="s">
        <v>248</v>
      </c>
      <c r="T34" s="185" t="s">
        <v>333</v>
      </c>
      <c r="U34" s="157">
        <v>0</v>
      </c>
      <c r="V34" s="157">
        <f t="shared" si="13"/>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24</v>
      </c>
      <c r="B35" s="180" t="s">
        <v>1161</v>
      </c>
      <c r="C35" s="189" t="s">
        <v>1162</v>
      </c>
      <c r="D35" s="181" t="s">
        <v>282</v>
      </c>
      <c r="E35" s="182">
        <v>30</v>
      </c>
      <c r="F35" s="183"/>
      <c r="G35" s="184">
        <f t="shared" si="7"/>
        <v>0</v>
      </c>
      <c r="H35" s="183"/>
      <c r="I35" s="184">
        <f t="shared" si="8"/>
        <v>0</v>
      </c>
      <c r="J35" s="183"/>
      <c r="K35" s="184">
        <f t="shared" si="9"/>
        <v>0</v>
      </c>
      <c r="L35" s="184">
        <v>21</v>
      </c>
      <c r="M35" s="184">
        <f t="shared" si="10"/>
        <v>0</v>
      </c>
      <c r="N35" s="182">
        <v>8.0000000000000007E-5</v>
      </c>
      <c r="O35" s="182">
        <f t="shared" si="11"/>
        <v>0</v>
      </c>
      <c r="P35" s="182">
        <v>0</v>
      </c>
      <c r="Q35" s="182">
        <f t="shared" si="12"/>
        <v>0</v>
      </c>
      <c r="R35" s="184"/>
      <c r="S35" s="184" t="s">
        <v>327</v>
      </c>
      <c r="T35" s="185" t="s">
        <v>333</v>
      </c>
      <c r="U35" s="157">
        <v>0</v>
      </c>
      <c r="V35" s="157">
        <f t="shared" si="13"/>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25</v>
      </c>
      <c r="B36" s="180" t="s">
        <v>1163</v>
      </c>
      <c r="C36" s="189" t="s">
        <v>1164</v>
      </c>
      <c r="D36" s="181" t="s">
        <v>262</v>
      </c>
      <c r="E36" s="182">
        <v>4</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t="s">
        <v>1154</v>
      </c>
      <c r="S36" s="184" t="s">
        <v>248</v>
      </c>
      <c r="T36" s="185" t="s">
        <v>333</v>
      </c>
      <c r="U36" s="157">
        <v>0</v>
      </c>
      <c r="V36" s="157">
        <f t="shared" si="13"/>
        <v>0</v>
      </c>
      <c r="W36" s="157"/>
      <c r="X36" s="157" t="s">
        <v>605</v>
      </c>
      <c r="Y36" s="157" t="s">
        <v>250</v>
      </c>
      <c r="Z36" s="147"/>
      <c r="AA36" s="147"/>
      <c r="AB36" s="147"/>
      <c r="AC36" s="147"/>
      <c r="AD36" s="147"/>
      <c r="AE36" s="147"/>
      <c r="AF36" s="147"/>
      <c r="AG36" s="147" t="s">
        <v>606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26</v>
      </c>
      <c r="B37" s="180" t="s">
        <v>1165</v>
      </c>
      <c r="C37" s="189" t="s">
        <v>1166</v>
      </c>
      <c r="D37" s="181" t="s">
        <v>282</v>
      </c>
      <c r="E37" s="182">
        <v>6</v>
      </c>
      <c r="F37" s="183"/>
      <c r="G37" s="184">
        <f t="shared" si="7"/>
        <v>0</v>
      </c>
      <c r="H37" s="183"/>
      <c r="I37" s="184">
        <f t="shared" si="8"/>
        <v>0</v>
      </c>
      <c r="J37" s="183"/>
      <c r="K37" s="184">
        <f t="shared" si="9"/>
        <v>0</v>
      </c>
      <c r="L37" s="184">
        <v>21</v>
      </c>
      <c r="M37" s="184">
        <f t="shared" si="10"/>
        <v>0</v>
      </c>
      <c r="N37" s="182">
        <v>6.0000000000000002E-5</v>
      </c>
      <c r="O37" s="182">
        <f t="shared" si="11"/>
        <v>0</v>
      </c>
      <c r="P37" s="182">
        <v>0</v>
      </c>
      <c r="Q37" s="182">
        <f t="shared" si="12"/>
        <v>0</v>
      </c>
      <c r="R37" s="184" t="s">
        <v>1154</v>
      </c>
      <c r="S37" s="184" t="s">
        <v>248</v>
      </c>
      <c r="T37" s="185" t="s">
        <v>333</v>
      </c>
      <c r="U37" s="157">
        <v>0</v>
      </c>
      <c r="V37" s="157">
        <f t="shared" si="13"/>
        <v>0</v>
      </c>
      <c r="W37" s="157"/>
      <c r="X37" s="157" t="s">
        <v>605</v>
      </c>
      <c r="Y37" s="157" t="s">
        <v>250</v>
      </c>
      <c r="Z37" s="147"/>
      <c r="AA37" s="147"/>
      <c r="AB37" s="147"/>
      <c r="AC37" s="147"/>
      <c r="AD37" s="147"/>
      <c r="AE37" s="147"/>
      <c r="AF37" s="147"/>
      <c r="AG37" s="147" t="s">
        <v>606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27</v>
      </c>
      <c r="B38" s="180" t="s">
        <v>1167</v>
      </c>
      <c r="C38" s="189" t="s">
        <v>1168</v>
      </c>
      <c r="D38" s="181" t="s">
        <v>282</v>
      </c>
      <c r="E38" s="182">
        <v>2</v>
      </c>
      <c r="F38" s="183"/>
      <c r="G38" s="184">
        <f t="shared" si="7"/>
        <v>0</v>
      </c>
      <c r="H38" s="183"/>
      <c r="I38" s="184">
        <f t="shared" si="8"/>
        <v>0</v>
      </c>
      <c r="J38" s="183"/>
      <c r="K38" s="184">
        <f t="shared" si="9"/>
        <v>0</v>
      </c>
      <c r="L38" s="184">
        <v>21</v>
      </c>
      <c r="M38" s="184">
        <f t="shared" si="10"/>
        <v>0</v>
      </c>
      <c r="N38" s="182">
        <v>1.1E-4</v>
      </c>
      <c r="O38" s="182">
        <f t="shared" si="11"/>
        <v>0</v>
      </c>
      <c r="P38" s="182">
        <v>0</v>
      </c>
      <c r="Q38" s="182">
        <f t="shared" si="12"/>
        <v>0</v>
      </c>
      <c r="R38" s="184" t="s">
        <v>1154</v>
      </c>
      <c r="S38" s="184" t="s">
        <v>248</v>
      </c>
      <c r="T38" s="185" t="s">
        <v>333</v>
      </c>
      <c r="U38" s="157">
        <v>0</v>
      </c>
      <c r="V38" s="157">
        <f t="shared" si="13"/>
        <v>0</v>
      </c>
      <c r="W38" s="157"/>
      <c r="X38" s="157" t="s">
        <v>605</v>
      </c>
      <c r="Y38" s="157" t="s">
        <v>250</v>
      </c>
      <c r="Z38" s="147"/>
      <c r="AA38" s="147"/>
      <c r="AB38" s="147"/>
      <c r="AC38" s="147"/>
      <c r="AD38" s="147"/>
      <c r="AE38" s="147"/>
      <c r="AF38" s="147"/>
      <c r="AG38" s="147" t="s">
        <v>606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28</v>
      </c>
      <c r="B39" s="180" t="s">
        <v>1169</v>
      </c>
      <c r="C39" s="189" t="s">
        <v>1170</v>
      </c>
      <c r="D39" s="181" t="s">
        <v>282</v>
      </c>
      <c r="E39" s="182">
        <v>2</v>
      </c>
      <c r="F39" s="183"/>
      <c r="G39" s="184">
        <f t="shared" si="7"/>
        <v>0</v>
      </c>
      <c r="H39" s="183"/>
      <c r="I39" s="184">
        <f t="shared" si="8"/>
        <v>0</v>
      </c>
      <c r="J39" s="183"/>
      <c r="K39" s="184">
        <f t="shared" si="9"/>
        <v>0</v>
      </c>
      <c r="L39" s="184">
        <v>21</v>
      </c>
      <c r="M39" s="184">
        <f t="shared" si="10"/>
        <v>0</v>
      </c>
      <c r="N39" s="182">
        <v>1.8000000000000001E-4</v>
      </c>
      <c r="O39" s="182">
        <f t="shared" si="11"/>
        <v>0</v>
      </c>
      <c r="P39" s="182">
        <v>0</v>
      </c>
      <c r="Q39" s="182">
        <f t="shared" si="12"/>
        <v>0</v>
      </c>
      <c r="R39" s="184" t="s">
        <v>1154</v>
      </c>
      <c r="S39" s="184" t="s">
        <v>248</v>
      </c>
      <c r="T39" s="185" t="s">
        <v>333</v>
      </c>
      <c r="U39" s="157">
        <v>0</v>
      </c>
      <c r="V39" s="157">
        <f t="shared" si="13"/>
        <v>0</v>
      </c>
      <c r="W39" s="157"/>
      <c r="X39" s="157" t="s">
        <v>605</v>
      </c>
      <c r="Y39" s="157" t="s">
        <v>250</v>
      </c>
      <c r="Z39" s="147"/>
      <c r="AA39" s="147"/>
      <c r="AB39" s="147"/>
      <c r="AC39" s="147"/>
      <c r="AD39" s="147"/>
      <c r="AE39" s="147"/>
      <c r="AF39" s="147"/>
      <c r="AG39" s="147" t="s">
        <v>606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29</v>
      </c>
      <c r="B40" s="180" t="s">
        <v>1171</v>
      </c>
      <c r="C40" s="189" t="s">
        <v>1172</v>
      </c>
      <c r="D40" s="181" t="s">
        <v>262</v>
      </c>
      <c r="E40" s="182">
        <v>1</v>
      </c>
      <c r="F40" s="183"/>
      <c r="G40" s="184">
        <f t="shared" si="7"/>
        <v>0</v>
      </c>
      <c r="H40" s="183"/>
      <c r="I40" s="184">
        <f t="shared" si="8"/>
        <v>0</v>
      </c>
      <c r="J40" s="183"/>
      <c r="K40" s="184">
        <f t="shared" si="9"/>
        <v>0</v>
      </c>
      <c r="L40" s="184">
        <v>21</v>
      </c>
      <c r="M40" s="184">
        <f t="shared" si="10"/>
        <v>0</v>
      </c>
      <c r="N40" s="182">
        <v>1.0000000000000001E-5</v>
      </c>
      <c r="O40" s="182">
        <f t="shared" si="11"/>
        <v>0</v>
      </c>
      <c r="P40" s="182">
        <v>0</v>
      </c>
      <c r="Q40" s="182">
        <f t="shared" si="12"/>
        <v>0</v>
      </c>
      <c r="R40" s="184" t="s">
        <v>1154</v>
      </c>
      <c r="S40" s="184" t="s">
        <v>248</v>
      </c>
      <c r="T40" s="185" t="s">
        <v>333</v>
      </c>
      <c r="U40" s="157">
        <v>0</v>
      </c>
      <c r="V40" s="157">
        <f t="shared" si="13"/>
        <v>0</v>
      </c>
      <c r="W40" s="157"/>
      <c r="X40" s="157" t="s">
        <v>605</v>
      </c>
      <c r="Y40" s="157" t="s">
        <v>250</v>
      </c>
      <c r="Z40" s="147"/>
      <c r="AA40" s="147"/>
      <c r="AB40" s="147"/>
      <c r="AC40" s="147"/>
      <c r="AD40" s="147"/>
      <c r="AE40" s="147"/>
      <c r="AF40" s="147"/>
      <c r="AG40" s="147" t="s">
        <v>606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30</v>
      </c>
      <c r="B41" s="180" t="s">
        <v>1173</v>
      </c>
      <c r="C41" s="189" t="s">
        <v>1174</v>
      </c>
      <c r="D41" s="181" t="s">
        <v>262</v>
      </c>
      <c r="E41" s="182">
        <v>1</v>
      </c>
      <c r="F41" s="183"/>
      <c r="G41" s="184">
        <f t="shared" si="7"/>
        <v>0</v>
      </c>
      <c r="H41" s="183"/>
      <c r="I41" s="184">
        <f t="shared" si="8"/>
        <v>0</v>
      </c>
      <c r="J41" s="183"/>
      <c r="K41" s="184">
        <f t="shared" si="9"/>
        <v>0</v>
      </c>
      <c r="L41" s="184">
        <v>21</v>
      </c>
      <c r="M41" s="184">
        <f t="shared" si="10"/>
        <v>0</v>
      </c>
      <c r="N41" s="182">
        <v>3.0000000000000001E-5</v>
      </c>
      <c r="O41" s="182">
        <f t="shared" si="11"/>
        <v>0</v>
      </c>
      <c r="P41" s="182">
        <v>0</v>
      </c>
      <c r="Q41" s="182">
        <f t="shared" si="12"/>
        <v>0</v>
      </c>
      <c r="R41" s="184" t="s">
        <v>1154</v>
      </c>
      <c r="S41" s="184" t="s">
        <v>248</v>
      </c>
      <c r="T41" s="185" t="s">
        <v>333</v>
      </c>
      <c r="U41" s="157">
        <v>0</v>
      </c>
      <c r="V41" s="157">
        <f t="shared" si="13"/>
        <v>0</v>
      </c>
      <c r="W41" s="157"/>
      <c r="X41" s="157" t="s">
        <v>605</v>
      </c>
      <c r="Y41" s="157" t="s">
        <v>250</v>
      </c>
      <c r="Z41" s="147"/>
      <c r="AA41" s="147"/>
      <c r="AB41" s="147"/>
      <c r="AC41" s="147"/>
      <c r="AD41" s="147"/>
      <c r="AE41" s="147"/>
      <c r="AF41" s="147"/>
      <c r="AG41" s="147" t="s">
        <v>606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31</v>
      </c>
      <c r="B42" s="180" t="s">
        <v>1175</v>
      </c>
      <c r="C42" s="189" t="s">
        <v>1176</v>
      </c>
      <c r="D42" s="181" t="s">
        <v>262</v>
      </c>
      <c r="E42" s="182">
        <v>2</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t="s">
        <v>1154</v>
      </c>
      <c r="S42" s="184" t="s">
        <v>248</v>
      </c>
      <c r="T42" s="185" t="s">
        <v>333</v>
      </c>
      <c r="U42" s="157">
        <v>0</v>
      </c>
      <c r="V42" s="157">
        <f t="shared" si="13"/>
        <v>0</v>
      </c>
      <c r="W42" s="157"/>
      <c r="X42" s="157" t="s">
        <v>605</v>
      </c>
      <c r="Y42" s="157" t="s">
        <v>250</v>
      </c>
      <c r="Z42" s="147"/>
      <c r="AA42" s="147"/>
      <c r="AB42" s="147"/>
      <c r="AC42" s="147"/>
      <c r="AD42" s="147"/>
      <c r="AE42" s="147"/>
      <c r="AF42" s="147"/>
      <c r="AG42" s="147" t="s">
        <v>606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32</v>
      </c>
      <c r="B43" s="180" t="s">
        <v>1177</v>
      </c>
      <c r="C43" s="189" t="s">
        <v>1178</v>
      </c>
      <c r="D43" s="181" t="s">
        <v>262</v>
      </c>
      <c r="E43" s="182">
        <v>2</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t="s">
        <v>1154</v>
      </c>
      <c r="S43" s="184" t="s">
        <v>248</v>
      </c>
      <c r="T43" s="185" t="s">
        <v>333</v>
      </c>
      <c r="U43" s="157">
        <v>0</v>
      </c>
      <c r="V43" s="157">
        <f t="shared" si="13"/>
        <v>0</v>
      </c>
      <c r="W43" s="157"/>
      <c r="X43" s="157" t="s">
        <v>605</v>
      </c>
      <c r="Y43" s="157" t="s">
        <v>250</v>
      </c>
      <c r="Z43" s="147"/>
      <c r="AA43" s="147"/>
      <c r="AB43" s="147"/>
      <c r="AC43" s="147"/>
      <c r="AD43" s="147"/>
      <c r="AE43" s="147"/>
      <c r="AF43" s="147"/>
      <c r="AG43" s="147" t="s">
        <v>606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33</v>
      </c>
      <c r="B44" s="180" t="s">
        <v>1177</v>
      </c>
      <c r="C44" s="189" t="s">
        <v>1178</v>
      </c>
      <c r="D44" s="181" t="s">
        <v>262</v>
      </c>
      <c r="E44" s="182">
        <v>6</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t="s">
        <v>1154</v>
      </c>
      <c r="S44" s="184" t="s">
        <v>248</v>
      </c>
      <c r="T44" s="185" t="s">
        <v>333</v>
      </c>
      <c r="U44" s="157">
        <v>0</v>
      </c>
      <c r="V44" s="157">
        <f t="shared" si="13"/>
        <v>0</v>
      </c>
      <c r="W44" s="157"/>
      <c r="X44" s="157" t="s">
        <v>605</v>
      </c>
      <c r="Y44" s="157" t="s">
        <v>250</v>
      </c>
      <c r="Z44" s="147"/>
      <c r="AA44" s="147"/>
      <c r="AB44" s="147"/>
      <c r="AC44" s="147"/>
      <c r="AD44" s="147"/>
      <c r="AE44" s="147"/>
      <c r="AF44" s="147"/>
      <c r="AG44" s="147" t="s">
        <v>606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34</v>
      </c>
      <c r="B45" s="180" t="s">
        <v>1179</v>
      </c>
      <c r="C45" s="189" t="s">
        <v>1180</v>
      </c>
      <c r="D45" s="181" t="s">
        <v>262</v>
      </c>
      <c r="E45" s="182">
        <v>2</v>
      </c>
      <c r="F45" s="183"/>
      <c r="G45" s="184">
        <f t="shared" si="7"/>
        <v>0</v>
      </c>
      <c r="H45" s="183"/>
      <c r="I45" s="184">
        <f t="shared" si="8"/>
        <v>0</v>
      </c>
      <c r="J45" s="183"/>
      <c r="K45" s="184">
        <f t="shared" si="9"/>
        <v>0</v>
      </c>
      <c r="L45" s="184">
        <v>21</v>
      </c>
      <c r="M45" s="184">
        <f t="shared" si="10"/>
        <v>0</v>
      </c>
      <c r="N45" s="182">
        <v>2.1000000000000001E-4</v>
      </c>
      <c r="O45" s="182">
        <f t="shared" si="11"/>
        <v>0</v>
      </c>
      <c r="P45" s="182">
        <v>0</v>
      </c>
      <c r="Q45" s="182">
        <f t="shared" si="12"/>
        <v>0</v>
      </c>
      <c r="R45" s="184" t="s">
        <v>1154</v>
      </c>
      <c r="S45" s="184" t="s">
        <v>248</v>
      </c>
      <c r="T45" s="185" t="s">
        <v>333</v>
      </c>
      <c r="U45" s="157">
        <v>0</v>
      </c>
      <c r="V45" s="157">
        <f t="shared" si="13"/>
        <v>0</v>
      </c>
      <c r="W45" s="157"/>
      <c r="X45" s="157" t="s">
        <v>605</v>
      </c>
      <c r="Y45" s="157" t="s">
        <v>250</v>
      </c>
      <c r="Z45" s="147"/>
      <c r="AA45" s="147"/>
      <c r="AB45" s="147"/>
      <c r="AC45" s="147"/>
      <c r="AD45" s="147"/>
      <c r="AE45" s="147"/>
      <c r="AF45" s="147"/>
      <c r="AG45" s="147" t="s">
        <v>606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35</v>
      </c>
      <c r="B46" s="180" t="s">
        <v>1181</v>
      </c>
      <c r="C46" s="189" t="s">
        <v>1182</v>
      </c>
      <c r="D46" s="181" t="s">
        <v>262</v>
      </c>
      <c r="E46" s="182">
        <v>6</v>
      </c>
      <c r="F46" s="183"/>
      <c r="G46" s="184">
        <f t="shared" si="7"/>
        <v>0</v>
      </c>
      <c r="H46" s="183"/>
      <c r="I46" s="184">
        <f t="shared" si="8"/>
        <v>0</v>
      </c>
      <c r="J46" s="183"/>
      <c r="K46" s="184">
        <f t="shared" si="9"/>
        <v>0</v>
      </c>
      <c r="L46" s="184">
        <v>21</v>
      </c>
      <c r="M46" s="184">
        <f t="shared" si="10"/>
        <v>0</v>
      </c>
      <c r="N46" s="182">
        <v>4.0000000000000003E-5</v>
      </c>
      <c r="O46" s="182">
        <f t="shared" si="11"/>
        <v>0</v>
      </c>
      <c r="P46" s="182">
        <v>0</v>
      </c>
      <c r="Q46" s="182">
        <f t="shared" si="12"/>
        <v>0</v>
      </c>
      <c r="R46" s="184" t="s">
        <v>1154</v>
      </c>
      <c r="S46" s="184" t="s">
        <v>248</v>
      </c>
      <c r="T46" s="185" t="s">
        <v>333</v>
      </c>
      <c r="U46" s="157">
        <v>0</v>
      </c>
      <c r="V46" s="157">
        <f t="shared" si="13"/>
        <v>0</v>
      </c>
      <c r="W46" s="157"/>
      <c r="X46" s="157" t="s">
        <v>605</v>
      </c>
      <c r="Y46" s="157" t="s">
        <v>250</v>
      </c>
      <c r="Z46" s="147"/>
      <c r="AA46" s="147"/>
      <c r="AB46" s="147"/>
      <c r="AC46" s="147"/>
      <c r="AD46" s="147"/>
      <c r="AE46" s="147"/>
      <c r="AF46" s="147"/>
      <c r="AG46" s="147" t="s">
        <v>606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36</v>
      </c>
      <c r="B47" s="180" t="s">
        <v>1183</v>
      </c>
      <c r="C47" s="189" t="s">
        <v>1184</v>
      </c>
      <c r="D47" s="181" t="s">
        <v>262</v>
      </c>
      <c r="E47" s="182">
        <v>2</v>
      </c>
      <c r="F47" s="183"/>
      <c r="G47" s="184">
        <f t="shared" si="7"/>
        <v>0</v>
      </c>
      <c r="H47" s="183"/>
      <c r="I47" s="184">
        <f t="shared" si="8"/>
        <v>0</v>
      </c>
      <c r="J47" s="183"/>
      <c r="K47" s="184">
        <f t="shared" si="9"/>
        <v>0</v>
      </c>
      <c r="L47" s="184">
        <v>21</v>
      </c>
      <c r="M47" s="184">
        <f t="shared" si="10"/>
        <v>0</v>
      </c>
      <c r="N47" s="182">
        <v>1.0000000000000001E-5</v>
      </c>
      <c r="O47" s="182">
        <f t="shared" si="11"/>
        <v>0</v>
      </c>
      <c r="P47" s="182">
        <v>0</v>
      </c>
      <c r="Q47" s="182">
        <f t="shared" si="12"/>
        <v>0</v>
      </c>
      <c r="R47" s="184" t="s">
        <v>1154</v>
      </c>
      <c r="S47" s="184" t="s">
        <v>248</v>
      </c>
      <c r="T47" s="185" t="s">
        <v>333</v>
      </c>
      <c r="U47" s="157">
        <v>0</v>
      </c>
      <c r="V47" s="157">
        <f t="shared" si="13"/>
        <v>0</v>
      </c>
      <c r="W47" s="157"/>
      <c r="X47" s="157" t="s">
        <v>605</v>
      </c>
      <c r="Y47" s="157" t="s">
        <v>250</v>
      </c>
      <c r="Z47" s="147"/>
      <c r="AA47" s="147"/>
      <c r="AB47" s="147"/>
      <c r="AC47" s="147"/>
      <c r="AD47" s="147"/>
      <c r="AE47" s="147"/>
      <c r="AF47" s="147"/>
      <c r="AG47" s="147" t="s">
        <v>606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37</v>
      </c>
      <c r="B48" s="180" t="s">
        <v>1185</v>
      </c>
      <c r="C48" s="189" t="s">
        <v>1186</v>
      </c>
      <c r="D48" s="181" t="s">
        <v>262</v>
      </c>
      <c r="E48" s="182">
        <v>2</v>
      </c>
      <c r="F48" s="183"/>
      <c r="G48" s="184">
        <f t="shared" si="7"/>
        <v>0</v>
      </c>
      <c r="H48" s="183"/>
      <c r="I48" s="184">
        <f t="shared" si="8"/>
        <v>0</v>
      </c>
      <c r="J48" s="183"/>
      <c r="K48" s="184">
        <f t="shared" si="9"/>
        <v>0</v>
      </c>
      <c r="L48" s="184">
        <v>21</v>
      </c>
      <c r="M48" s="184">
        <f t="shared" si="10"/>
        <v>0</v>
      </c>
      <c r="N48" s="182">
        <v>1.0000000000000001E-5</v>
      </c>
      <c r="O48" s="182">
        <f t="shared" si="11"/>
        <v>0</v>
      </c>
      <c r="P48" s="182">
        <v>0</v>
      </c>
      <c r="Q48" s="182">
        <f t="shared" si="12"/>
        <v>0</v>
      </c>
      <c r="R48" s="184" t="s">
        <v>1154</v>
      </c>
      <c r="S48" s="184" t="s">
        <v>248</v>
      </c>
      <c r="T48" s="185" t="s">
        <v>333</v>
      </c>
      <c r="U48" s="157">
        <v>0</v>
      </c>
      <c r="V48" s="157">
        <f t="shared" si="13"/>
        <v>0</v>
      </c>
      <c r="W48" s="157"/>
      <c r="X48" s="157" t="s">
        <v>605</v>
      </c>
      <c r="Y48" s="157" t="s">
        <v>250</v>
      </c>
      <c r="Z48" s="147"/>
      <c r="AA48" s="147"/>
      <c r="AB48" s="147"/>
      <c r="AC48" s="147"/>
      <c r="AD48" s="147"/>
      <c r="AE48" s="147"/>
      <c r="AF48" s="147"/>
      <c r="AG48" s="147" t="s">
        <v>606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38</v>
      </c>
      <c r="B49" s="180" t="s">
        <v>1187</v>
      </c>
      <c r="C49" s="189" t="s">
        <v>1188</v>
      </c>
      <c r="D49" s="181" t="s">
        <v>282</v>
      </c>
      <c r="E49" s="182">
        <v>110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t="s">
        <v>1154</v>
      </c>
      <c r="S49" s="184" t="s">
        <v>1189</v>
      </c>
      <c r="T49" s="185" t="s">
        <v>333</v>
      </c>
      <c r="U49" s="157">
        <v>0</v>
      </c>
      <c r="V49" s="157">
        <f t="shared" si="13"/>
        <v>0</v>
      </c>
      <c r="W49" s="157"/>
      <c r="X49" s="157" t="s">
        <v>605</v>
      </c>
      <c r="Y49" s="157" t="s">
        <v>250</v>
      </c>
      <c r="Z49" s="147"/>
      <c r="AA49" s="147"/>
      <c r="AB49" s="147"/>
      <c r="AC49" s="147"/>
      <c r="AD49" s="147"/>
      <c r="AE49" s="147"/>
      <c r="AF49" s="147"/>
      <c r="AG49" s="147" t="s">
        <v>606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39</v>
      </c>
      <c r="B50" s="172" t="s">
        <v>1190</v>
      </c>
      <c r="C50" s="187" t="s">
        <v>802</v>
      </c>
      <c r="D50" s="173" t="s">
        <v>1149</v>
      </c>
      <c r="E50" s="174">
        <v>1</v>
      </c>
      <c r="F50" s="175"/>
      <c r="G50" s="176">
        <f t="shared" si="7"/>
        <v>0</v>
      </c>
      <c r="H50" s="175"/>
      <c r="I50" s="176">
        <f t="shared" si="8"/>
        <v>0</v>
      </c>
      <c r="J50" s="175"/>
      <c r="K50" s="176">
        <f t="shared" si="9"/>
        <v>0</v>
      </c>
      <c r="L50" s="176">
        <v>21</v>
      </c>
      <c r="M50" s="176">
        <f t="shared" si="10"/>
        <v>0</v>
      </c>
      <c r="N50" s="174">
        <v>0</v>
      </c>
      <c r="O50" s="174">
        <f t="shared" si="11"/>
        <v>0</v>
      </c>
      <c r="P50" s="174">
        <v>0</v>
      </c>
      <c r="Q50" s="174">
        <f t="shared" si="12"/>
        <v>0</v>
      </c>
      <c r="R50" s="176"/>
      <c r="S50" s="176" t="s">
        <v>327</v>
      </c>
      <c r="T50" s="177" t="s">
        <v>333</v>
      </c>
      <c r="U50" s="157">
        <v>0</v>
      </c>
      <c r="V50" s="157">
        <f t="shared" si="13"/>
        <v>0</v>
      </c>
      <c r="W50" s="157"/>
      <c r="X50" s="157" t="s">
        <v>605</v>
      </c>
      <c r="Y50" s="157" t="s">
        <v>250</v>
      </c>
      <c r="Z50" s="147"/>
      <c r="AA50" s="147"/>
      <c r="AB50" s="147"/>
      <c r="AC50" s="147"/>
      <c r="AD50" s="147"/>
      <c r="AE50" s="147"/>
      <c r="AF50" s="147"/>
      <c r="AG50" s="147" t="s">
        <v>606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2" x14ac:dyDescent="0.2">
      <c r="A51" s="154"/>
      <c r="B51" s="155"/>
      <c r="C51" s="266" t="s">
        <v>1191</v>
      </c>
      <c r="D51" s="267"/>
      <c r="E51" s="267"/>
      <c r="F51" s="267"/>
      <c r="G51" s="26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284</v>
      </c>
      <c r="AH51" s="147"/>
      <c r="AI51" s="147"/>
      <c r="AJ51" s="147"/>
      <c r="AK51" s="147"/>
      <c r="AL51" s="147"/>
      <c r="AM51" s="147"/>
      <c r="AN51" s="147"/>
      <c r="AO51" s="147"/>
      <c r="AP51" s="147"/>
      <c r="AQ51" s="147"/>
      <c r="AR51" s="147"/>
      <c r="AS51" s="147"/>
      <c r="AT51" s="147"/>
      <c r="AU51" s="147"/>
      <c r="AV51" s="147"/>
      <c r="AW51" s="147"/>
      <c r="AX51" s="147"/>
      <c r="AY51" s="147"/>
      <c r="AZ51" s="147"/>
      <c r="BA51" s="178" t="str">
        <f>C51</f>
        <v>koordinace časové souoslednosti, návazností hranic dodávek a montáží, sběr technických podkladů od navazujících profesí.</v>
      </c>
      <c r="BB51" s="147"/>
      <c r="BC51" s="147"/>
      <c r="BD51" s="147"/>
      <c r="BE51" s="147"/>
      <c r="BF51" s="147"/>
      <c r="BG51" s="147"/>
      <c r="BH51" s="147"/>
    </row>
    <row r="52" spans="1:60" outlineLevel="1" x14ac:dyDescent="0.2">
      <c r="A52" s="171">
        <v>40</v>
      </c>
      <c r="B52" s="172" t="s">
        <v>1192</v>
      </c>
      <c r="C52" s="187" t="s">
        <v>1193</v>
      </c>
      <c r="D52" s="173" t="s">
        <v>337</v>
      </c>
      <c r="E52" s="174">
        <v>1</v>
      </c>
      <c r="F52" s="175"/>
      <c r="G52" s="176">
        <f>ROUND(E52*F52,2)</f>
        <v>0</v>
      </c>
      <c r="H52" s="175"/>
      <c r="I52" s="176">
        <f>ROUND(E52*H52,2)</f>
        <v>0</v>
      </c>
      <c r="J52" s="175"/>
      <c r="K52" s="176">
        <f>ROUND(E52*J52,2)</f>
        <v>0</v>
      </c>
      <c r="L52" s="176">
        <v>21</v>
      </c>
      <c r="M52" s="176">
        <f>G52*(1+L52/100)</f>
        <v>0</v>
      </c>
      <c r="N52" s="174">
        <v>0</v>
      </c>
      <c r="O52" s="174">
        <f>ROUND(E52*N52,2)</f>
        <v>0</v>
      </c>
      <c r="P52" s="174">
        <v>0</v>
      </c>
      <c r="Q52" s="174">
        <f>ROUND(E52*P52,2)</f>
        <v>0</v>
      </c>
      <c r="R52" s="176"/>
      <c r="S52" s="176" t="s">
        <v>327</v>
      </c>
      <c r="T52" s="177" t="s">
        <v>333</v>
      </c>
      <c r="U52" s="157">
        <v>0</v>
      </c>
      <c r="V52" s="157">
        <f>ROUND(E52*U52,2)</f>
        <v>0</v>
      </c>
      <c r="W52" s="157"/>
      <c r="X52" s="157" t="s">
        <v>605</v>
      </c>
      <c r="Y52" s="157" t="s">
        <v>250</v>
      </c>
      <c r="Z52" s="147"/>
      <c r="AA52" s="147"/>
      <c r="AB52" s="147"/>
      <c r="AC52" s="147"/>
      <c r="AD52" s="147"/>
      <c r="AE52" s="147"/>
      <c r="AF52" s="147"/>
      <c r="AG52" s="147" t="s">
        <v>606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66" t="s">
        <v>1194</v>
      </c>
      <c r="D53" s="267"/>
      <c r="E53" s="267"/>
      <c r="F53" s="267"/>
      <c r="G53" s="26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41</v>
      </c>
      <c r="B54" s="180" t="s">
        <v>1195</v>
      </c>
      <c r="C54" s="189" t="s">
        <v>1196</v>
      </c>
      <c r="D54" s="181" t="s">
        <v>282</v>
      </c>
      <c r="E54" s="182">
        <v>30</v>
      </c>
      <c r="F54" s="183"/>
      <c r="G54" s="184">
        <f t="shared" ref="G54:G67" si="14">ROUND(E54*F54,2)</f>
        <v>0</v>
      </c>
      <c r="H54" s="183"/>
      <c r="I54" s="184">
        <f t="shared" ref="I54:I67" si="15">ROUND(E54*H54,2)</f>
        <v>0</v>
      </c>
      <c r="J54" s="183"/>
      <c r="K54" s="184">
        <f t="shared" ref="K54:K67" si="16">ROUND(E54*J54,2)</f>
        <v>0</v>
      </c>
      <c r="L54" s="184">
        <v>21</v>
      </c>
      <c r="M54" s="184">
        <f t="shared" ref="M54:M67" si="17">G54*(1+L54/100)</f>
        <v>0</v>
      </c>
      <c r="N54" s="182">
        <v>9.7999999999999997E-4</v>
      </c>
      <c r="O54" s="182">
        <f t="shared" ref="O54:O67" si="18">ROUND(E54*N54,2)</f>
        <v>0.03</v>
      </c>
      <c r="P54" s="182">
        <v>0</v>
      </c>
      <c r="Q54" s="182">
        <f t="shared" ref="Q54:Q67" si="19">ROUND(E54*P54,2)</f>
        <v>0</v>
      </c>
      <c r="R54" s="184" t="s">
        <v>1154</v>
      </c>
      <c r="S54" s="184" t="s">
        <v>248</v>
      </c>
      <c r="T54" s="185" t="s">
        <v>333</v>
      </c>
      <c r="U54" s="157">
        <v>0</v>
      </c>
      <c r="V54" s="157">
        <f t="shared" ref="V54:V67" si="20">ROUND(E54*U54,2)</f>
        <v>0</v>
      </c>
      <c r="W54" s="157"/>
      <c r="X54" s="157" t="s">
        <v>605</v>
      </c>
      <c r="Y54" s="157" t="s">
        <v>250</v>
      </c>
      <c r="Z54" s="147"/>
      <c r="AA54" s="147"/>
      <c r="AB54" s="147"/>
      <c r="AC54" s="147"/>
      <c r="AD54" s="147"/>
      <c r="AE54" s="147"/>
      <c r="AF54" s="147"/>
      <c r="AG54" s="147" t="s">
        <v>606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9">
        <v>42</v>
      </c>
      <c r="B55" s="180" t="s">
        <v>1197</v>
      </c>
      <c r="C55" s="189" t="s">
        <v>1198</v>
      </c>
      <c r="D55" s="181" t="s">
        <v>262</v>
      </c>
      <c r="E55" s="182">
        <v>15</v>
      </c>
      <c r="F55" s="183"/>
      <c r="G55" s="184">
        <f t="shared" si="14"/>
        <v>0</v>
      </c>
      <c r="H55" s="183"/>
      <c r="I55" s="184">
        <f t="shared" si="15"/>
        <v>0</v>
      </c>
      <c r="J55" s="183"/>
      <c r="K55" s="184">
        <f t="shared" si="16"/>
        <v>0</v>
      </c>
      <c r="L55" s="184">
        <v>21</v>
      </c>
      <c r="M55" s="184">
        <f t="shared" si="17"/>
        <v>0</v>
      </c>
      <c r="N55" s="182">
        <v>8.9999999999999998E-4</v>
      </c>
      <c r="O55" s="182">
        <f t="shared" si="18"/>
        <v>0.01</v>
      </c>
      <c r="P55" s="182">
        <v>0</v>
      </c>
      <c r="Q55" s="182">
        <f t="shared" si="19"/>
        <v>0</v>
      </c>
      <c r="R55" s="184" t="s">
        <v>1154</v>
      </c>
      <c r="S55" s="184" t="s">
        <v>248</v>
      </c>
      <c r="T55" s="185" t="s">
        <v>333</v>
      </c>
      <c r="U55" s="157">
        <v>0</v>
      </c>
      <c r="V55" s="157">
        <f t="shared" si="20"/>
        <v>0</v>
      </c>
      <c r="W55" s="157"/>
      <c r="X55" s="157" t="s">
        <v>605</v>
      </c>
      <c r="Y55" s="157" t="s">
        <v>250</v>
      </c>
      <c r="Z55" s="147"/>
      <c r="AA55" s="147"/>
      <c r="AB55" s="147"/>
      <c r="AC55" s="147"/>
      <c r="AD55" s="147"/>
      <c r="AE55" s="147"/>
      <c r="AF55" s="147"/>
      <c r="AG55" s="147" t="s">
        <v>606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43</v>
      </c>
      <c r="B56" s="180" t="s">
        <v>1199</v>
      </c>
      <c r="C56" s="189" t="s">
        <v>1200</v>
      </c>
      <c r="D56" s="181" t="s">
        <v>262</v>
      </c>
      <c r="E56" s="182">
        <v>12</v>
      </c>
      <c r="F56" s="183"/>
      <c r="G56" s="184">
        <f t="shared" si="14"/>
        <v>0</v>
      </c>
      <c r="H56" s="183"/>
      <c r="I56" s="184">
        <f t="shared" si="15"/>
        <v>0</v>
      </c>
      <c r="J56" s="183"/>
      <c r="K56" s="184">
        <f t="shared" si="16"/>
        <v>0</v>
      </c>
      <c r="L56" s="184">
        <v>21</v>
      </c>
      <c r="M56" s="184">
        <f t="shared" si="17"/>
        <v>0</v>
      </c>
      <c r="N56" s="182">
        <v>1.2E-4</v>
      </c>
      <c r="O56" s="182">
        <f t="shared" si="18"/>
        <v>0</v>
      </c>
      <c r="P56" s="182">
        <v>0</v>
      </c>
      <c r="Q56" s="182">
        <f t="shared" si="19"/>
        <v>0</v>
      </c>
      <c r="R56" s="184" t="s">
        <v>1154</v>
      </c>
      <c r="S56" s="184" t="s">
        <v>248</v>
      </c>
      <c r="T56" s="185" t="s">
        <v>333</v>
      </c>
      <c r="U56" s="157">
        <v>0</v>
      </c>
      <c r="V56" s="157">
        <f t="shared" si="20"/>
        <v>0</v>
      </c>
      <c r="W56" s="157"/>
      <c r="X56" s="157" t="s">
        <v>605</v>
      </c>
      <c r="Y56" s="157" t="s">
        <v>250</v>
      </c>
      <c r="Z56" s="147"/>
      <c r="AA56" s="147"/>
      <c r="AB56" s="147"/>
      <c r="AC56" s="147"/>
      <c r="AD56" s="147"/>
      <c r="AE56" s="147"/>
      <c r="AF56" s="147"/>
      <c r="AG56" s="147" t="s">
        <v>606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44</v>
      </c>
      <c r="B57" s="180" t="s">
        <v>1201</v>
      </c>
      <c r="C57" s="189" t="s">
        <v>1202</v>
      </c>
      <c r="D57" s="181" t="s">
        <v>262</v>
      </c>
      <c r="E57" s="182">
        <v>6</v>
      </c>
      <c r="F57" s="183"/>
      <c r="G57" s="184">
        <f t="shared" si="14"/>
        <v>0</v>
      </c>
      <c r="H57" s="183"/>
      <c r="I57" s="184">
        <f t="shared" si="15"/>
        <v>0</v>
      </c>
      <c r="J57" s="183"/>
      <c r="K57" s="184">
        <f t="shared" si="16"/>
        <v>0</v>
      </c>
      <c r="L57" s="184">
        <v>21</v>
      </c>
      <c r="M57" s="184">
        <f t="shared" si="17"/>
        <v>0</v>
      </c>
      <c r="N57" s="182">
        <v>1.7000000000000001E-4</v>
      </c>
      <c r="O57" s="182">
        <f t="shared" si="18"/>
        <v>0</v>
      </c>
      <c r="P57" s="182">
        <v>0</v>
      </c>
      <c r="Q57" s="182">
        <f t="shared" si="19"/>
        <v>0</v>
      </c>
      <c r="R57" s="184" t="s">
        <v>1154</v>
      </c>
      <c r="S57" s="184" t="s">
        <v>248</v>
      </c>
      <c r="T57" s="185" t="s">
        <v>333</v>
      </c>
      <c r="U57" s="157">
        <v>0</v>
      </c>
      <c r="V57" s="157">
        <f t="shared" si="20"/>
        <v>0</v>
      </c>
      <c r="W57" s="157"/>
      <c r="X57" s="157" t="s">
        <v>605</v>
      </c>
      <c r="Y57" s="157" t="s">
        <v>250</v>
      </c>
      <c r="Z57" s="147"/>
      <c r="AA57" s="147"/>
      <c r="AB57" s="147"/>
      <c r="AC57" s="147"/>
      <c r="AD57" s="147"/>
      <c r="AE57" s="147"/>
      <c r="AF57" s="147"/>
      <c r="AG57" s="147" t="s">
        <v>606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45</v>
      </c>
      <c r="B58" s="180" t="s">
        <v>1203</v>
      </c>
      <c r="C58" s="189" t="s">
        <v>1204</v>
      </c>
      <c r="D58" s="181" t="s">
        <v>262</v>
      </c>
      <c r="E58" s="182">
        <v>6</v>
      </c>
      <c r="F58" s="183"/>
      <c r="G58" s="184">
        <f t="shared" si="14"/>
        <v>0</v>
      </c>
      <c r="H58" s="183"/>
      <c r="I58" s="184">
        <f t="shared" si="15"/>
        <v>0</v>
      </c>
      <c r="J58" s="183"/>
      <c r="K58" s="184">
        <f t="shared" si="16"/>
        <v>0</v>
      </c>
      <c r="L58" s="184">
        <v>21</v>
      </c>
      <c r="M58" s="184">
        <f t="shared" si="17"/>
        <v>0</v>
      </c>
      <c r="N58" s="182">
        <v>3.1E-4</v>
      </c>
      <c r="O58" s="182">
        <f t="shared" si="18"/>
        <v>0</v>
      </c>
      <c r="P58" s="182">
        <v>0</v>
      </c>
      <c r="Q58" s="182">
        <f t="shared" si="19"/>
        <v>0</v>
      </c>
      <c r="R58" s="184" t="s">
        <v>1154</v>
      </c>
      <c r="S58" s="184" t="s">
        <v>248</v>
      </c>
      <c r="T58" s="185" t="s">
        <v>333</v>
      </c>
      <c r="U58" s="157">
        <v>0</v>
      </c>
      <c r="V58" s="157">
        <f t="shared" si="20"/>
        <v>0</v>
      </c>
      <c r="W58" s="157"/>
      <c r="X58" s="157" t="s">
        <v>605</v>
      </c>
      <c r="Y58" s="157" t="s">
        <v>250</v>
      </c>
      <c r="Z58" s="147"/>
      <c r="AA58" s="147"/>
      <c r="AB58" s="147"/>
      <c r="AC58" s="147"/>
      <c r="AD58" s="147"/>
      <c r="AE58" s="147"/>
      <c r="AF58" s="147"/>
      <c r="AG58" s="147" t="s">
        <v>606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46</v>
      </c>
      <c r="B59" s="180" t="s">
        <v>1205</v>
      </c>
      <c r="C59" s="189" t="s">
        <v>1206</v>
      </c>
      <c r="D59" s="181" t="s">
        <v>262</v>
      </c>
      <c r="E59" s="182">
        <v>3</v>
      </c>
      <c r="F59" s="183"/>
      <c r="G59" s="184">
        <f t="shared" si="14"/>
        <v>0</v>
      </c>
      <c r="H59" s="183"/>
      <c r="I59" s="184">
        <f t="shared" si="15"/>
        <v>0</v>
      </c>
      <c r="J59" s="183"/>
      <c r="K59" s="184">
        <f t="shared" si="16"/>
        <v>0</v>
      </c>
      <c r="L59" s="184">
        <v>21</v>
      </c>
      <c r="M59" s="184">
        <f t="shared" si="17"/>
        <v>0</v>
      </c>
      <c r="N59" s="182">
        <v>3.5E-4</v>
      </c>
      <c r="O59" s="182">
        <f t="shared" si="18"/>
        <v>0</v>
      </c>
      <c r="P59" s="182">
        <v>0</v>
      </c>
      <c r="Q59" s="182">
        <f t="shared" si="19"/>
        <v>0</v>
      </c>
      <c r="R59" s="184" t="s">
        <v>1154</v>
      </c>
      <c r="S59" s="184" t="s">
        <v>248</v>
      </c>
      <c r="T59" s="185" t="s">
        <v>333</v>
      </c>
      <c r="U59" s="157">
        <v>0</v>
      </c>
      <c r="V59" s="157">
        <f t="shared" si="20"/>
        <v>0</v>
      </c>
      <c r="W59" s="157"/>
      <c r="X59" s="157" t="s">
        <v>605</v>
      </c>
      <c r="Y59" s="157" t="s">
        <v>250</v>
      </c>
      <c r="Z59" s="147"/>
      <c r="AA59" s="147"/>
      <c r="AB59" s="147"/>
      <c r="AC59" s="147"/>
      <c r="AD59" s="147"/>
      <c r="AE59" s="147"/>
      <c r="AF59" s="147"/>
      <c r="AG59" s="147" t="s">
        <v>606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9">
        <v>47</v>
      </c>
      <c r="B60" s="180" t="s">
        <v>1207</v>
      </c>
      <c r="C60" s="189" t="s">
        <v>1208</v>
      </c>
      <c r="D60" s="181" t="s">
        <v>262</v>
      </c>
      <c r="E60" s="182">
        <v>3</v>
      </c>
      <c r="F60" s="183"/>
      <c r="G60" s="184">
        <f t="shared" si="14"/>
        <v>0</v>
      </c>
      <c r="H60" s="183"/>
      <c r="I60" s="184">
        <f t="shared" si="15"/>
        <v>0</v>
      </c>
      <c r="J60" s="183"/>
      <c r="K60" s="184">
        <f t="shared" si="16"/>
        <v>0</v>
      </c>
      <c r="L60" s="184">
        <v>21</v>
      </c>
      <c r="M60" s="184">
        <f t="shared" si="17"/>
        <v>0</v>
      </c>
      <c r="N60" s="182">
        <v>3.8999999999999999E-4</v>
      </c>
      <c r="O60" s="182">
        <f t="shared" si="18"/>
        <v>0</v>
      </c>
      <c r="P60" s="182">
        <v>0</v>
      </c>
      <c r="Q60" s="182">
        <f t="shared" si="19"/>
        <v>0</v>
      </c>
      <c r="R60" s="184" t="s">
        <v>1154</v>
      </c>
      <c r="S60" s="184" t="s">
        <v>248</v>
      </c>
      <c r="T60" s="185" t="s">
        <v>333</v>
      </c>
      <c r="U60" s="157">
        <v>0</v>
      </c>
      <c r="V60" s="157">
        <f t="shared" si="20"/>
        <v>0</v>
      </c>
      <c r="W60" s="157"/>
      <c r="X60" s="157" t="s">
        <v>605</v>
      </c>
      <c r="Y60" s="157" t="s">
        <v>250</v>
      </c>
      <c r="Z60" s="147"/>
      <c r="AA60" s="147"/>
      <c r="AB60" s="147"/>
      <c r="AC60" s="147"/>
      <c r="AD60" s="147"/>
      <c r="AE60" s="147"/>
      <c r="AF60" s="147"/>
      <c r="AG60" s="147" t="s">
        <v>606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48</v>
      </c>
      <c r="B61" s="180" t="s">
        <v>1209</v>
      </c>
      <c r="C61" s="189" t="s">
        <v>1210</v>
      </c>
      <c r="D61" s="181" t="s">
        <v>262</v>
      </c>
      <c r="E61" s="182">
        <v>6</v>
      </c>
      <c r="F61" s="183"/>
      <c r="G61" s="184">
        <f t="shared" si="14"/>
        <v>0</v>
      </c>
      <c r="H61" s="183"/>
      <c r="I61" s="184">
        <f t="shared" si="15"/>
        <v>0</v>
      </c>
      <c r="J61" s="183"/>
      <c r="K61" s="184">
        <f t="shared" si="16"/>
        <v>0</v>
      </c>
      <c r="L61" s="184">
        <v>21</v>
      </c>
      <c r="M61" s="184">
        <f t="shared" si="17"/>
        <v>0</v>
      </c>
      <c r="N61" s="182">
        <v>3.8999999999999999E-4</v>
      </c>
      <c r="O61" s="182">
        <f t="shared" si="18"/>
        <v>0</v>
      </c>
      <c r="P61" s="182">
        <v>0</v>
      </c>
      <c r="Q61" s="182">
        <f t="shared" si="19"/>
        <v>0</v>
      </c>
      <c r="R61" s="184" t="s">
        <v>1154</v>
      </c>
      <c r="S61" s="184" t="s">
        <v>248</v>
      </c>
      <c r="T61" s="185" t="s">
        <v>333</v>
      </c>
      <c r="U61" s="157">
        <v>0</v>
      </c>
      <c r="V61" s="157">
        <f t="shared" si="20"/>
        <v>0</v>
      </c>
      <c r="W61" s="157"/>
      <c r="X61" s="157" t="s">
        <v>605</v>
      </c>
      <c r="Y61" s="157" t="s">
        <v>250</v>
      </c>
      <c r="Z61" s="147"/>
      <c r="AA61" s="147"/>
      <c r="AB61" s="147"/>
      <c r="AC61" s="147"/>
      <c r="AD61" s="147"/>
      <c r="AE61" s="147"/>
      <c r="AF61" s="147"/>
      <c r="AG61" s="147" t="s">
        <v>606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49</v>
      </c>
      <c r="B62" s="180" t="s">
        <v>1211</v>
      </c>
      <c r="C62" s="189" t="s">
        <v>1212</v>
      </c>
      <c r="D62" s="181" t="s">
        <v>262</v>
      </c>
      <c r="E62" s="182">
        <v>15</v>
      </c>
      <c r="F62" s="183"/>
      <c r="G62" s="184">
        <f t="shared" si="14"/>
        <v>0</v>
      </c>
      <c r="H62" s="183"/>
      <c r="I62" s="184">
        <f t="shared" si="15"/>
        <v>0</v>
      </c>
      <c r="J62" s="183"/>
      <c r="K62" s="184">
        <f t="shared" si="16"/>
        <v>0</v>
      </c>
      <c r="L62" s="184">
        <v>21</v>
      </c>
      <c r="M62" s="184">
        <f t="shared" si="17"/>
        <v>0</v>
      </c>
      <c r="N62" s="182">
        <v>2.0000000000000002E-5</v>
      </c>
      <c r="O62" s="182">
        <f t="shared" si="18"/>
        <v>0</v>
      </c>
      <c r="P62" s="182">
        <v>0</v>
      </c>
      <c r="Q62" s="182">
        <f t="shared" si="19"/>
        <v>0</v>
      </c>
      <c r="R62" s="184" t="s">
        <v>1154</v>
      </c>
      <c r="S62" s="184" t="s">
        <v>248</v>
      </c>
      <c r="T62" s="185" t="s">
        <v>333</v>
      </c>
      <c r="U62" s="157">
        <v>0</v>
      </c>
      <c r="V62" s="157">
        <f t="shared" si="20"/>
        <v>0</v>
      </c>
      <c r="W62" s="157"/>
      <c r="X62" s="157" t="s">
        <v>605</v>
      </c>
      <c r="Y62" s="157" t="s">
        <v>250</v>
      </c>
      <c r="Z62" s="147"/>
      <c r="AA62" s="147"/>
      <c r="AB62" s="147"/>
      <c r="AC62" s="147"/>
      <c r="AD62" s="147"/>
      <c r="AE62" s="147"/>
      <c r="AF62" s="147"/>
      <c r="AG62" s="147" t="s">
        <v>606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50</v>
      </c>
      <c r="B63" s="180" t="s">
        <v>1213</v>
      </c>
      <c r="C63" s="189" t="s">
        <v>1214</v>
      </c>
      <c r="D63" s="181" t="s">
        <v>262</v>
      </c>
      <c r="E63" s="182">
        <v>30</v>
      </c>
      <c r="F63" s="183"/>
      <c r="G63" s="184">
        <f t="shared" si="14"/>
        <v>0</v>
      </c>
      <c r="H63" s="183"/>
      <c r="I63" s="184">
        <f t="shared" si="15"/>
        <v>0</v>
      </c>
      <c r="J63" s="183"/>
      <c r="K63" s="184">
        <f t="shared" si="16"/>
        <v>0</v>
      </c>
      <c r="L63" s="184">
        <v>21</v>
      </c>
      <c r="M63" s="184">
        <f t="shared" si="17"/>
        <v>0</v>
      </c>
      <c r="N63" s="182">
        <v>8.0000000000000007E-5</v>
      </c>
      <c r="O63" s="182">
        <f t="shared" si="18"/>
        <v>0</v>
      </c>
      <c r="P63" s="182">
        <v>0</v>
      </c>
      <c r="Q63" s="182">
        <f t="shared" si="19"/>
        <v>0</v>
      </c>
      <c r="R63" s="184" t="s">
        <v>1154</v>
      </c>
      <c r="S63" s="184" t="s">
        <v>248</v>
      </c>
      <c r="T63" s="185" t="s">
        <v>333</v>
      </c>
      <c r="U63" s="157">
        <v>0</v>
      </c>
      <c r="V63" s="157">
        <f t="shared" si="20"/>
        <v>0</v>
      </c>
      <c r="W63" s="157"/>
      <c r="X63" s="157" t="s">
        <v>605</v>
      </c>
      <c r="Y63" s="157" t="s">
        <v>250</v>
      </c>
      <c r="Z63" s="147"/>
      <c r="AA63" s="147"/>
      <c r="AB63" s="147"/>
      <c r="AC63" s="147"/>
      <c r="AD63" s="147"/>
      <c r="AE63" s="147"/>
      <c r="AF63" s="147"/>
      <c r="AG63" s="147" t="s">
        <v>606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51</v>
      </c>
      <c r="B64" s="180" t="s">
        <v>1215</v>
      </c>
      <c r="C64" s="189" t="s">
        <v>1216</v>
      </c>
      <c r="D64" s="181" t="s">
        <v>262</v>
      </c>
      <c r="E64" s="182">
        <v>15</v>
      </c>
      <c r="F64" s="183"/>
      <c r="G64" s="184">
        <f t="shared" si="14"/>
        <v>0</v>
      </c>
      <c r="H64" s="183"/>
      <c r="I64" s="184">
        <f t="shared" si="15"/>
        <v>0</v>
      </c>
      <c r="J64" s="183"/>
      <c r="K64" s="184">
        <f t="shared" si="16"/>
        <v>0</v>
      </c>
      <c r="L64" s="184">
        <v>21</v>
      </c>
      <c r="M64" s="184">
        <f t="shared" si="17"/>
        <v>0</v>
      </c>
      <c r="N64" s="182">
        <v>6.9999999999999994E-5</v>
      </c>
      <c r="O64" s="182">
        <f t="shared" si="18"/>
        <v>0</v>
      </c>
      <c r="P64" s="182">
        <v>0</v>
      </c>
      <c r="Q64" s="182">
        <f t="shared" si="19"/>
        <v>0</v>
      </c>
      <c r="R64" s="184" t="s">
        <v>1154</v>
      </c>
      <c r="S64" s="184" t="s">
        <v>248</v>
      </c>
      <c r="T64" s="185" t="s">
        <v>333</v>
      </c>
      <c r="U64" s="157">
        <v>0</v>
      </c>
      <c r="V64" s="157">
        <f t="shared" si="20"/>
        <v>0</v>
      </c>
      <c r="W64" s="157"/>
      <c r="X64" s="157" t="s">
        <v>605</v>
      </c>
      <c r="Y64" s="157" t="s">
        <v>250</v>
      </c>
      <c r="Z64" s="147"/>
      <c r="AA64" s="147"/>
      <c r="AB64" s="147"/>
      <c r="AC64" s="147"/>
      <c r="AD64" s="147"/>
      <c r="AE64" s="147"/>
      <c r="AF64" s="147"/>
      <c r="AG64" s="147" t="s">
        <v>606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52</v>
      </c>
      <c r="B65" s="180" t="s">
        <v>1217</v>
      </c>
      <c r="C65" s="189" t="s">
        <v>1218</v>
      </c>
      <c r="D65" s="181" t="s">
        <v>1219</v>
      </c>
      <c r="E65" s="182">
        <v>2</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605</v>
      </c>
      <c r="Y65" s="157" t="s">
        <v>250</v>
      </c>
      <c r="Z65" s="147"/>
      <c r="AA65" s="147"/>
      <c r="AB65" s="147"/>
      <c r="AC65" s="147"/>
      <c r="AD65" s="147"/>
      <c r="AE65" s="147"/>
      <c r="AF65" s="147"/>
      <c r="AG65" s="147" t="s">
        <v>606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53</v>
      </c>
      <c r="B66" s="180" t="s">
        <v>1220</v>
      </c>
      <c r="C66" s="189" t="s">
        <v>1221</v>
      </c>
      <c r="D66" s="181" t="s">
        <v>677</v>
      </c>
      <c r="E66" s="182">
        <v>1</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678</v>
      </c>
      <c r="Y66" s="157" t="s">
        <v>250</v>
      </c>
      <c r="Z66" s="147"/>
      <c r="AA66" s="147"/>
      <c r="AB66" s="147"/>
      <c r="AC66" s="147"/>
      <c r="AD66" s="147"/>
      <c r="AE66" s="147"/>
      <c r="AF66" s="147"/>
      <c r="AG66" s="147" t="s">
        <v>805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54</v>
      </c>
      <c r="B67" s="180" t="s">
        <v>1222</v>
      </c>
      <c r="C67" s="189" t="s">
        <v>1223</v>
      </c>
      <c r="D67" s="181" t="s">
        <v>677</v>
      </c>
      <c r="E67" s="182">
        <v>1</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248</v>
      </c>
      <c r="T67" s="185" t="s">
        <v>333</v>
      </c>
      <c r="U67" s="157">
        <v>0</v>
      </c>
      <c r="V67" s="157">
        <f t="shared" si="20"/>
        <v>0</v>
      </c>
      <c r="W67" s="157"/>
      <c r="X67" s="157" t="s">
        <v>678</v>
      </c>
      <c r="Y67" s="157" t="s">
        <v>250</v>
      </c>
      <c r="Z67" s="147"/>
      <c r="AA67" s="147"/>
      <c r="AB67" s="147"/>
      <c r="AC67" s="147"/>
      <c r="AD67" s="147"/>
      <c r="AE67" s="147"/>
      <c r="AF67" s="147"/>
      <c r="AG67" s="147" t="s">
        <v>805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5.5" x14ac:dyDescent="0.2">
      <c r="A68" s="161" t="s">
        <v>243</v>
      </c>
      <c r="B68" s="162" t="s">
        <v>205</v>
      </c>
      <c r="C68" s="186" t="s">
        <v>207</v>
      </c>
      <c r="D68" s="163"/>
      <c r="E68" s="164"/>
      <c r="F68" s="165"/>
      <c r="G68" s="165">
        <f>SUMIF(AG69:AG71,"&lt;&gt;NOR",G69:G71)</f>
        <v>0</v>
      </c>
      <c r="H68" s="165"/>
      <c r="I68" s="165">
        <f>SUM(I69:I71)</f>
        <v>0</v>
      </c>
      <c r="J68" s="165"/>
      <c r="K68" s="165">
        <f>SUM(K69:K71)</f>
        <v>0</v>
      </c>
      <c r="L68" s="165"/>
      <c r="M68" s="165">
        <f>SUM(M69:M71)</f>
        <v>0</v>
      </c>
      <c r="N68" s="164"/>
      <c r="O68" s="164">
        <f>SUM(O69:O71)</f>
        <v>0</v>
      </c>
      <c r="P68" s="164"/>
      <c r="Q68" s="164">
        <f>SUM(Q69:Q71)</f>
        <v>0</v>
      </c>
      <c r="R68" s="165"/>
      <c r="S68" s="165"/>
      <c r="T68" s="166"/>
      <c r="U68" s="160"/>
      <c r="V68" s="160">
        <f>SUM(V69:V71)</f>
        <v>1.46</v>
      </c>
      <c r="W68" s="160"/>
      <c r="X68" s="160"/>
      <c r="Y68" s="160"/>
      <c r="AG68" t="s">
        <v>244</v>
      </c>
    </row>
    <row r="69" spans="1:60" ht="22.5" outlineLevel="1" x14ac:dyDescent="0.2">
      <c r="A69" s="179">
        <v>55</v>
      </c>
      <c r="B69" s="180" t="s">
        <v>1224</v>
      </c>
      <c r="C69" s="189" t="s">
        <v>1225</v>
      </c>
      <c r="D69" s="181" t="s">
        <v>262</v>
      </c>
      <c r="E69" s="182">
        <v>2</v>
      </c>
      <c r="F69" s="183"/>
      <c r="G69" s="184">
        <f>ROUND(E69*F69,2)</f>
        <v>0</v>
      </c>
      <c r="H69" s="183"/>
      <c r="I69" s="184">
        <f>ROUND(E69*H69,2)</f>
        <v>0</v>
      </c>
      <c r="J69" s="183"/>
      <c r="K69" s="184">
        <f>ROUND(E69*J69,2)</f>
        <v>0</v>
      </c>
      <c r="L69" s="184">
        <v>21</v>
      </c>
      <c r="M69" s="184">
        <f>G69*(1+L69/100)</f>
        <v>0</v>
      </c>
      <c r="N69" s="182">
        <v>2.5000000000000001E-4</v>
      </c>
      <c r="O69" s="182">
        <f>ROUND(E69*N69,2)</f>
        <v>0</v>
      </c>
      <c r="P69" s="182">
        <v>0</v>
      </c>
      <c r="Q69" s="182">
        <f>ROUND(E69*P69,2)</f>
        <v>0</v>
      </c>
      <c r="R69" s="184"/>
      <c r="S69" s="184" t="s">
        <v>248</v>
      </c>
      <c r="T69" s="185" t="s">
        <v>333</v>
      </c>
      <c r="U69" s="157">
        <v>0.26417000000000002</v>
      </c>
      <c r="V69" s="157">
        <f>ROUND(E69*U69,2)</f>
        <v>0.53</v>
      </c>
      <c r="W69" s="157"/>
      <c r="X69" s="157" t="s">
        <v>249</v>
      </c>
      <c r="Y69" s="157" t="s">
        <v>250</v>
      </c>
      <c r="Z69" s="147"/>
      <c r="AA69" s="147"/>
      <c r="AB69" s="147"/>
      <c r="AC69" s="147"/>
      <c r="AD69" s="147"/>
      <c r="AE69" s="147"/>
      <c r="AF69" s="147"/>
      <c r="AG69" s="147" t="s">
        <v>1226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9">
        <v>56</v>
      </c>
      <c r="B70" s="180" t="s">
        <v>1227</v>
      </c>
      <c r="C70" s="189" t="s">
        <v>1228</v>
      </c>
      <c r="D70" s="181" t="s">
        <v>282</v>
      </c>
      <c r="E70" s="182">
        <v>20</v>
      </c>
      <c r="F70" s="183"/>
      <c r="G70" s="184">
        <f>ROUND(E70*F70,2)</f>
        <v>0</v>
      </c>
      <c r="H70" s="183"/>
      <c r="I70" s="184">
        <f>ROUND(E70*H70,2)</f>
        <v>0</v>
      </c>
      <c r="J70" s="183"/>
      <c r="K70" s="184">
        <f>ROUND(E70*J70,2)</f>
        <v>0</v>
      </c>
      <c r="L70" s="184">
        <v>21</v>
      </c>
      <c r="M70" s="184">
        <f>G70*(1+L70/100)</f>
        <v>0</v>
      </c>
      <c r="N70" s="182">
        <v>6.9999999999999994E-5</v>
      </c>
      <c r="O70" s="182">
        <f>ROUND(E70*N70,2)</f>
        <v>0</v>
      </c>
      <c r="P70" s="182">
        <v>0</v>
      </c>
      <c r="Q70" s="182">
        <f>ROUND(E70*P70,2)</f>
        <v>0</v>
      </c>
      <c r="R70" s="184"/>
      <c r="S70" s="184" t="s">
        <v>248</v>
      </c>
      <c r="T70" s="185" t="s">
        <v>333</v>
      </c>
      <c r="U70" s="157">
        <v>4.6670000000000003E-2</v>
      </c>
      <c r="V70" s="157">
        <f>ROUND(E70*U70,2)</f>
        <v>0.93</v>
      </c>
      <c r="W70" s="157"/>
      <c r="X70" s="157" t="s">
        <v>249</v>
      </c>
      <c r="Y70" s="157" t="s">
        <v>250</v>
      </c>
      <c r="Z70" s="147"/>
      <c r="AA70" s="147"/>
      <c r="AB70" s="147"/>
      <c r="AC70" s="147"/>
      <c r="AD70" s="147"/>
      <c r="AE70" s="147"/>
      <c r="AF70" s="147"/>
      <c r="AG70" s="147" t="s">
        <v>1226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1">
        <v>57</v>
      </c>
      <c r="B71" s="172" t="s">
        <v>1229</v>
      </c>
      <c r="C71" s="187" t="s">
        <v>1230</v>
      </c>
      <c r="D71" s="173" t="s">
        <v>262</v>
      </c>
      <c r="E71" s="174">
        <v>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327</v>
      </c>
      <c r="T71" s="177" t="s">
        <v>333</v>
      </c>
      <c r="U71" s="157">
        <v>0</v>
      </c>
      <c r="V71" s="157">
        <f>ROUND(E71*U71,2)</f>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3"/>
      <c r="B72" s="4"/>
      <c r="C72" s="190"/>
      <c r="D72" s="6"/>
      <c r="E72" s="3"/>
      <c r="F72" s="3"/>
      <c r="G72" s="3"/>
      <c r="H72" s="3"/>
      <c r="I72" s="3"/>
      <c r="J72" s="3"/>
      <c r="K72" s="3"/>
      <c r="L72" s="3"/>
      <c r="M72" s="3"/>
      <c r="N72" s="3"/>
      <c r="O72" s="3"/>
      <c r="P72" s="3"/>
      <c r="Q72" s="3"/>
      <c r="R72" s="3"/>
      <c r="S72" s="3"/>
      <c r="T72" s="3"/>
      <c r="U72" s="3"/>
      <c r="V72" s="3"/>
      <c r="W72" s="3"/>
      <c r="X72" s="3"/>
      <c r="Y72" s="3"/>
      <c r="AE72">
        <v>15</v>
      </c>
      <c r="AF72">
        <v>21</v>
      </c>
      <c r="AG72" t="s">
        <v>229</v>
      </c>
    </row>
    <row r="73" spans="1:60" x14ac:dyDescent="0.2">
      <c r="A73" s="150"/>
      <c r="B73" s="151" t="s">
        <v>31</v>
      </c>
      <c r="C73" s="191"/>
      <c r="D73" s="152"/>
      <c r="E73" s="153"/>
      <c r="F73" s="153"/>
      <c r="G73" s="170">
        <f>G8+G68</f>
        <v>0</v>
      </c>
      <c r="H73" s="3"/>
      <c r="I73" s="3"/>
      <c r="J73" s="3"/>
      <c r="K73" s="3"/>
      <c r="L73" s="3"/>
      <c r="M73" s="3"/>
      <c r="N73" s="3"/>
      <c r="O73" s="3"/>
      <c r="P73" s="3"/>
      <c r="Q73" s="3"/>
      <c r="R73" s="3"/>
      <c r="S73" s="3"/>
      <c r="T73" s="3"/>
      <c r="U73" s="3"/>
      <c r="V73" s="3"/>
      <c r="W73" s="3"/>
      <c r="X73" s="3"/>
      <c r="Y73" s="3"/>
      <c r="AE73">
        <f>SUMIF(L7:L71,AE72,G7:G71)</f>
        <v>0</v>
      </c>
      <c r="AF73">
        <f>SUMIF(L7:L71,AF72,G7:G71)</f>
        <v>0</v>
      </c>
      <c r="AG73" t="s">
        <v>688</v>
      </c>
    </row>
    <row r="74" spans="1:60" x14ac:dyDescent="0.2">
      <c r="A74" s="3"/>
      <c r="B74" s="4"/>
      <c r="C74" s="190"/>
      <c r="D74" s="6"/>
      <c r="E74" s="3"/>
      <c r="F74" s="3"/>
      <c r="G74" s="3"/>
      <c r="H74" s="3"/>
      <c r="I74" s="3"/>
      <c r="J74" s="3"/>
      <c r="K74" s="3"/>
      <c r="L74" s="3"/>
      <c r="M74" s="3"/>
      <c r="N74" s="3"/>
      <c r="O74" s="3"/>
      <c r="P74" s="3"/>
      <c r="Q74" s="3"/>
      <c r="R74" s="3"/>
      <c r="S74" s="3"/>
      <c r="T74" s="3"/>
      <c r="U74" s="3"/>
      <c r="V74" s="3"/>
      <c r="W74" s="3"/>
      <c r="X74" s="3"/>
      <c r="Y74" s="3"/>
    </row>
    <row r="75" spans="1:60" x14ac:dyDescent="0.2">
      <c r="A75" s="3"/>
      <c r="B75" s="4"/>
      <c r="C75" s="190"/>
      <c r="D75" s="6"/>
      <c r="E75" s="3"/>
      <c r="F75" s="3"/>
      <c r="G75" s="3"/>
      <c r="H75" s="3"/>
      <c r="I75" s="3"/>
      <c r="J75" s="3"/>
      <c r="K75" s="3"/>
      <c r="L75" s="3"/>
      <c r="M75" s="3"/>
      <c r="N75" s="3"/>
      <c r="O75" s="3"/>
      <c r="P75" s="3"/>
      <c r="Q75" s="3"/>
      <c r="R75" s="3"/>
      <c r="S75" s="3"/>
      <c r="T75" s="3"/>
      <c r="U75" s="3"/>
      <c r="V75" s="3"/>
      <c r="W75" s="3"/>
      <c r="X75" s="3"/>
      <c r="Y75" s="3"/>
    </row>
    <row r="76" spans="1:60" x14ac:dyDescent="0.2">
      <c r="A76" s="264" t="s">
        <v>689</v>
      </c>
      <c r="B76" s="264"/>
      <c r="C76" s="265"/>
      <c r="D76" s="6"/>
      <c r="E76" s="3"/>
      <c r="F76" s="3"/>
      <c r="G76" s="3"/>
      <c r="H76" s="3"/>
      <c r="I76" s="3"/>
      <c r="J76" s="3"/>
      <c r="K76" s="3"/>
      <c r="L76" s="3"/>
      <c r="M76" s="3"/>
      <c r="N76" s="3"/>
      <c r="O76" s="3"/>
      <c r="P76" s="3"/>
      <c r="Q76" s="3"/>
      <c r="R76" s="3"/>
      <c r="S76" s="3"/>
      <c r="T76" s="3"/>
      <c r="U76" s="3"/>
      <c r="V76" s="3"/>
      <c r="W76" s="3"/>
      <c r="X76" s="3"/>
      <c r="Y76" s="3"/>
    </row>
    <row r="77" spans="1:60" x14ac:dyDescent="0.2">
      <c r="A77" s="268"/>
      <c r="B77" s="269"/>
      <c r="C77" s="270"/>
      <c r="D77" s="269"/>
      <c r="E77" s="269"/>
      <c r="F77" s="269"/>
      <c r="G77" s="271"/>
      <c r="H77" s="3"/>
      <c r="I77" s="3"/>
      <c r="J77" s="3"/>
      <c r="K77" s="3"/>
      <c r="L77" s="3"/>
      <c r="M77" s="3"/>
      <c r="N77" s="3"/>
      <c r="O77" s="3"/>
      <c r="P77" s="3"/>
      <c r="Q77" s="3"/>
      <c r="R77" s="3"/>
      <c r="S77" s="3"/>
      <c r="T77" s="3"/>
      <c r="U77" s="3"/>
      <c r="V77" s="3"/>
      <c r="W77" s="3"/>
      <c r="X77" s="3"/>
      <c r="Y77" s="3"/>
      <c r="AG77" t="s">
        <v>690</v>
      </c>
    </row>
    <row r="78" spans="1:60" x14ac:dyDescent="0.2">
      <c r="A78" s="272"/>
      <c r="B78" s="273"/>
      <c r="C78" s="274"/>
      <c r="D78" s="273"/>
      <c r="E78" s="273"/>
      <c r="F78" s="273"/>
      <c r="G78" s="275"/>
      <c r="H78" s="3"/>
      <c r="I78" s="3"/>
      <c r="J78" s="3"/>
      <c r="K78" s="3"/>
      <c r="L78" s="3"/>
      <c r="M78" s="3"/>
      <c r="N78" s="3"/>
      <c r="O78" s="3"/>
      <c r="P78" s="3"/>
      <c r="Q78" s="3"/>
      <c r="R78" s="3"/>
      <c r="S78" s="3"/>
      <c r="T78" s="3"/>
      <c r="U78" s="3"/>
      <c r="V78" s="3"/>
      <c r="W78" s="3"/>
      <c r="X78" s="3"/>
      <c r="Y78" s="3"/>
    </row>
    <row r="79" spans="1:60" x14ac:dyDescent="0.2">
      <c r="A79" s="272"/>
      <c r="B79" s="273"/>
      <c r="C79" s="274"/>
      <c r="D79" s="273"/>
      <c r="E79" s="273"/>
      <c r="F79" s="273"/>
      <c r="G79" s="275"/>
      <c r="H79" s="3"/>
      <c r="I79" s="3"/>
      <c r="J79" s="3"/>
      <c r="K79" s="3"/>
      <c r="L79" s="3"/>
      <c r="M79" s="3"/>
      <c r="N79" s="3"/>
      <c r="O79" s="3"/>
      <c r="P79" s="3"/>
      <c r="Q79" s="3"/>
      <c r="R79" s="3"/>
      <c r="S79" s="3"/>
      <c r="T79" s="3"/>
      <c r="U79" s="3"/>
      <c r="V79" s="3"/>
      <c r="W79" s="3"/>
      <c r="X79" s="3"/>
      <c r="Y79" s="3"/>
    </row>
    <row r="80" spans="1:60" x14ac:dyDescent="0.2">
      <c r="A80" s="272"/>
      <c r="B80" s="273"/>
      <c r="C80" s="274"/>
      <c r="D80" s="273"/>
      <c r="E80" s="273"/>
      <c r="F80" s="273"/>
      <c r="G80" s="275"/>
      <c r="H80" s="3"/>
      <c r="I80" s="3"/>
      <c r="J80" s="3"/>
      <c r="K80" s="3"/>
      <c r="L80" s="3"/>
      <c r="M80" s="3"/>
      <c r="N80" s="3"/>
      <c r="O80" s="3"/>
      <c r="P80" s="3"/>
      <c r="Q80" s="3"/>
      <c r="R80" s="3"/>
      <c r="S80" s="3"/>
      <c r="T80" s="3"/>
      <c r="U80" s="3"/>
      <c r="V80" s="3"/>
      <c r="W80" s="3"/>
      <c r="X80" s="3"/>
      <c r="Y80" s="3"/>
    </row>
    <row r="81" spans="1:33" x14ac:dyDescent="0.2">
      <c r="A81" s="276"/>
      <c r="B81" s="277"/>
      <c r="C81" s="278"/>
      <c r="D81" s="277"/>
      <c r="E81" s="277"/>
      <c r="F81" s="277"/>
      <c r="G81" s="279"/>
      <c r="H81" s="3"/>
      <c r="I81" s="3"/>
      <c r="J81" s="3"/>
      <c r="K81" s="3"/>
      <c r="L81" s="3"/>
      <c r="M81" s="3"/>
      <c r="N81" s="3"/>
      <c r="O81" s="3"/>
      <c r="P81" s="3"/>
      <c r="Q81" s="3"/>
      <c r="R81" s="3"/>
      <c r="S81" s="3"/>
      <c r="T81" s="3"/>
      <c r="U81" s="3"/>
      <c r="V81" s="3"/>
      <c r="W81" s="3"/>
      <c r="X81" s="3"/>
      <c r="Y81" s="3"/>
    </row>
    <row r="82" spans="1:33" x14ac:dyDescent="0.2">
      <c r="A82" s="3"/>
      <c r="B82" s="4"/>
      <c r="C82" s="190"/>
      <c r="D82" s="6"/>
      <c r="E82" s="3"/>
      <c r="F82" s="3"/>
      <c r="G82" s="3"/>
      <c r="H82" s="3"/>
      <c r="I82" s="3"/>
      <c r="J82" s="3"/>
      <c r="K82" s="3"/>
      <c r="L82" s="3"/>
      <c r="M82" s="3"/>
      <c r="N82" s="3"/>
      <c r="O82" s="3"/>
      <c r="P82" s="3"/>
      <c r="Q82" s="3"/>
      <c r="R82" s="3"/>
      <c r="S82" s="3"/>
      <c r="T82" s="3"/>
      <c r="U82" s="3"/>
      <c r="V82" s="3"/>
      <c r="W82" s="3"/>
      <c r="X82" s="3"/>
      <c r="Y82" s="3"/>
    </row>
    <row r="83" spans="1:33" x14ac:dyDescent="0.2">
      <c r="C83" s="192"/>
      <c r="D83" s="10"/>
      <c r="AG83" t="s">
        <v>691</v>
      </c>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J8we+fnBu4m2dD3BMaQUMdPAvog03X+7IKbqbllWQ7Ow9jsphFIHRk64EwCAqTRY7Gz/nvAVvNhRi7kv4io4g==" saltValue="4Px2VrLFWct57LWpGJ6fHQ==" spinCount="100000" sheet="1" formatRows="0"/>
  <mergeCells count="11">
    <mergeCell ref="A77:G81"/>
    <mergeCell ref="C14:G14"/>
    <mergeCell ref="C26:G26"/>
    <mergeCell ref="C28:G28"/>
    <mergeCell ref="C51:G51"/>
    <mergeCell ref="C53:G53"/>
    <mergeCell ref="A1:G1"/>
    <mergeCell ref="C2:G2"/>
    <mergeCell ref="C3:G3"/>
    <mergeCell ref="C4:G4"/>
    <mergeCell ref="A76:C76"/>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55</v>
      </c>
      <c r="C4" s="261" t="s">
        <v>56</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25.5" x14ac:dyDescent="0.2">
      <c r="A8" s="161" t="s">
        <v>243</v>
      </c>
      <c r="B8" s="162" t="s">
        <v>203</v>
      </c>
      <c r="C8" s="186" t="s">
        <v>204</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244</v>
      </c>
    </row>
    <row r="9" spans="1:60" outlineLevel="1" x14ac:dyDescent="0.2">
      <c r="A9" s="171">
        <v>1</v>
      </c>
      <c r="B9" s="172" t="s">
        <v>1231</v>
      </c>
      <c r="C9" s="187" t="s">
        <v>1232</v>
      </c>
      <c r="D9" s="173" t="s">
        <v>337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327</v>
      </c>
      <c r="T9" s="177" t="s">
        <v>333</v>
      </c>
      <c r="U9" s="157">
        <v>0</v>
      </c>
      <c r="V9" s="157">
        <f>ROUND(E9*U9,2)</f>
        <v>0</v>
      </c>
      <c r="W9" s="157"/>
      <c r="X9" s="157" t="s">
        <v>605</v>
      </c>
      <c r="Y9" s="157" t="s">
        <v>250</v>
      </c>
      <c r="Z9" s="147"/>
      <c r="AA9" s="147"/>
      <c r="AB9" s="147"/>
      <c r="AC9" s="147"/>
      <c r="AD9" s="147"/>
      <c r="AE9" s="147"/>
      <c r="AF9" s="147"/>
      <c r="AG9" s="147" t="s">
        <v>606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6" t="s">
        <v>1233</v>
      </c>
      <c r="D10" s="267"/>
      <c r="E10" s="267"/>
      <c r="F10" s="267"/>
      <c r="G10" s="26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78" t="str">
        <f>C10</f>
        <v>Topná zkouška trvající 72hod; Protokol o uskutečněné TZ; Grafy průběhů sledovaných veličin ve fomátu XLS; Aktuální schéma zapojení MaR; Popis funkce technologie.</v>
      </c>
      <c r="BB10" s="147"/>
      <c r="BC10" s="147"/>
      <c r="BD10" s="147"/>
      <c r="BE10" s="147"/>
      <c r="BF10" s="147"/>
      <c r="BG10" s="147"/>
      <c r="BH10" s="147"/>
    </row>
    <row r="11" spans="1:60" x14ac:dyDescent="0.2">
      <c r="A11" s="161" t="s">
        <v>243</v>
      </c>
      <c r="B11" s="162" t="s">
        <v>205</v>
      </c>
      <c r="C11" s="186" t="s">
        <v>206</v>
      </c>
      <c r="D11" s="163"/>
      <c r="E11" s="164"/>
      <c r="F11" s="165"/>
      <c r="G11" s="165">
        <f>SUMIF(AG12:AG15,"&lt;&gt;NOR",G12:G15)</f>
        <v>0</v>
      </c>
      <c r="H11" s="165"/>
      <c r="I11" s="165">
        <f>SUM(I12:I15)</f>
        <v>0</v>
      </c>
      <c r="J11" s="165"/>
      <c r="K11" s="165">
        <f>SUM(K12:K15)</f>
        <v>0</v>
      </c>
      <c r="L11" s="165"/>
      <c r="M11" s="165">
        <f>SUM(M12:M15)</f>
        <v>0</v>
      </c>
      <c r="N11" s="164"/>
      <c r="O11" s="164">
        <f>SUM(O12:O15)</f>
        <v>0</v>
      </c>
      <c r="P11" s="164"/>
      <c r="Q11" s="164">
        <f>SUM(Q12:Q15)</f>
        <v>0</v>
      </c>
      <c r="R11" s="165"/>
      <c r="S11" s="165"/>
      <c r="T11" s="166"/>
      <c r="U11" s="160"/>
      <c r="V11" s="160">
        <f>SUM(V12:V15)</f>
        <v>19.07</v>
      </c>
      <c r="W11" s="160"/>
      <c r="X11" s="160"/>
      <c r="Y11" s="160"/>
      <c r="AG11" t="s">
        <v>244</v>
      </c>
    </row>
    <row r="12" spans="1:60" outlineLevel="1" x14ac:dyDescent="0.2">
      <c r="A12" s="179">
        <v>2</v>
      </c>
      <c r="B12" s="180" t="s">
        <v>1234</v>
      </c>
      <c r="C12" s="189" t="s">
        <v>1235</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4.5359999999999996</v>
      </c>
      <c r="V12" s="157">
        <f>ROUND(E12*U12,2)</f>
        <v>9.07</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3</v>
      </c>
      <c r="B13" s="180" t="s">
        <v>1236</v>
      </c>
      <c r="C13" s="189" t="s">
        <v>1237</v>
      </c>
      <c r="D13" s="181" t="s">
        <v>1136</v>
      </c>
      <c r="E13" s="182">
        <v>10</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1</v>
      </c>
      <c r="V13" s="157">
        <f>ROUND(E13*U13,2)</f>
        <v>10</v>
      </c>
      <c r="W13" s="157"/>
      <c r="X13" s="157" t="s">
        <v>1138</v>
      </c>
      <c r="Y13" s="157" t="s">
        <v>250</v>
      </c>
      <c r="Z13" s="147"/>
      <c r="AA13" s="147"/>
      <c r="AB13" s="147"/>
      <c r="AC13" s="147"/>
      <c r="AD13" s="147"/>
      <c r="AE13" s="147"/>
      <c r="AF13" s="147"/>
      <c r="AG13" s="147" t="s">
        <v>1139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1">
        <v>4</v>
      </c>
      <c r="B14" s="172" t="s">
        <v>1238</v>
      </c>
      <c r="C14" s="187" t="s">
        <v>1239</v>
      </c>
      <c r="D14" s="173" t="s">
        <v>337</v>
      </c>
      <c r="E14" s="174">
        <v>2</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327</v>
      </c>
      <c r="T14" s="177" t="s">
        <v>333</v>
      </c>
      <c r="U14" s="157">
        <v>0</v>
      </c>
      <c r="V14" s="157">
        <f>ROUND(E14*U14,2)</f>
        <v>0</v>
      </c>
      <c r="W14" s="157"/>
      <c r="X14" s="157" t="s">
        <v>605</v>
      </c>
      <c r="Y14" s="157" t="s">
        <v>250</v>
      </c>
      <c r="Z14" s="147"/>
      <c r="AA14" s="147"/>
      <c r="AB14" s="147"/>
      <c r="AC14" s="147"/>
      <c r="AD14" s="147"/>
      <c r="AE14" s="147"/>
      <c r="AF14" s="147"/>
      <c r="AG14" s="147" t="s">
        <v>606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78.75" outlineLevel="2" x14ac:dyDescent="0.2">
      <c r="A15" s="154"/>
      <c r="B15" s="155"/>
      <c r="C15" s="266" t="s">
        <v>1240</v>
      </c>
      <c r="D15" s="267"/>
      <c r="E15" s="267"/>
      <c r="F15" s="267"/>
      <c r="G15" s="26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78" t="str">
        <f>C15</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5" s="147"/>
      <c r="BC15" s="147"/>
      <c r="BD15" s="147"/>
      <c r="BE15" s="147"/>
      <c r="BF15" s="147"/>
      <c r="BG15" s="147"/>
      <c r="BH15" s="147"/>
    </row>
    <row r="16" spans="1:60" x14ac:dyDescent="0.2">
      <c r="A16" s="161" t="s">
        <v>243</v>
      </c>
      <c r="B16" s="162" t="s">
        <v>208</v>
      </c>
      <c r="C16" s="186" t="s">
        <v>209</v>
      </c>
      <c r="D16" s="163"/>
      <c r="E16" s="164"/>
      <c r="F16" s="165"/>
      <c r="G16" s="165">
        <f>SUMIF(AG17:AG30,"&lt;&gt;NOR",G17:G30)</f>
        <v>0</v>
      </c>
      <c r="H16" s="165"/>
      <c r="I16" s="165">
        <f>SUM(I17:I30)</f>
        <v>0</v>
      </c>
      <c r="J16" s="165"/>
      <c r="K16" s="165">
        <f>SUM(K17:K30)</f>
        <v>0</v>
      </c>
      <c r="L16" s="165"/>
      <c r="M16" s="165">
        <f>SUM(M17:M30)</f>
        <v>0</v>
      </c>
      <c r="N16" s="164"/>
      <c r="O16" s="164">
        <f>SUM(O17:O30)</f>
        <v>0</v>
      </c>
      <c r="P16" s="164"/>
      <c r="Q16" s="164">
        <f>SUM(Q17:Q30)</f>
        <v>0</v>
      </c>
      <c r="R16" s="165"/>
      <c r="S16" s="165"/>
      <c r="T16" s="166"/>
      <c r="U16" s="160"/>
      <c r="V16" s="160">
        <f>SUM(V17:V30)</f>
        <v>7.3</v>
      </c>
      <c r="W16" s="160"/>
      <c r="X16" s="160"/>
      <c r="Y16" s="160"/>
      <c r="AG16" t="s">
        <v>244</v>
      </c>
    </row>
    <row r="17" spans="1:60" outlineLevel="1" x14ac:dyDescent="0.2">
      <c r="A17" s="179">
        <v>5</v>
      </c>
      <c r="B17" s="180" t="s">
        <v>1241</v>
      </c>
      <c r="C17" s="189" t="s">
        <v>1242</v>
      </c>
      <c r="D17" s="181" t="s">
        <v>1243</v>
      </c>
      <c r="E17" s="182">
        <v>8</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1244</v>
      </c>
      <c r="T17" s="185" t="s">
        <v>333</v>
      </c>
      <c r="U17" s="157">
        <v>0.66300000000000003</v>
      </c>
      <c r="V17" s="157">
        <f>ROUND(E17*U17,2)</f>
        <v>5.3</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1">
        <v>6</v>
      </c>
      <c r="B18" s="172" t="s">
        <v>1245</v>
      </c>
      <c r="C18" s="187" t="s">
        <v>1246</v>
      </c>
      <c r="D18" s="173" t="s">
        <v>1247</v>
      </c>
      <c r="E18" s="174">
        <v>30</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327</v>
      </c>
      <c r="T18" s="177" t="s">
        <v>333</v>
      </c>
      <c r="U18" s="157">
        <v>0</v>
      </c>
      <c r="V18" s="157">
        <f>ROUND(E18*U18,2)</f>
        <v>0</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2" x14ac:dyDescent="0.2">
      <c r="A19" s="154"/>
      <c r="B19" s="155"/>
      <c r="C19" s="266" t="s">
        <v>1248</v>
      </c>
      <c r="D19" s="267"/>
      <c r="E19" s="267"/>
      <c r="F19" s="267"/>
      <c r="G19" s="26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284</v>
      </c>
      <c r="AH19" s="147"/>
      <c r="AI19" s="147"/>
      <c r="AJ19" s="147"/>
      <c r="AK19" s="147"/>
      <c r="AL19" s="147"/>
      <c r="AM19" s="147"/>
      <c r="AN19" s="147"/>
      <c r="AO19" s="147"/>
      <c r="AP19" s="147"/>
      <c r="AQ19" s="147"/>
      <c r="AR19" s="147"/>
      <c r="AS19" s="147"/>
      <c r="AT19" s="147"/>
      <c r="AU19" s="147"/>
      <c r="AV19" s="147"/>
      <c r="AW19" s="147"/>
      <c r="AX19" s="147"/>
      <c r="AY19" s="147"/>
      <c r="AZ19" s="147"/>
      <c r="BA19" s="178" t="str">
        <f>C19</f>
        <v>Odzkoušení zapojení  komunikace s příslušnou OPS , nastavení včetně přizpůsobení požadovaným  úrovním uživatelského  přístupu</v>
      </c>
      <c r="BB19" s="147"/>
      <c r="BC19" s="147"/>
      <c r="BD19" s="147"/>
      <c r="BE19" s="147"/>
      <c r="BF19" s="147"/>
      <c r="BG19" s="147"/>
      <c r="BH19" s="147"/>
    </row>
    <row r="20" spans="1:60" outlineLevel="1" x14ac:dyDescent="0.2">
      <c r="A20" s="179">
        <v>7</v>
      </c>
      <c r="B20" s="180" t="s">
        <v>1249</v>
      </c>
      <c r="C20" s="189" t="s">
        <v>1250</v>
      </c>
      <c r="D20" s="181" t="s">
        <v>262</v>
      </c>
      <c r="E20" s="182">
        <v>4</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8</v>
      </c>
      <c r="B21" s="180" t="s">
        <v>1251</v>
      </c>
      <c r="C21" s="189" t="s">
        <v>1252</v>
      </c>
      <c r="D21" s="181" t="s">
        <v>1136</v>
      </c>
      <c r="E21" s="182">
        <v>2</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327</v>
      </c>
      <c r="T21" s="185" t="s">
        <v>333</v>
      </c>
      <c r="U21" s="157">
        <v>1</v>
      </c>
      <c r="V21" s="157">
        <f>ROUND(E21*U21,2)</f>
        <v>2</v>
      </c>
      <c r="W21" s="157"/>
      <c r="X21" s="157" t="s">
        <v>1138</v>
      </c>
      <c r="Y21" s="157" t="s">
        <v>250</v>
      </c>
      <c r="Z21" s="147"/>
      <c r="AA21" s="147"/>
      <c r="AB21" s="147"/>
      <c r="AC21" s="147"/>
      <c r="AD21" s="147"/>
      <c r="AE21" s="147"/>
      <c r="AF21" s="147"/>
      <c r="AG21" s="147" t="s">
        <v>1139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71">
        <v>9</v>
      </c>
      <c r="B22" s="172" t="s">
        <v>1253</v>
      </c>
      <c r="C22" s="187" t="s">
        <v>1254</v>
      </c>
      <c r="D22" s="173" t="s">
        <v>1255</v>
      </c>
      <c r="E22" s="174">
        <v>30</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327</v>
      </c>
      <c r="T22" s="177" t="s">
        <v>333</v>
      </c>
      <c r="U22" s="157">
        <v>0</v>
      </c>
      <c r="V22" s="157">
        <f>ROUND(E22*U22,2)</f>
        <v>0</v>
      </c>
      <c r="W22" s="157"/>
      <c r="X22" s="157" t="s">
        <v>605</v>
      </c>
      <c r="Y22" s="157" t="s">
        <v>250</v>
      </c>
      <c r="Z22" s="147"/>
      <c r="AA22" s="147"/>
      <c r="AB22" s="147"/>
      <c r="AC22" s="147"/>
      <c r="AD22" s="147"/>
      <c r="AE22" s="147"/>
      <c r="AF22" s="147"/>
      <c r="AG22" s="147" t="s">
        <v>606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6" t="s">
        <v>1256</v>
      </c>
      <c r="D23" s="267"/>
      <c r="E23" s="267"/>
      <c r="F23" s="267"/>
      <c r="G23" s="26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284</v>
      </c>
      <c r="AH23" s="147"/>
      <c r="AI23" s="147"/>
      <c r="AJ23" s="147"/>
      <c r="AK23" s="147"/>
      <c r="AL23" s="147"/>
      <c r="AM23" s="147"/>
      <c r="AN23" s="147"/>
      <c r="AO23" s="147"/>
      <c r="AP23" s="147"/>
      <c r="AQ23" s="147"/>
      <c r="AR23" s="147"/>
      <c r="AS23" s="147"/>
      <c r="AT23" s="147"/>
      <c r="AU23" s="147"/>
      <c r="AV23" s="147"/>
      <c r="AW23" s="147"/>
      <c r="AX23" s="147"/>
      <c r="AY23" s="147"/>
      <c r="AZ23" s="147"/>
      <c r="BA23" s="178" t="str">
        <f>C23</f>
        <v>Generace datových bodů  "Uživatelské software dle RPD-Investorem definovaném rozsahu,  nastavení paramerů, komplexní vyzkoušení funkcionality, odladění, předání.</v>
      </c>
      <c r="BB23" s="147"/>
      <c r="BC23" s="147"/>
      <c r="BD23" s="147"/>
      <c r="BE23" s="147"/>
      <c r="BF23" s="147"/>
      <c r="BG23" s="147"/>
      <c r="BH23" s="147"/>
    </row>
    <row r="24" spans="1:60" outlineLevel="1" x14ac:dyDescent="0.2">
      <c r="A24" s="171">
        <v>10</v>
      </c>
      <c r="B24" s="172" t="s">
        <v>1257</v>
      </c>
      <c r="C24" s="187" t="s">
        <v>1258</v>
      </c>
      <c r="D24" s="173" t="s">
        <v>1255</v>
      </c>
      <c r="E24" s="174">
        <v>30</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327</v>
      </c>
      <c r="T24" s="177" t="s">
        <v>333</v>
      </c>
      <c r="U24" s="157">
        <v>0</v>
      </c>
      <c r="V24" s="157">
        <f>ROUND(E24*U24,2)</f>
        <v>0</v>
      </c>
      <c r="W24" s="157"/>
      <c r="X24" s="157" t="s">
        <v>605</v>
      </c>
      <c r="Y24" s="157" t="s">
        <v>250</v>
      </c>
      <c r="Z24" s="147"/>
      <c r="AA24" s="147"/>
      <c r="AB24" s="147"/>
      <c r="AC24" s="147"/>
      <c r="AD24" s="147"/>
      <c r="AE24" s="147"/>
      <c r="AF24" s="147"/>
      <c r="AG24" s="147" t="s">
        <v>606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66" t="s">
        <v>1259</v>
      </c>
      <c r="D25" s="267"/>
      <c r="E25" s="267"/>
      <c r="F25" s="267"/>
      <c r="G25" s="26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78" t="str">
        <f>C25</f>
        <v>Test 1:1  "Kompeltní kotrola zapojení HW,  nastavení paramerů, komplexní vyzkoušení funkcionality, odladění, předání.</v>
      </c>
      <c r="BB25" s="147"/>
      <c r="BC25" s="147"/>
      <c r="BD25" s="147"/>
      <c r="BE25" s="147"/>
      <c r="BF25" s="147"/>
      <c r="BG25" s="147"/>
      <c r="BH25" s="147"/>
    </row>
    <row r="26" spans="1:60" outlineLevel="1" x14ac:dyDescent="0.2">
      <c r="A26" s="171">
        <v>11</v>
      </c>
      <c r="B26" s="172" t="s">
        <v>1260</v>
      </c>
      <c r="C26" s="187" t="s">
        <v>1261</v>
      </c>
      <c r="D26" s="173" t="s">
        <v>1255</v>
      </c>
      <c r="E26" s="174">
        <v>30</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327</v>
      </c>
      <c r="T26" s="177" t="s">
        <v>333</v>
      </c>
      <c r="U26" s="157">
        <v>0</v>
      </c>
      <c r="V26" s="157">
        <f>ROUND(E26*U26,2)</f>
        <v>0</v>
      </c>
      <c r="W26" s="157"/>
      <c r="X26" s="157" t="s">
        <v>605</v>
      </c>
      <c r="Y26" s="157" t="s">
        <v>250</v>
      </c>
      <c r="Z26" s="147"/>
      <c r="AA26" s="147"/>
      <c r="AB26" s="147"/>
      <c r="AC26" s="147"/>
      <c r="AD26" s="147"/>
      <c r="AE26" s="147"/>
      <c r="AF26" s="147"/>
      <c r="AG26" s="147" t="s">
        <v>606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2" x14ac:dyDescent="0.2">
      <c r="A27" s="154"/>
      <c r="B27" s="155"/>
      <c r="C27" s="266" t="s">
        <v>1262</v>
      </c>
      <c r="D27" s="267"/>
      <c r="E27" s="267"/>
      <c r="F27" s="267"/>
      <c r="G27" s="26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78" t="str">
        <f>C27</f>
        <v>Uživatelská  vizualizace datových bodů  na display s grafickým zobrazením. Technologické schéma definovaného zařízení, dynamizace technologických schémat, nastavení paramerů, vyzkoušení funkce.</v>
      </c>
      <c r="BB27" s="147"/>
      <c r="BC27" s="147"/>
      <c r="BD27" s="147"/>
      <c r="BE27" s="147"/>
      <c r="BF27" s="147"/>
      <c r="BG27" s="147"/>
      <c r="BH27" s="147"/>
    </row>
    <row r="28" spans="1:60" outlineLevel="1" x14ac:dyDescent="0.2">
      <c r="A28" s="171">
        <v>12</v>
      </c>
      <c r="B28" s="172" t="s">
        <v>1263</v>
      </c>
      <c r="C28" s="187" t="s">
        <v>1264</v>
      </c>
      <c r="D28" s="173" t="s">
        <v>337</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327</v>
      </c>
      <c r="T28" s="177" t="s">
        <v>333</v>
      </c>
      <c r="U28" s="157">
        <v>0</v>
      </c>
      <c r="V28" s="157">
        <f>ROUND(E28*U28,2)</f>
        <v>0</v>
      </c>
      <c r="W28" s="157"/>
      <c r="X28" s="157" t="s">
        <v>605</v>
      </c>
      <c r="Y28" s="157" t="s">
        <v>250</v>
      </c>
      <c r="Z28" s="147"/>
      <c r="AA28" s="147"/>
      <c r="AB28" s="147"/>
      <c r="AC28" s="147"/>
      <c r="AD28" s="147"/>
      <c r="AE28" s="147"/>
      <c r="AF28" s="147"/>
      <c r="AG28" s="147" t="s">
        <v>606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66" t="s">
        <v>1265</v>
      </c>
      <c r="D29" s="267"/>
      <c r="E29" s="267"/>
      <c r="F29" s="267"/>
      <c r="G29" s="26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78" t="str">
        <f>C29</f>
        <v>7" TFT LCD-dotyková obrazovka; res.: 800 x 480; USB, ETH, RS232, RS485; 24VDC; Montáž do panelu; BacNt-IP</v>
      </c>
      <c r="BB29" s="147"/>
      <c r="BC29" s="147"/>
      <c r="BD29" s="147"/>
      <c r="BE29" s="147"/>
      <c r="BF29" s="147"/>
      <c r="BG29" s="147"/>
      <c r="BH29" s="147"/>
    </row>
    <row r="30" spans="1:60" ht="22.5" outlineLevel="1" x14ac:dyDescent="0.2">
      <c r="A30" s="179">
        <v>13</v>
      </c>
      <c r="B30" s="180" t="s">
        <v>1266</v>
      </c>
      <c r="C30" s="189" t="s">
        <v>1267</v>
      </c>
      <c r="D30" s="181" t="s">
        <v>1219</v>
      </c>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50" t="s">
        <v>243</v>
      </c>
      <c r="B31" s="151" t="s">
        <v>210</v>
      </c>
      <c r="C31" s="191" t="s">
        <v>211</v>
      </c>
      <c r="D31" s="167"/>
      <c r="E31" s="168"/>
      <c r="F31" s="169"/>
      <c r="G31" s="169">
        <f>SUMIF(AG32:AG36,"&lt;&gt;NOR",G32:G36)</f>
        <v>0</v>
      </c>
      <c r="H31" s="169"/>
      <c r="I31" s="169">
        <f>SUM(I32:I36)</f>
        <v>0</v>
      </c>
      <c r="J31" s="169"/>
      <c r="K31" s="169">
        <f>SUM(K32:K36)</f>
        <v>0</v>
      </c>
      <c r="L31" s="169"/>
      <c r="M31" s="169">
        <f>SUM(M32:M36)</f>
        <v>0</v>
      </c>
      <c r="N31" s="168"/>
      <c r="O31" s="168">
        <f>SUM(O32:O36)</f>
        <v>0</v>
      </c>
      <c r="P31" s="168"/>
      <c r="Q31" s="168">
        <f>SUM(Q32:Q36)</f>
        <v>0</v>
      </c>
      <c r="R31" s="169"/>
      <c r="S31" s="169"/>
      <c r="T31" s="170"/>
      <c r="U31" s="160"/>
      <c r="V31" s="160">
        <f>SUM(V32:V36)</f>
        <v>0</v>
      </c>
      <c r="W31" s="160"/>
      <c r="X31" s="160"/>
      <c r="Y31" s="160"/>
      <c r="AG31" t="s">
        <v>244</v>
      </c>
    </row>
    <row r="32" spans="1:60" outlineLevel="1" x14ac:dyDescent="0.2">
      <c r="A32" s="154"/>
      <c r="B32" s="155"/>
      <c r="C32" s="266" t="s">
        <v>1268</v>
      </c>
      <c r="D32" s="267"/>
      <c r="E32" s="267"/>
      <c r="F32" s="267"/>
      <c r="G32" s="26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14</v>
      </c>
      <c r="B33" s="180" t="s">
        <v>1269</v>
      </c>
      <c r="C33" s="189" t="s">
        <v>1270</v>
      </c>
      <c r="D33" s="181" t="s">
        <v>337</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327</v>
      </c>
      <c r="T33" s="185" t="s">
        <v>333</v>
      </c>
      <c r="U33" s="157">
        <v>0</v>
      </c>
      <c r="V33" s="157">
        <f>ROUND(E33*U33,2)</f>
        <v>0</v>
      </c>
      <c r="W33" s="157"/>
      <c r="X33" s="157" t="s">
        <v>249</v>
      </c>
      <c r="Y33" s="157" t="s">
        <v>250</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15</v>
      </c>
      <c r="B34" s="180" t="s">
        <v>1271</v>
      </c>
      <c r="C34" s="189" t="s">
        <v>1272</v>
      </c>
      <c r="D34" s="181" t="s">
        <v>337</v>
      </c>
      <c r="E34" s="182">
        <v>2</v>
      </c>
      <c r="F34" s="183"/>
      <c r="G34" s="184">
        <f>ROUND(E34*F34,2)</f>
        <v>0</v>
      </c>
      <c r="H34" s="183"/>
      <c r="I34" s="184">
        <f>ROUND(E34*H34,2)</f>
        <v>0</v>
      </c>
      <c r="J34" s="183"/>
      <c r="K34" s="184">
        <f>ROUND(E34*J34,2)</f>
        <v>0</v>
      </c>
      <c r="L34" s="184">
        <v>21</v>
      </c>
      <c r="M34" s="184">
        <f>G34*(1+L34/100)</f>
        <v>0</v>
      </c>
      <c r="N34" s="182">
        <v>0</v>
      </c>
      <c r="O34" s="182">
        <f>ROUND(E34*N34,2)</f>
        <v>0</v>
      </c>
      <c r="P34" s="182">
        <v>0</v>
      </c>
      <c r="Q34" s="182">
        <f>ROUND(E34*P34,2)</f>
        <v>0</v>
      </c>
      <c r="R34" s="184"/>
      <c r="S34" s="184" t="s">
        <v>327</v>
      </c>
      <c r="T34" s="185" t="s">
        <v>333</v>
      </c>
      <c r="U34" s="157">
        <v>0</v>
      </c>
      <c r="V34" s="157">
        <f>ROUND(E34*U34,2)</f>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16</v>
      </c>
      <c r="B35" s="180" t="s">
        <v>1273</v>
      </c>
      <c r="C35" s="189" t="s">
        <v>1274</v>
      </c>
      <c r="D35" s="181" t="s">
        <v>1219</v>
      </c>
      <c r="E35" s="182">
        <v>2</v>
      </c>
      <c r="F35" s="183"/>
      <c r="G35" s="184">
        <f>ROUND(E35*F35,2)</f>
        <v>0</v>
      </c>
      <c r="H35" s="183"/>
      <c r="I35" s="184">
        <f>ROUND(E35*H35,2)</f>
        <v>0</v>
      </c>
      <c r="J35" s="183"/>
      <c r="K35" s="184">
        <f>ROUND(E35*J35,2)</f>
        <v>0</v>
      </c>
      <c r="L35" s="184">
        <v>21</v>
      </c>
      <c r="M35" s="184">
        <f>G35*(1+L35/100)</f>
        <v>0</v>
      </c>
      <c r="N35" s="182">
        <v>0</v>
      </c>
      <c r="O35" s="182">
        <f>ROUND(E35*N35,2)</f>
        <v>0</v>
      </c>
      <c r="P35" s="182">
        <v>0</v>
      </c>
      <c r="Q35" s="182">
        <f>ROUND(E35*P35,2)</f>
        <v>0</v>
      </c>
      <c r="R35" s="184"/>
      <c r="S35" s="184" t="s">
        <v>327</v>
      </c>
      <c r="T35" s="185" t="s">
        <v>333</v>
      </c>
      <c r="U35" s="157">
        <v>0</v>
      </c>
      <c r="V35" s="157">
        <f>ROUND(E35*U35,2)</f>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1">
        <v>17</v>
      </c>
      <c r="B36" s="172" t="s">
        <v>1275</v>
      </c>
      <c r="C36" s="187" t="s">
        <v>1276</v>
      </c>
      <c r="D36" s="173" t="s">
        <v>1219</v>
      </c>
      <c r="E36" s="174">
        <v>2</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327</v>
      </c>
      <c r="T36" s="177" t="s">
        <v>333</v>
      </c>
      <c r="U36" s="157">
        <v>0</v>
      </c>
      <c r="V36" s="157">
        <f>ROUND(E36*U36,2)</f>
        <v>0</v>
      </c>
      <c r="W36" s="157"/>
      <c r="X36" s="157" t="s">
        <v>1277</v>
      </c>
      <c r="Y36" s="157" t="s">
        <v>250</v>
      </c>
      <c r="Z36" s="147"/>
      <c r="AA36" s="147"/>
      <c r="AB36" s="147"/>
      <c r="AC36" s="147"/>
      <c r="AD36" s="147"/>
      <c r="AE36" s="147"/>
      <c r="AF36" s="147"/>
      <c r="AG36" s="147" t="s">
        <v>1278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90"/>
      <c r="D37" s="6"/>
      <c r="E37" s="3"/>
      <c r="F37" s="3"/>
      <c r="G37" s="3"/>
      <c r="H37" s="3"/>
      <c r="I37" s="3"/>
      <c r="J37" s="3"/>
      <c r="K37" s="3"/>
      <c r="L37" s="3"/>
      <c r="M37" s="3"/>
      <c r="N37" s="3"/>
      <c r="O37" s="3"/>
      <c r="P37" s="3"/>
      <c r="Q37" s="3"/>
      <c r="R37" s="3"/>
      <c r="S37" s="3"/>
      <c r="T37" s="3"/>
      <c r="U37" s="3"/>
      <c r="V37" s="3"/>
      <c r="W37" s="3"/>
      <c r="X37" s="3"/>
      <c r="Y37" s="3"/>
      <c r="AE37">
        <v>15</v>
      </c>
      <c r="AF37">
        <v>21</v>
      </c>
      <c r="AG37" t="s">
        <v>229</v>
      </c>
    </row>
    <row r="38" spans="1:60" x14ac:dyDescent="0.2">
      <c r="A38" s="150"/>
      <c r="B38" s="151" t="s">
        <v>31</v>
      </c>
      <c r="C38" s="191"/>
      <c r="D38" s="152"/>
      <c r="E38" s="153"/>
      <c r="F38" s="153"/>
      <c r="G38" s="170">
        <f>G8+G11+G16+G31</f>
        <v>0</v>
      </c>
      <c r="H38" s="3"/>
      <c r="I38" s="3"/>
      <c r="J38" s="3"/>
      <c r="K38" s="3"/>
      <c r="L38" s="3"/>
      <c r="M38" s="3"/>
      <c r="N38" s="3"/>
      <c r="O38" s="3"/>
      <c r="P38" s="3"/>
      <c r="Q38" s="3"/>
      <c r="R38" s="3"/>
      <c r="S38" s="3"/>
      <c r="T38" s="3"/>
      <c r="U38" s="3"/>
      <c r="V38" s="3"/>
      <c r="W38" s="3"/>
      <c r="X38" s="3"/>
      <c r="Y38" s="3"/>
      <c r="AE38">
        <f>SUMIF(L7:L36,AE37,G7:G36)</f>
        <v>0</v>
      </c>
      <c r="AF38">
        <f>SUMIF(L7:L36,AF37,G7:G36)</f>
        <v>0</v>
      </c>
      <c r="AG38" t="s">
        <v>688</v>
      </c>
    </row>
    <row r="39" spans="1:60" x14ac:dyDescent="0.2">
      <c r="A39" s="3"/>
      <c r="B39" s="4"/>
      <c r="C39" s="190"/>
      <c r="D39" s="6"/>
      <c r="E39" s="3"/>
      <c r="F39" s="3"/>
      <c r="G39" s="3"/>
      <c r="H39" s="3"/>
      <c r="I39" s="3"/>
      <c r="J39" s="3"/>
      <c r="K39" s="3"/>
      <c r="L39" s="3"/>
      <c r="M39" s="3"/>
      <c r="N39" s="3"/>
      <c r="O39" s="3"/>
      <c r="P39" s="3"/>
      <c r="Q39" s="3"/>
      <c r="R39" s="3"/>
      <c r="S39" s="3"/>
      <c r="T39" s="3"/>
      <c r="U39" s="3"/>
      <c r="V39" s="3"/>
      <c r="W39" s="3"/>
      <c r="X39" s="3"/>
      <c r="Y39" s="3"/>
    </row>
    <row r="40" spans="1:60" x14ac:dyDescent="0.2">
      <c r="A40" s="3"/>
      <c r="B40" s="4"/>
      <c r="C40" s="190"/>
      <c r="D40" s="6"/>
      <c r="E40" s="3"/>
      <c r="F40" s="3"/>
      <c r="G40" s="3"/>
      <c r="H40" s="3"/>
      <c r="I40" s="3"/>
      <c r="J40" s="3"/>
      <c r="K40" s="3"/>
      <c r="L40" s="3"/>
      <c r="M40" s="3"/>
      <c r="N40" s="3"/>
      <c r="O40" s="3"/>
      <c r="P40" s="3"/>
      <c r="Q40" s="3"/>
      <c r="R40" s="3"/>
      <c r="S40" s="3"/>
      <c r="T40" s="3"/>
      <c r="U40" s="3"/>
      <c r="V40" s="3"/>
      <c r="W40" s="3"/>
      <c r="X40" s="3"/>
      <c r="Y40" s="3"/>
    </row>
    <row r="41" spans="1:60" x14ac:dyDescent="0.2">
      <c r="A41" s="264" t="s">
        <v>689</v>
      </c>
      <c r="B41" s="264"/>
      <c r="C41" s="265"/>
      <c r="D41" s="6"/>
      <c r="E41" s="3"/>
      <c r="F41" s="3"/>
      <c r="G41" s="3"/>
      <c r="H41" s="3"/>
      <c r="I41" s="3"/>
      <c r="J41" s="3"/>
      <c r="K41" s="3"/>
      <c r="L41" s="3"/>
      <c r="M41" s="3"/>
      <c r="N41" s="3"/>
      <c r="O41" s="3"/>
      <c r="P41" s="3"/>
      <c r="Q41" s="3"/>
      <c r="R41" s="3"/>
      <c r="S41" s="3"/>
      <c r="T41" s="3"/>
      <c r="U41" s="3"/>
      <c r="V41" s="3"/>
      <c r="W41" s="3"/>
      <c r="X41" s="3"/>
      <c r="Y41" s="3"/>
    </row>
    <row r="42" spans="1:60" x14ac:dyDescent="0.2">
      <c r="A42" s="268"/>
      <c r="B42" s="269"/>
      <c r="C42" s="270"/>
      <c r="D42" s="269"/>
      <c r="E42" s="269"/>
      <c r="F42" s="269"/>
      <c r="G42" s="271"/>
      <c r="H42" s="3"/>
      <c r="I42" s="3"/>
      <c r="J42" s="3"/>
      <c r="K42" s="3"/>
      <c r="L42" s="3"/>
      <c r="M42" s="3"/>
      <c r="N42" s="3"/>
      <c r="O42" s="3"/>
      <c r="P42" s="3"/>
      <c r="Q42" s="3"/>
      <c r="R42" s="3"/>
      <c r="S42" s="3"/>
      <c r="T42" s="3"/>
      <c r="U42" s="3"/>
      <c r="V42" s="3"/>
      <c r="W42" s="3"/>
      <c r="X42" s="3"/>
      <c r="Y42" s="3"/>
      <c r="AG42" t="s">
        <v>690</v>
      </c>
    </row>
    <row r="43" spans="1:60" x14ac:dyDescent="0.2">
      <c r="A43" s="272"/>
      <c r="B43" s="273"/>
      <c r="C43" s="274"/>
      <c r="D43" s="273"/>
      <c r="E43" s="273"/>
      <c r="F43" s="273"/>
      <c r="G43" s="275"/>
      <c r="H43" s="3"/>
      <c r="I43" s="3"/>
      <c r="J43" s="3"/>
      <c r="K43" s="3"/>
      <c r="L43" s="3"/>
      <c r="M43" s="3"/>
      <c r="N43" s="3"/>
      <c r="O43" s="3"/>
      <c r="P43" s="3"/>
      <c r="Q43" s="3"/>
      <c r="R43" s="3"/>
      <c r="S43" s="3"/>
      <c r="T43" s="3"/>
      <c r="U43" s="3"/>
      <c r="V43" s="3"/>
      <c r="W43" s="3"/>
      <c r="X43" s="3"/>
      <c r="Y43" s="3"/>
    </row>
    <row r="44" spans="1:60" x14ac:dyDescent="0.2">
      <c r="A44" s="272"/>
      <c r="B44" s="273"/>
      <c r="C44" s="274"/>
      <c r="D44" s="273"/>
      <c r="E44" s="273"/>
      <c r="F44" s="273"/>
      <c r="G44" s="275"/>
      <c r="H44" s="3"/>
      <c r="I44" s="3"/>
      <c r="J44" s="3"/>
      <c r="K44" s="3"/>
      <c r="L44" s="3"/>
      <c r="M44" s="3"/>
      <c r="N44" s="3"/>
      <c r="O44" s="3"/>
      <c r="P44" s="3"/>
      <c r="Q44" s="3"/>
      <c r="R44" s="3"/>
      <c r="S44" s="3"/>
      <c r="T44" s="3"/>
      <c r="U44" s="3"/>
      <c r="V44" s="3"/>
      <c r="W44" s="3"/>
      <c r="X44" s="3"/>
      <c r="Y44" s="3"/>
    </row>
    <row r="45" spans="1:60" x14ac:dyDescent="0.2">
      <c r="A45" s="272"/>
      <c r="B45" s="273"/>
      <c r="C45" s="274"/>
      <c r="D45" s="273"/>
      <c r="E45" s="273"/>
      <c r="F45" s="273"/>
      <c r="G45" s="275"/>
      <c r="H45" s="3"/>
      <c r="I45" s="3"/>
      <c r="J45" s="3"/>
      <c r="K45" s="3"/>
      <c r="L45" s="3"/>
      <c r="M45" s="3"/>
      <c r="N45" s="3"/>
      <c r="O45" s="3"/>
      <c r="P45" s="3"/>
      <c r="Q45" s="3"/>
      <c r="R45" s="3"/>
      <c r="S45" s="3"/>
      <c r="T45" s="3"/>
      <c r="U45" s="3"/>
      <c r="V45" s="3"/>
      <c r="W45" s="3"/>
      <c r="X45" s="3"/>
      <c r="Y45" s="3"/>
    </row>
    <row r="46" spans="1:60" x14ac:dyDescent="0.2">
      <c r="A46" s="276"/>
      <c r="B46" s="277"/>
      <c r="C46" s="278"/>
      <c r="D46" s="277"/>
      <c r="E46" s="277"/>
      <c r="F46" s="277"/>
      <c r="G46" s="279"/>
      <c r="H46" s="3"/>
      <c r="I46" s="3"/>
      <c r="J46" s="3"/>
      <c r="K46" s="3"/>
      <c r="L46" s="3"/>
      <c r="M46" s="3"/>
      <c r="N46" s="3"/>
      <c r="O46" s="3"/>
      <c r="P46" s="3"/>
      <c r="Q46" s="3"/>
      <c r="R46" s="3"/>
      <c r="S46" s="3"/>
      <c r="T46" s="3"/>
      <c r="U46" s="3"/>
      <c r="V46" s="3"/>
      <c r="W46" s="3"/>
      <c r="X46" s="3"/>
      <c r="Y46" s="3"/>
    </row>
    <row r="47" spans="1:60" x14ac:dyDescent="0.2">
      <c r="A47" s="3"/>
      <c r="B47" s="4"/>
      <c r="C47" s="190"/>
      <c r="D47" s="6"/>
      <c r="E47" s="3"/>
      <c r="F47" s="3"/>
      <c r="G47" s="3"/>
      <c r="H47" s="3"/>
      <c r="I47" s="3"/>
      <c r="J47" s="3"/>
      <c r="K47" s="3"/>
      <c r="L47" s="3"/>
      <c r="M47" s="3"/>
      <c r="N47" s="3"/>
      <c r="O47" s="3"/>
      <c r="P47" s="3"/>
      <c r="Q47" s="3"/>
      <c r="R47" s="3"/>
      <c r="S47" s="3"/>
      <c r="T47" s="3"/>
      <c r="U47" s="3"/>
      <c r="V47" s="3"/>
      <c r="W47" s="3"/>
      <c r="X47" s="3"/>
      <c r="Y47" s="3"/>
    </row>
    <row r="48" spans="1:60" x14ac:dyDescent="0.2">
      <c r="C48" s="192"/>
      <c r="D48" s="10"/>
      <c r="AG48" t="s">
        <v>691</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iijqAVoZGKI6feumqM1SpVfzlcVhNnqC97dpwZFF6CoLekyRUxaJWKZoBwnJhykrfcoRlDTsl5xn2D+aFLSQ==" saltValue="HcaDL75ZGIO14ITYed5XiQ==" spinCount="100000" sheet="1" formatRows="0"/>
  <mergeCells count="14">
    <mergeCell ref="A42:G46"/>
    <mergeCell ref="C10:G10"/>
    <mergeCell ref="C15:G15"/>
    <mergeCell ref="C19:G19"/>
    <mergeCell ref="C23:G23"/>
    <mergeCell ref="C25:G25"/>
    <mergeCell ref="C27:G27"/>
    <mergeCell ref="C29:G29"/>
    <mergeCell ref="C32:G32"/>
    <mergeCell ref="A1:G1"/>
    <mergeCell ref="C2:G2"/>
    <mergeCell ref="C3:G3"/>
    <mergeCell ref="C4:G4"/>
    <mergeCell ref="A41:C41"/>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57</v>
      </c>
      <c r="C4" s="261" t="s">
        <v>58</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77</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244</v>
      </c>
    </row>
    <row r="9" spans="1:60" outlineLevel="1" x14ac:dyDescent="0.2">
      <c r="A9" s="179">
        <v>1</v>
      </c>
      <c r="B9" s="180" t="s">
        <v>1279</v>
      </c>
      <c r="C9" s="189" t="s">
        <v>1280</v>
      </c>
      <c r="D9" s="181" t="s">
        <v>247</v>
      </c>
      <c r="E9" s="182">
        <v>1.3</v>
      </c>
      <c r="F9" s="183"/>
      <c r="G9" s="184">
        <f t="shared" ref="G9:G21" si="0">ROUND(E9*F9,2)</f>
        <v>0</v>
      </c>
      <c r="H9" s="183"/>
      <c r="I9" s="184">
        <f t="shared" ref="I9:I21" si="1">ROUND(E9*H9,2)</f>
        <v>0</v>
      </c>
      <c r="J9" s="183"/>
      <c r="K9" s="184">
        <f t="shared" ref="K9:K21" si="2">ROUND(E9*J9,2)</f>
        <v>0</v>
      </c>
      <c r="L9" s="184">
        <v>21</v>
      </c>
      <c r="M9" s="184">
        <f t="shared" ref="M9:M21" si="3">G9*(1+L9/100)</f>
        <v>0</v>
      </c>
      <c r="N9" s="182">
        <v>0</v>
      </c>
      <c r="O9" s="182">
        <f t="shared" ref="O9:O21" si="4">ROUND(E9*N9,2)</f>
        <v>0</v>
      </c>
      <c r="P9" s="182">
        <v>0</v>
      </c>
      <c r="Q9" s="182">
        <f t="shared" ref="Q9:Q21" si="5">ROUND(E9*P9,2)</f>
        <v>0</v>
      </c>
      <c r="R9" s="184"/>
      <c r="S9" s="184" t="s">
        <v>327</v>
      </c>
      <c r="T9" s="185" t="s">
        <v>333</v>
      </c>
      <c r="U9" s="157">
        <v>0</v>
      </c>
      <c r="V9" s="157">
        <f t="shared" ref="V9:V21"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1281</v>
      </c>
      <c r="C10" s="189" t="s">
        <v>1282</v>
      </c>
      <c r="D10" s="181" t="s">
        <v>697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605</v>
      </c>
      <c r="Y10" s="157" t="s">
        <v>250</v>
      </c>
      <c r="Z10" s="147"/>
      <c r="AA10" s="147"/>
      <c r="AB10" s="147"/>
      <c r="AC10" s="147"/>
      <c r="AD10" s="147"/>
      <c r="AE10" s="147"/>
      <c r="AF10" s="147"/>
      <c r="AG10" s="147" t="s">
        <v>1283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1284</v>
      </c>
      <c r="C11" s="189" t="s">
        <v>1285</v>
      </c>
      <c r="D11" s="181" t="s">
        <v>697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605</v>
      </c>
      <c r="Y11" s="157" t="s">
        <v>250</v>
      </c>
      <c r="Z11" s="147"/>
      <c r="AA11" s="147"/>
      <c r="AB11" s="147"/>
      <c r="AC11" s="147"/>
      <c r="AD11" s="147"/>
      <c r="AE11" s="147"/>
      <c r="AF11" s="147"/>
      <c r="AG11" s="147" t="s">
        <v>1283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1286</v>
      </c>
      <c r="C12" s="189" t="s">
        <v>1287</v>
      </c>
      <c r="D12" s="181" t="s">
        <v>697</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605</v>
      </c>
      <c r="Y12" s="157" t="s">
        <v>250</v>
      </c>
      <c r="Z12" s="147"/>
      <c r="AA12" s="147"/>
      <c r="AB12" s="147"/>
      <c r="AC12" s="147"/>
      <c r="AD12" s="147"/>
      <c r="AE12" s="147"/>
      <c r="AF12" s="147"/>
      <c r="AG12" s="147" t="s">
        <v>1283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1288</v>
      </c>
      <c r="C13" s="189" t="s">
        <v>1289</v>
      </c>
      <c r="D13" s="181" t="s">
        <v>697</v>
      </c>
      <c r="E13" s="182">
        <v>1</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1290</v>
      </c>
      <c r="C14" s="189" t="s">
        <v>1291</v>
      </c>
      <c r="D14" s="181" t="s">
        <v>697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605</v>
      </c>
      <c r="Y14" s="157" t="s">
        <v>250</v>
      </c>
      <c r="Z14" s="147"/>
      <c r="AA14" s="147"/>
      <c r="AB14" s="147"/>
      <c r="AC14" s="147"/>
      <c r="AD14" s="147"/>
      <c r="AE14" s="147"/>
      <c r="AF14" s="147"/>
      <c r="AG14" s="147" t="s">
        <v>1283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7</v>
      </c>
      <c r="B15" s="180" t="s">
        <v>1292</v>
      </c>
      <c r="C15" s="189" t="s">
        <v>1293</v>
      </c>
      <c r="D15" s="181" t="s">
        <v>697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605</v>
      </c>
      <c r="Y15" s="157" t="s">
        <v>250</v>
      </c>
      <c r="Z15" s="147"/>
      <c r="AA15" s="147"/>
      <c r="AB15" s="147"/>
      <c r="AC15" s="147"/>
      <c r="AD15" s="147"/>
      <c r="AE15" s="147"/>
      <c r="AF15" s="147"/>
      <c r="AG15" s="147" t="s">
        <v>1283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1294</v>
      </c>
      <c r="C16" s="189" t="s">
        <v>1295</v>
      </c>
      <c r="D16" s="181" t="s">
        <v>697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605</v>
      </c>
      <c r="Y16" s="157" t="s">
        <v>250</v>
      </c>
      <c r="Z16" s="147"/>
      <c r="AA16" s="147"/>
      <c r="AB16" s="147"/>
      <c r="AC16" s="147"/>
      <c r="AD16" s="147"/>
      <c r="AE16" s="147"/>
      <c r="AF16" s="147"/>
      <c r="AG16" s="147" t="s">
        <v>1283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9">
        <v>9</v>
      </c>
      <c r="B17" s="180" t="s">
        <v>1296</v>
      </c>
      <c r="C17" s="189" t="s">
        <v>1297</v>
      </c>
      <c r="D17" s="181" t="s">
        <v>282</v>
      </c>
      <c r="E17" s="182">
        <v>10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605</v>
      </c>
      <c r="Y17" s="157" t="s">
        <v>250</v>
      </c>
      <c r="Z17" s="147"/>
      <c r="AA17" s="147"/>
      <c r="AB17" s="147"/>
      <c r="AC17" s="147"/>
      <c r="AD17" s="147"/>
      <c r="AE17" s="147"/>
      <c r="AF17" s="147"/>
      <c r="AG17" s="147" t="s">
        <v>1283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33.75" outlineLevel="1" x14ac:dyDescent="0.2">
      <c r="A18" s="179">
        <v>10</v>
      </c>
      <c r="B18" s="180" t="s">
        <v>1298</v>
      </c>
      <c r="C18" s="189" t="s">
        <v>1299</v>
      </c>
      <c r="D18" s="181" t="s">
        <v>282</v>
      </c>
      <c r="E18" s="182">
        <v>8</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605</v>
      </c>
      <c r="Y18" s="157" t="s">
        <v>250</v>
      </c>
      <c r="Z18" s="147"/>
      <c r="AA18" s="147"/>
      <c r="AB18" s="147"/>
      <c r="AC18" s="147"/>
      <c r="AD18" s="147"/>
      <c r="AE18" s="147"/>
      <c r="AF18" s="147"/>
      <c r="AG18" s="147" t="s">
        <v>1283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79">
        <v>11</v>
      </c>
      <c r="B19" s="180" t="s">
        <v>1300</v>
      </c>
      <c r="C19" s="189" t="s">
        <v>1301</v>
      </c>
      <c r="D19" s="181" t="s">
        <v>282</v>
      </c>
      <c r="E19" s="182">
        <v>6</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605</v>
      </c>
      <c r="Y19" s="157" t="s">
        <v>250</v>
      </c>
      <c r="Z19" s="147"/>
      <c r="AA19" s="147"/>
      <c r="AB19" s="147"/>
      <c r="AC19" s="147"/>
      <c r="AD19" s="147"/>
      <c r="AE19" s="147"/>
      <c r="AF19" s="147"/>
      <c r="AG19" s="147" t="s">
        <v>1283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79">
        <v>12</v>
      </c>
      <c r="B20" s="180" t="s">
        <v>1302</v>
      </c>
      <c r="C20" s="189" t="s">
        <v>1303</v>
      </c>
      <c r="D20" s="181" t="s">
        <v>337</v>
      </c>
      <c r="E20" s="182">
        <v>4</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1" x14ac:dyDescent="0.2">
      <c r="A21" s="179">
        <v>13</v>
      </c>
      <c r="B21" s="180" t="s">
        <v>1304</v>
      </c>
      <c r="C21" s="189" t="s">
        <v>1305</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1" t="s">
        <v>243</v>
      </c>
      <c r="B22" s="162" t="s">
        <v>96</v>
      </c>
      <c r="C22" s="186" t="s">
        <v>97</v>
      </c>
      <c r="D22" s="163"/>
      <c r="E22" s="164"/>
      <c r="F22" s="165"/>
      <c r="G22" s="165">
        <f>SUMIF(AG23:AG49,"&lt;&gt;NOR",G23:G49)</f>
        <v>0</v>
      </c>
      <c r="H22" s="165"/>
      <c r="I22" s="165">
        <f>SUM(I23:I49)</f>
        <v>0</v>
      </c>
      <c r="J22" s="165"/>
      <c r="K22" s="165">
        <f>SUM(K23:K49)</f>
        <v>0</v>
      </c>
      <c r="L22" s="165"/>
      <c r="M22" s="165">
        <f>SUM(M23:M49)</f>
        <v>0</v>
      </c>
      <c r="N22" s="164"/>
      <c r="O22" s="164">
        <f>SUM(O23:O49)</f>
        <v>0</v>
      </c>
      <c r="P22" s="164"/>
      <c r="Q22" s="164">
        <f>SUM(Q23:Q49)</f>
        <v>0</v>
      </c>
      <c r="R22" s="165"/>
      <c r="S22" s="165"/>
      <c r="T22" s="166"/>
      <c r="U22" s="160"/>
      <c r="V22" s="160">
        <f>SUM(V23:V49)</f>
        <v>0</v>
      </c>
      <c r="W22" s="160"/>
      <c r="X22" s="160"/>
      <c r="Y22" s="160"/>
      <c r="AG22" t="s">
        <v>244</v>
      </c>
    </row>
    <row r="23" spans="1:60" ht="33.75" outlineLevel="1" x14ac:dyDescent="0.2">
      <c r="A23" s="171">
        <v>14</v>
      </c>
      <c r="B23" s="172" t="s">
        <v>1306</v>
      </c>
      <c r="C23" s="187" t="s">
        <v>1307</v>
      </c>
      <c r="D23" s="173" t="s">
        <v>337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327</v>
      </c>
      <c r="T23" s="177" t="s">
        <v>333</v>
      </c>
      <c r="U23" s="157">
        <v>0</v>
      </c>
      <c r="V23" s="157">
        <f>ROUND(E23*U23,2)</f>
        <v>0</v>
      </c>
      <c r="W23" s="157"/>
      <c r="X23" s="157" t="s">
        <v>605</v>
      </c>
      <c r="Y23" s="157" t="s">
        <v>250</v>
      </c>
      <c r="Z23" s="147"/>
      <c r="AA23" s="147"/>
      <c r="AB23" s="147"/>
      <c r="AC23" s="147"/>
      <c r="AD23" s="147"/>
      <c r="AE23" s="147"/>
      <c r="AF23" s="147"/>
      <c r="AG23" s="147" t="s">
        <v>1283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66" t="s">
        <v>1308</v>
      </c>
      <c r="D24" s="267"/>
      <c r="E24" s="267"/>
      <c r="F24" s="267"/>
      <c r="G24" s="26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80" t="s">
        <v>1309</v>
      </c>
      <c r="D25" s="281"/>
      <c r="E25" s="281"/>
      <c r="F25" s="281"/>
      <c r="G25" s="281"/>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280" t="s">
        <v>1310</v>
      </c>
      <c r="D26" s="281"/>
      <c r="E26" s="281"/>
      <c r="F26" s="281"/>
      <c r="G26" s="28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280" t="s">
        <v>1311</v>
      </c>
      <c r="D27" s="281"/>
      <c r="E27" s="281"/>
      <c r="F27" s="281"/>
      <c r="G27" s="28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80" t="s">
        <v>1312</v>
      </c>
      <c r="D28" s="281"/>
      <c r="E28" s="281"/>
      <c r="F28" s="281"/>
      <c r="G28" s="281"/>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80" t="s">
        <v>1313</v>
      </c>
      <c r="D29" s="281"/>
      <c r="E29" s="281"/>
      <c r="F29" s="281"/>
      <c r="G29" s="281"/>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80" t="s">
        <v>1314</v>
      </c>
      <c r="D30" s="281"/>
      <c r="E30" s="281"/>
      <c r="F30" s="281"/>
      <c r="G30" s="28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80" t="s">
        <v>1315</v>
      </c>
      <c r="D31" s="281"/>
      <c r="E31" s="281"/>
      <c r="F31" s="281"/>
      <c r="G31" s="281"/>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80" t="s">
        <v>1316</v>
      </c>
      <c r="D32" s="281"/>
      <c r="E32" s="281"/>
      <c r="F32" s="281"/>
      <c r="G32" s="28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80" t="s">
        <v>1317</v>
      </c>
      <c r="D33" s="281"/>
      <c r="E33" s="281"/>
      <c r="F33" s="281"/>
      <c r="G33" s="28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280" t="s">
        <v>1318</v>
      </c>
      <c r="D34" s="281"/>
      <c r="E34" s="281"/>
      <c r="F34" s="281"/>
      <c r="G34" s="28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80" t="s">
        <v>1319</v>
      </c>
      <c r="D35" s="281"/>
      <c r="E35" s="281"/>
      <c r="F35" s="281"/>
      <c r="G35" s="281"/>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80" t="s">
        <v>1320</v>
      </c>
      <c r="D36" s="281"/>
      <c r="E36" s="281"/>
      <c r="F36" s="281"/>
      <c r="G36" s="28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1">
        <v>15</v>
      </c>
      <c r="B37" s="172" t="s">
        <v>1321</v>
      </c>
      <c r="C37" s="187" t="s">
        <v>1322</v>
      </c>
      <c r="D37" s="173" t="s">
        <v>337</v>
      </c>
      <c r="E37" s="174">
        <v>4</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327</v>
      </c>
      <c r="T37" s="177" t="s">
        <v>333</v>
      </c>
      <c r="U37" s="157">
        <v>0</v>
      </c>
      <c r="V37" s="157">
        <f>ROUND(E37*U37,2)</f>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6" t="s">
        <v>1323</v>
      </c>
      <c r="D38" s="267"/>
      <c r="E38" s="267"/>
      <c r="F38" s="267"/>
      <c r="G38" s="26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280" t="s">
        <v>1314</v>
      </c>
      <c r="D39" s="281"/>
      <c r="E39" s="281"/>
      <c r="F39" s="281"/>
      <c r="G39" s="281"/>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80" t="s">
        <v>1310</v>
      </c>
      <c r="D40" s="281"/>
      <c r="E40" s="281"/>
      <c r="F40" s="281"/>
      <c r="G40" s="28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280" t="s">
        <v>1311</v>
      </c>
      <c r="D41" s="281"/>
      <c r="E41" s="281"/>
      <c r="F41" s="281"/>
      <c r="G41" s="28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3" x14ac:dyDescent="0.2">
      <c r="A42" s="154"/>
      <c r="B42" s="155"/>
      <c r="C42" s="280" t="s">
        <v>1324</v>
      </c>
      <c r="D42" s="281"/>
      <c r="E42" s="281"/>
      <c r="F42" s="281"/>
      <c r="G42" s="28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78" t="str">
        <f>C42</f>
        <v>MaR - nadřazená, jednotka bude vybavena suchým kontaktem vč. MODBUS RTU (pol. 102.1) - upřesnit s profesí MaR</v>
      </c>
      <c r="BB42" s="147"/>
      <c r="BC42" s="147"/>
      <c r="BD42" s="147"/>
      <c r="BE42" s="147"/>
      <c r="BF42" s="147"/>
      <c r="BG42" s="147"/>
      <c r="BH42" s="147"/>
    </row>
    <row r="43" spans="1:60" outlineLevel="3" x14ac:dyDescent="0.2">
      <c r="A43" s="154"/>
      <c r="B43" s="155"/>
      <c r="C43" s="280" t="s">
        <v>1320</v>
      </c>
      <c r="D43" s="281"/>
      <c r="E43" s="281"/>
      <c r="F43" s="281"/>
      <c r="G43" s="281"/>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16</v>
      </c>
      <c r="B44" s="180" t="s">
        <v>1325</v>
      </c>
      <c r="C44" s="189" t="s">
        <v>1326</v>
      </c>
      <c r="D44" s="181" t="s">
        <v>337</v>
      </c>
      <c r="E44" s="182">
        <v>4</v>
      </c>
      <c r="F44" s="183"/>
      <c r="G44" s="184">
        <f t="shared" ref="G44:G49" si="7">ROUND(E44*F44,2)</f>
        <v>0</v>
      </c>
      <c r="H44" s="183"/>
      <c r="I44" s="184">
        <f t="shared" ref="I44:I49" si="8">ROUND(E44*H44,2)</f>
        <v>0</v>
      </c>
      <c r="J44" s="183"/>
      <c r="K44" s="184">
        <f t="shared" ref="K44:K49" si="9">ROUND(E44*J44,2)</f>
        <v>0</v>
      </c>
      <c r="L44" s="184">
        <v>21</v>
      </c>
      <c r="M44" s="184">
        <f t="shared" ref="M44:M49" si="10">G44*(1+L44/100)</f>
        <v>0</v>
      </c>
      <c r="N44" s="182">
        <v>0</v>
      </c>
      <c r="O44" s="182">
        <f t="shared" ref="O44:O49" si="11">ROUND(E44*N44,2)</f>
        <v>0</v>
      </c>
      <c r="P44" s="182">
        <v>0</v>
      </c>
      <c r="Q44" s="182">
        <f t="shared" ref="Q44:Q49" si="12">ROUND(E44*P44,2)</f>
        <v>0</v>
      </c>
      <c r="R44" s="184"/>
      <c r="S44" s="184" t="s">
        <v>327</v>
      </c>
      <c r="T44" s="185" t="s">
        <v>333</v>
      </c>
      <c r="U44" s="157">
        <v>0</v>
      </c>
      <c r="V44" s="157">
        <f t="shared" ref="V44:V49" si="13">ROUND(E44*U44,2)</f>
        <v>0</v>
      </c>
      <c r="W44" s="157"/>
      <c r="X44" s="157" t="s">
        <v>605</v>
      </c>
      <c r="Y44" s="157" t="s">
        <v>250</v>
      </c>
      <c r="Z44" s="147"/>
      <c r="AA44" s="147"/>
      <c r="AB44" s="147"/>
      <c r="AC44" s="147"/>
      <c r="AD44" s="147"/>
      <c r="AE44" s="147"/>
      <c r="AF44" s="147"/>
      <c r="AG44" s="147" t="s">
        <v>1283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17</v>
      </c>
      <c r="B45" s="180" t="s">
        <v>1327</v>
      </c>
      <c r="C45" s="189" t="s">
        <v>1328</v>
      </c>
      <c r="D45" s="181" t="s">
        <v>337</v>
      </c>
      <c r="E45" s="182">
        <v>1</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18</v>
      </c>
      <c r="B46" s="180" t="s">
        <v>1327</v>
      </c>
      <c r="C46" s="189" t="s">
        <v>1329</v>
      </c>
      <c r="D46" s="181" t="s">
        <v>337</v>
      </c>
      <c r="E46" s="182">
        <v>16</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605</v>
      </c>
      <c r="Y46" s="157" t="s">
        <v>250</v>
      </c>
      <c r="Z46" s="147"/>
      <c r="AA46" s="147"/>
      <c r="AB46" s="147"/>
      <c r="AC46" s="147"/>
      <c r="AD46" s="147"/>
      <c r="AE46" s="147"/>
      <c r="AF46" s="147"/>
      <c r="AG46" s="147" t="s">
        <v>1283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45" outlineLevel="1" x14ac:dyDescent="0.2">
      <c r="A47" s="179">
        <v>19</v>
      </c>
      <c r="B47" s="180" t="s">
        <v>1330</v>
      </c>
      <c r="C47" s="189" t="s">
        <v>1331</v>
      </c>
      <c r="D47" s="181" t="s">
        <v>282</v>
      </c>
      <c r="E47" s="182">
        <v>130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605</v>
      </c>
      <c r="Y47" s="157" t="s">
        <v>250</v>
      </c>
      <c r="Z47" s="147"/>
      <c r="AA47" s="147"/>
      <c r="AB47" s="147"/>
      <c r="AC47" s="147"/>
      <c r="AD47" s="147"/>
      <c r="AE47" s="147"/>
      <c r="AF47" s="147"/>
      <c r="AG47" s="147" t="s">
        <v>1283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20</v>
      </c>
      <c r="B48" s="180" t="s">
        <v>1332</v>
      </c>
      <c r="C48" s="189" t="s">
        <v>1333</v>
      </c>
      <c r="D48" s="181" t="s">
        <v>563</v>
      </c>
      <c r="E48" s="182">
        <v>3.8</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605</v>
      </c>
      <c r="Y48" s="157" t="s">
        <v>250</v>
      </c>
      <c r="Z48" s="147"/>
      <c r="AA48" s="147"/>
      <c r="AB48" s="147"/>
      <c r="AC48" s="147"/>
      <c r="AD48" s="147"/>
      <c r="AE48" s="147"/>
      <c r="AF48" s="147"/>
      <c r="AG48" s="147" t="s">
        <v>1283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79">
        <v>21</v>
      </c>
      <c r="B49" s="180" t="s">
        <v>1334</v>
      </c>
      <c r="C49" s="189" t="s">
        <v>1335</v>
      </c>
      <c r="D49" s="181" t="s">
        <v>282</v>
      </c>
      <c r="E49" s="182">
        <v>12</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1" t="s">
        <v>243</v>
      </c>
      <c r="B50" s="162" t="s">
        <v>101</v>
      </c>
      <c r="C50" s="186" t="s">
        <v>102</v>
      </c>
      <c r="D50" s="163"/>
      <c r="E50" s="164"/>
      <c r="F50" s="165"/>
      <c r="G50" s="165">
        <f>SUMIF(AG51:AG77,"&lt;&gt;NOR",G51:G77)</f>
        <v>0</v>
      </c>
      <c r="H50" s="165"/>
      <c r="I50" s="165">
        <f>SUM(I51:I77)</f>
        <v>0</v>
      </c>
      <c r="J50" s="165"/>
      <c r="K50" s="165">
        <f>SUM(K51:K77)</f>
        <v>0</v>
      </c>
      <c r="L50" s="165"/>
      <c r="M50" s="165">
        <f>SUM(M51:M77)</f>
        <v>0</v>
      </c>
      <c r="N50" s="164"/>
      <c r="O50" s="164">
        <f>SUM(O51:O77)</f>
        <v>0</v>
      </c>
      <c r="P50" s="164"/>
      <c r="Q50" s="164">
        <f>SUM(Q51:Q77)</f>
        <v>0</v>
      </c>
      <c r="R50" s="165"/>
      <c r="S50" s="165"/>
      <c r="T50" s="166"/>
      <c r="U50" s="160"/>
      <c r="V50" s="160">
        <f>SUM(V51:V77)</f>
        <v>0</v>
      </c>
      <c r="W50" s="160"/>
      <c r="X50" s="160"/>
      <c r="Y50" s="160"/>
      <c r="AG50" t="s">
        <v>244</v>
      </c>
    </row>
    <row r="51" spans="1:60" ht="33.75" outlineLevel="1" x14ac:dyDescent="0.2">
      <c r="A51" s="171">
        <v>22</v>
      </c>
      <c r="B51" s="172" t="s">
        <v>1336</v>
      </c>
      <c r="C51" s="187" t="s">
        <v>1307</v>
      </c>
      <c r="D51" s="173" t="s">
        <v>337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327</v>
      </c>
      <c r="T51" s="177" t="s">
        <v>333</v>
      </c>
      <c r="U51" s="157">
        <v>0</v>
      </c>
      <c r="V51" s="157">
        <f>ROUND(E51*U51,2)</f>
        <v>0</v>
      </c>
      <c r="W51" s="157"/>
      <c r="X51" s="157" t="s">
        <v>605</v>
      </c>
      <c r="Y51" s="157" t="s">
        <v>250</v>
      </c>
      <c r="Z51" s="147"/>
      <c r="AA51" s="147"/>
      <c r="AB51" s="147"/>
      <c r="AC51" s="147"/>
      <c r="AD51" s="147"/>
      <c r="AE51" s="147"/>
      <c r="AF51" s="147"/>
      <c r="AG51" s="147" t="s">
        <v>1283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266" t="s">
        <v>1308</v>
      </c>
      <c r="D52" s="267"/>
      <c r="E52" s="267"/>
      <c r="F52" s="267"/>
      <c r="G52" s="26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280" t="s">
        <v>1309</v>
      </c>
      <c r="D53" s="281"/>
      <c r="E53" s="281"/>
      <c r="F53" s="281"/>
      <c r="G53" s="281"/>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280" t="s">
        <v>1310</v>
      </c>
      <c r="D54" s="281"/>
      <c r="E54" s="281"/>
      <c r="F54" s="281"/>
      <c r="G54" s="28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80" t="s">
        <v>1311</v>
      </c>
      <c r="D55" s="281"/>
      <c r="E55" s="281"/>
      <c r="F55" s="281"/>
      <c r="G55" s="281"/>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80" t="s">
        <v>1312</v>
      </c>
      <c r="D56" s="281"/>
      <c r="E56" s="281"/>
      <c r="F56" s="281"/>
      <c r="G56" s="28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80" t="s">
        <v>1313</v>
      </c>
      <c r="D57" s="281"/>
      <c r="E57" s="281"/>
      <c r="F57" s="281"/>
      <c r="G57" s="281"/>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280" t="s">
        <v>1314</v>
      </c>
      <c r="D58" s="281"/>
      <c r="E58" s="281"/>
      <c r="F58" s="281"/>
      <c r="G58" s="28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80" t="s">
        <v>1315</v>
      </c>
      <c r="D59" s="281"/>
      <c r="E59" s="281"/>
      <c r="F59" s="281"/>
      <c r="G59" s="28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280" t="s">
        <v>1316</v>
      </c>
      <c r="D60" s="281"/>
      <c r="E60" s="281"/>
      <c r="F60" s="281"/>
      <c r="G60" s="281"/>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80" t="s">
        <v>1317</v>
      </c>
      <c r="D61" s="281"/>
      <c r="E61" s="281"/>
      <c r="F61" s="281"/>
      <c r="G61" s="28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80" t="s">
        <v>1318</v>
      </c>
      <c r="D62" s="281"/>
      <c r="E62" s="281"/>
      <c r="F62" s="281"/>
      <c r="G62" s="28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280" t="s">
        <v>1319</v>
      </c>
      <c r="D63" s="281"/>
      <c r="E63" s="281"/>
      <c r="F63" s="281"/>
      <c r="G63" s="281"/>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80" t="s">
        <v>1320</v>
      </c>
      <c r="D64" s="281"/>
      <c r="E64" s="281"/>
      <c r="F64" s="281"/>
      <c r="G64" s="281"/>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1">
        <v>23</v>
      </c>
      <c r="B65" s="172" t="s">
        <v>1337</v>
      </c>
      <c r="C65" s="187" t="s">
        <v>1322</v>
      </c>
      <c r="D65" s="173" t="s">
        <v>337</v>
      </c>
      <c r="E65" s="174">
        <v>4</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c r="S65" s="176" t="s">
        <v>327</v>
      </c>
      <c r="T65" s="177" t="s">
        <v>333</v>
      </c>
      <c r="U65" s="157">
        <v>0</v>
      </c>
      <c r="V65" s="157">
        <f>ROUND(E65*U65,2)</f>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266" t="s">
        <v>1323</v>
      </c>
      <c r="D66" s="267"/>
      <c r="E66" s="267"/>
      <c r="F66" s="267"/>
      <c r="G66" s="26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280" t="s">
        <v>1314</v>
      </c>
      <c r="D67" s="281"/>
      <c r="E67" s="281"/>
      <c r="F67" s="281"/>
      <c r="G67" s="281"/>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280" t="s">
        <v>1310</v>
      </c>
      <c r="D68" s="281"/>
      <c r="E68" s="281"/>
      <c r="F68" s="281"/>
      <c r="G68" s="281"/>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284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280" t="s">
        <v>1311</v>
      </c>
      <c r="D69" s="281"/>
      <c r="E69" s="281"/>
      <c r="F69" s="281"/>
      <c r="G69" s="281"/>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3" x14ac:dyDescent="0.2">
      <c r="A70" s="154"/>
      <c r="B70" s="155"/>
      <c r="C70" s="280" t="s">
        <v>1338</v>
      </c>
      <c r="D70" s="281"/>
      <c r="E70" s="281"/>
      <c r="F70" s="281"/>
      <c r="G70" s="28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284</v>
      </c>
      <c r="AH70" s="147"/>
      <c r="AI70" s="147"/>
      <c r="AJ70" s="147"/>
      <c r="AK70" s="147"/>
      <c r="AL70" s="147"/>
      <c r="AM70" s="147"/>
      <c r="AN70" s="147"/>
      <c r="AO70" s="147"/>
      <c r="AP70" s="147"/>
      <c r="AQ70" s="147"/>
      <c r="AR70" s="147"/>
      <c r="AS70" s="147"/>
      <c r="AT70" s="147"/>
      <c r="AU70" s="147"/>
      <c r="AV70" s="147"/>
      <c r="AW70" s="147"/>
      <c r="AX70" s="147"/>
      <c r="AY70" s="147"/>
      <c r="AZ70" s="147"/>
      <c r="BA70" s="178" t="str">
        <f>C70</f>
        <v>MaR - nadřazená, jednotka bude vybavena suchým kontaktem vč. MODBUS RTU (pol. 202.1) - upřesnit s profesí MaR</v>
      </c>
      <c r="BB70" s="147"/>
      <c r="BC70" s="147"/>
      <c r="BD70" s="147"/>
      <c r="BE70" s="147"/>
      <c r="BF70" s="147"/>
      <c r="BG70" s="147"/>
      <c r="BH70" s="147"/>
    </row>
    <row r="71" spans="1:60" outlineLevel="3" x14ac:dyDescent="0.2">
      <c r="A71" s="154"/>
      <c r="B71" s="155"/>
      <c r="C71" s="280" t="s">
        <v>1320</v>
      </c>
      <c r="D71" s="281"/>
      <c r="E71" s="281"/>
      <c r="F71" s="281"/>
      <c r="G71" s="281"/>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9">
        <v>24</v>
      </c>
      <c r="B72" s="180" t="s">
        <v>1339</v>
      </c>
      <c r="C72" s="189" t="s">
        <v>1326</v>
      </c>
      <c r="D72" s="181" t="s">
        <v>337</v>
      </c>
      <c r="E72" s="182">
        <v>4</v>
      </c>
      <c r="F72" s="183"/>
      <c r="G72" s="184">
        <f t="shared" ref="G72:G77" si="14">ROUND(E72*F72,2)</f>
        <v>0</v>
      </c>
      <c r="H72" s="183"/>
      <c r="I72" s="184">
        <f t="shared" ref="I72:I77" si="15">ROUND(E72*H72,2)</f>
        <v>0</v>
      </c>
      <c r="J72" s="183"/>
      <c r="K72" s="184">
        <f t="shared" ref="K72:K77" si="16">ROUND(E72*J72,2)</f>
        <v>0</v>
      </c>
      <c r="L72" s="184">
        <v>21</v>
      </c>
      <c r="M72" s="184">
        <f t="shared" ref="M72:M77" si="17">G72*(1+L72/100)</f>
        <v>0</v>
      </c>
      <c r="N72" s="182">
        <v>0</v>
      </c>
      <c r="O72" s="182">
        <f t="shared" ref="O72:O77" si="18">ROUND(E72*N72,2)</f>
        <v>0</v>
      </c>
      <c r="P72" s="182">
        <v>0</v>
      </c>
      <c r="Q72" s="182">
        <f t="shared" ref="Q72:Q77" si="19">ROUND(E72*P72,2)</f>
        <v>0</v>
      </c>
      <c r="R72" s="184"/>
      <c r="S72" s="184" t="s">
        <v>327</v>
      </c>
      <c r="T72" s="185" t="s">
        <v>333</v>
      </c>
      <c r="U72" s="157">
        <v>0</v>
      </c>
      <c r="V72" s="157">
        <f t="shared" ref="V72:V77" si="20">ROUND(E72*U72,2)</f>
        <v>0</v>
      </c>
      <c r="W72" s="157"/>
      <c r="X72" s="157" t="s">
        <v>605</v>
      </c>
      <c r="Y72" s="157" t="s">
        <v>250</v>
      </c>
      <c r="Z72" s="147"/>
      <c r="AA72" s="147"/>
      <c r="AB72" s="147"/>
      <c r="AC72" s="147"/>
      <c r="AD72" s="147"/>
      <c r="AE72" s="147"/>
      <c r="AF72" s="147"/>
      <c r="AG72" s="147" t="s">
        <v>1283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25</v>
      </c>
      <c r="B73" s="180" t="s">
        <v>1340</v>
      </c>
      <c r="C73" s="189" t="s">
        <v>1328</v>
      </c>
      <c r="D73" s="181" t="s">
        <v>337</v>
      </c>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26</v>
      </c>
      <c r="B74" s="180" t="s">
        <v>1341</v>
      </c>
      <c r="C74" s="189" t="s">
        <v>1329</v>
      </c>
      <c r="D74" s="181" t="s">
        <v>337</v>
      </c>
      <c r="E74" s="182">
        <v>16</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605</v>
      </c>
      <c r="Y74" s="157" t="s">
        <v>250</v>
      </c>
      <c r="Z74" s="147"/>
      <c r="AA74" s="147"/>
      <c r="AB74" s="147"/>
      <c r="AC74" s="147"/>
      <c r="AD74" s="147"/>
      <c r="AE74" s="147"/>
      <c r="AF74" s="147"/>
      <c r="AG74" s="147" t="s">
        <v>1283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45" outlineLevel="1" x14ac:dyDescent="0.2">
      <c r="A75" s="179">
        <v>27</v>
      </c>
      <c r="B75" s="180" t="s">
        <v>1330</v>
      </c>
      <c r="C75" s="189" t="s">
        <v>1331</v>
      </c>
      <c r="D75" s="181" t="s">
        <v>282</v>
      </c>
      <c r="E75" s="182">
        <v>220</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605</v>
      </c>
      <c r="Y75" s="157" t="s">
        <v>250</v>
      </c>
      <c r="Z75" s="147"/>
      <c r="AA75" s="147"/>
      <c r="AB75" s="147"/>
      <c r="AC75" s="147"/>
      <c r="AD75" s="147"/>
      <c r="AE75" s="147"/>
      <c r="AF75" s="147"/>
      <c r="AG75" s="147" t="s">
        <v>1283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28</v>
      </c>
      <c r="B76" s="180" t="s">
        <v>1332</v>
      </c>
      <c r="C76" s="189" t="s">
        <v>1333</v>
      </c>
      <c r="D76" s="181" t="s">
        <v>1342</v>
      </c>
      <c r="E76" s="182">
        <v>7.2</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1277</v>
      </c>
      <c r="Y76" s="157" t="s">
        <v>250</v>
      </c>
      <c r="Z76" s="147"/>
      <c r="AA76" s="147"/>
      <c r="AB76" s="147"/>
      <c r="AC76" s="147"/>
      <c r="AD76" s="147"/>
      <c r="AE76" s="147"/>
      <c r="AF76" s="147"/>
      <c r="AG76" s="147" t="s">
        <v>1343</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9">
        <v>29</v>
      </c>
      <c r="B77" s="180" t="s">
        <v>1334</v>
      </c>
      <c r="C77" s="189" t="s">
        <v>1344</v>
      </c>
      <c r="D77" s="181" t="s">
        <v>282</v>
      </c>
      <c r="E77" s="182">
        <v>12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1277</v>
      </c>
      <c r="Y77" s="157" t="s">
        <v>250</v>
      </c>
      <c r="Z77" s="147"/>
      <c r="AA77" s="147"/>
      <c r="AB77" s="147"/>
      <c r="AC77" s="147"/>
      <c r="AD77" s="147"/>
      <c r="AE77" s="147"/>
      <c r="AF77" s="147"/>
      <c r="AG77" s="147" t="s">
        <v>1278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1" t="s">
        <v>243</v>
      </c>
      <c r="B78" s="162" t="s">
        <v>104</v>
      </c>
      <c r="C78" s="186" t="s">
        <v>106</v>
      </c>
      <c r="D78" s="163"/>
      <c r="E78" s="164"/>
      <c r="F78" s="165"/>
      <c r="G78" s="165">
        <f>SUMIF(AG79:AG86,"&lt;&gt;NOR",G79:G86)</f>
        <v>0</v>
      </c>
      <c r="H78" s="165"/>
      <c r="I78" s="165">
        <f>SUM(I79:I86)</f>
        <v>0</v>
      </c>
      <c r="J78" s="165"/>
      <c r="K78" s="165">
        <f>SUM(K79:K86)</f>
        <v>0</v>
      </c>
      <c r="L78" s="165"/>
      <c r="M78" s="165">
        <f>SUM(M79:M86)</f>
        <v>0</v>
      </c>
      <c r="N78" s="164"/>
      <c r="O78" s="164">
        <f>SUM(O79:O86)</f>
        <v>0</v>
      </c>
      <c r="P78" s="164"/>
      <c r="Q78" s="164">
        <f>SUM(Q79:Q86)</f>
        <v>0</v>
      </c>
      <c r="R78" s="165"/>
      <c r="S78" s="165"/>
      <c r="T78" s="166"/>
      <c r="U78" s="160"/>
      <c r="V78" s="160">
        <f>SUM(V79:V86)</f>
        <v>8.2000000000000011</v>
      </c>
      <c r="W78" s="160"/>
      <c r="X78" s="160"/>
      <c r="Y78" s="160"/>
      <c r="AG78" t="s">
        <v>244</v>
      </c>
    </row>
    <row r="79" spans="1:60" outlineLevel="1" x14ac:dyDescent="0.2">
      <c r="A79" s="179">
        <v>30</v>
      </c>
      <c r="B79" s="180" t="s">
        <v>1345</v>
      </c>
      <c r="C79" s="189" t="s">
        <v>1346</v>
      </c>
      <c r="D79" s="181" t="s">
        <v>282</v>
      </c>
      <c r="E79" s="182">
        <v>20</v>
      </c>
      <c r="F79" s="183"/>
      <c r="G79" s="184">
        <f t="shared" ref="G79:G86" si="21">ROUND(E79*F79,2)</f>
        <v>0</v>
      </c>
      <c r="H79" s="183"/>
      <c r="I79" s="184">
        <f t="shared" ref="I79:I86" si="22">ROUND(E79*H79,2)</f>
        <v>0</v>
      </c>
      <c r="J79" s="183"/>
      <c r="K79" s="184">
        <f t="shared" ref="K79:K86" si="23">ROUND(E79*J79,2)</f>
        <v>0</v>
      </c>
      <c r="L79" s="184">
        <v>21</v>
      </c>
      <c r="M79" s="184">
        <f t="shared" ref="M79:M86" si="24">G79*(1+L79/100)</f>
        <v>0</v>
      </c>
      <c r="N79" s="182">
        <v>0</v>
      </c>
      <c r="O79" s="182">
        <f t="shared" ref="O79:O86" si="25">ROUND(E79*N79,2)</f>
        <v>0</v>
      </c>
      <c r="P79" s="182">
        <v>0</v>
      </c>
      <c r="Q79" s="182">
        <f t="shared" ref="Q79:Q86" si="26">ROUND(E79*P79,2)</f>
        <v>0</v>
      </c>
      <c r="R79" s="184"/>
      <c r="S79" s="184" t="s">
        <v>248</v>
      </c>
      <c r="T79" s="185" t="s">
        <v>333</v>
      </c>
      <c r="U79" s="157">
        <v>0.32</v>
      </c>
      <c r="V79" s="157">
        <f t="shared" ref="V79:V86" si="27">ROUND(E79*U79,2)</f>
        <v>6.4</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31</v>
      </c>
      <c r="B80" s="180" t="s">
        <v>1347</v>
      </c>
      <c r="C80" s="189" t="s">
        <v>1348</v>
      </c>
      <c r="D80" s="181" t="s">
        <v>337</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1.1279999999999999</v>
      </c>
      <c r="V80" s="157">
        <f t="shared" si="27"/>
        <v>1.1299999999999999</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32</v>
      </c>
      <c r="B81" s="180" t="s">
        <v>1349</v>
      </c>
      <c r="C81" s="189" t="s">
        <v>1350</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248</v>
      </c>
      <c r="T81" s="185" t="s">
        <v>333</v>
      </c>
      <c r="U81" s="157">
        <v>0.26100000000000001</v>
      </c>
      <c r="V81" s="157">
        <f t="shared" si="27"/>
        <v>0.52</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33</v>
      </c>
      <c r="B82" s="180" t="s">
        <v>1351</v>
      </c>
      <c r="C82" s="189" t="s">
        <v>1352</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9">
        <v>34</v>
      </c>
      <c r="B83" s="180" t="s">
        <v>1353</v>
      </c>
      <c r="C83" s="189" t="s">
        <v>1354</v>
      </c>
      <c r="D83" s="181" t="s">
        <v>337</v>
      </c>
      <c r="E83" s="182">
        <v>1</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33.75" outlineLevel="1" x14ac:dyDescent="0.2">
      <c r="A84" s="179">
        <v>35</v>
      </c>
      <c r="B84" s="180" t="s">
        <v>1355</v>
      </c>
      <c r="C84" s="189" t="s">
        <v>1356</v>
      </c>
      <c r="D84" s="181" t="s">
        <v>337</v>
      </c>
      <c r="E84" s="182">
        <v>8</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605</v>
      </c>
      <c r="Y84" s="157" t="s">
        <v>250</v>
      </c>
      <c r="Z84" s="147"/>
      <c r="AA84" s="147"/>
      <c r="AB84" s="147"/>
      <c r="AC84" s="147"/>
      <c r="AD84" s="147"/>
      <c r="AE84" s="147"/>
      <c r="AF84" s="147"/>
      <c r="AG84" s="147" t="s">
        <v>1283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36</v>
      </c>
      <c r="B85" s="180" t="s">
        <v>1357</v>
      </c>
      <c r="C85" s="189" t="s">
        <v>1358</v>
      </c>
      <c r="D85" s="181" t="s">
        <v>247</v>
      </c>
      <c r="E85" s="182">
        <v>0.05</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248</v>
      </c>
      <c r="T85" s="185" t="s">
        <v>333</v>
      </c>
      <c r="U85" s="157">
        <v>1.47</v>
      </c>
      <c r="V85" s="157">
        <f t="shared" si="27"/>
        <v>7.0000000000000007E-2</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1">
        <v>37</v>
      </c>
      <c r="B86" s="172" t="s">
        <v>1359</v>
      </c>
      <c r="C86" s="187" t="s">
        <v>1360</v>
      </c>
      <c r="D86" s="173" t="s">
        <v>247</v>
      </c>
      <c r="E86" s="174">
        <v>0.05</v>
      </c>
      <c r="F86" s="175"/>
      <c r="G86" s="176">
        <f t="shared" si="21"/>
        <v>0</v>
      </c>
      <c r="H86" s="175"/>
      <c r="I86" s="176">
        <f t="shared" si="22"/>
        <v>0</v>
      </c>
      <c r="J86" s="175"/>
      <c r="K86" s="176">
        <f t="shared" si="23"/>
        <v>0</v>
      </c>
      <c r="L86" s="176">
        <v>21</v>
      </c>
      <c r="M86" s="176">
        <f t="shared" si="24"/>
        <v>0</v>
      </c>
      <c r="N86" s="174">
        <v>0</v>
      </c>
      <c r="O86" s="174">
        <f t="shared" si="25"/>
        <v>0</v>
      </c>
      <c r="P86" s="174">
        <v>0</v>
      </c>
      <c r="Q86" s="174">
        <f t="shared" si="26"/>
        <v>0</v>
      </c>
      <c r="R86" s="176"/>
      <c r="S86" s="176" t="s">
        <v>248</v>
      </c>
      <c r="T86" s="177" t="s">
        <v>333</v>
      </c>
      <c r="U86" s="157">
        <v>1.575</v>
      </c>
      <c r="V86" s="157">
        <f t="shared" si="27"/>
        <v>0.08</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c r="AE87">
        <v>15</v>
      </c>
      <c r="AF87">
        <v>21</v>
      </c>
      <c r="AG87" t="s">
        <v>229</v>
      </c>
    </row>
    <row r="88" spans="1:60" x14ac:dyDescent="0.2">
      <c r="A88" s="150"/>
      <c r="B88" s="151" t="s">
        <v>31</v>
      </c>
      <c r="C88" s="191"/>
      <c r="D88" s="152"/>
      <c r="E88" s="153"/>
      <c r="F88" s="153"/>
      <c r="G88" s="170">
        <f>G8+G22+G50+G78</f>
        <v>0</v>
      </c>
      <c r="H88" s="3"/>
      <c r="I88" s="3"/>
      <c r="J88" s="3"/>
      <c r="K88" s="3"/>
      <c r="L88" s="3"/>
      <c r="M88" s="3"/>
      <c r="N88" s="3"/>
      <c r="O88" s="3"/>
      <c r="P88" s="3"/>
      <c r="Q88" s="3"/>
      <c r="R88" s="3"/>
      <c r="S88" s="3"/>
      <c r="T88" s="3"/>
      <c r="U88" s="3"/>
      <c r="V88" s="3"/>
      <c r="W88" s="3"/>
      <c r="X88" s="3"/>
      <c r="Y88" s="3"/>
      <c r="AE88">
        <f>SUMIF(L7:L86,AE87,G7:G86)</f>
        <v>0</v>
      </c>
      <c r="AF88">
        <f>SUMIF(L7:L86,AF87,G7:G86)</f>
        <v>0</v>
      </c>
      <c r="AG88" t="s">
        <v>688</v>
      </c>
    </row>
    <row r="89" spans="1:60" x14ac:dyDescent="0.2">
      <c r="A89" s="3"/>
      <c r="B89" s="4"/>
      <c r="C89" s="190"/>
      <c r="D89" s="6"/>
      <c r="E89" s="3"/>
      <c r="F89" s="3"/>
      <c r="G89" s="3"/>
      <c r="H89" s="3"/>
      <c r="I89" s="3"/>
      <c r="J89" s="3"/>
      <c r="K89" s="3"/>
      <c r="L89" s="3"/>
      <c r="M89" s="3"/>
      <c r="N89" s="3"/>
      <c r="O89" s="3"/>
      <c r="P89" s="3"/>
      <c r="Q89" s="3"/>
      <c r="R89" s="3"/>
      <c r="S89" s="3"/>
      <c r="T89" s="3"/>
      <c r="U89" s="3"/>
      <c r="V89" s="3"/>
      <c r="W89" s="3"/>
      <c r="X89" s="3"/>
      <c r="Y89" s="3"/>
    </row>
    <row r="90" spans="1:60" x14ac:dyDescent="0.2">
      <c r="A90" s="3"/>
      <c r="B90" s="4"/>
      <c r="C90" s="190"/>
      <c r="D90" s="6"/>
      <c r="E90" s="3"/>
      <c r="F90" s="3"/>
      <c r="G90" s="3"/>
      <c r="H90" s="3"/>
      <c r="I90" s="3"/>
      <c r="J90" s="3"/>
      <c r="K90" s="3"/>
      <c r="L90" s="3"/>
      <c r="M90" s="3"/>
      <c r="N90" s="3"/>
      <c r="O90" s="3"/>
      <c r="P90" s="3"/>
      <c r="Q90" s="3"/>
      <c r="R90" s="3"/>
      <c r="S90" s="3"/>
      <c r="T90" s="3"/>
      <c r="U90" s="3"/>
      <c r="V90" s="3"/>
      <c r="W90" s="3"/>
      <c r="X90" s="3"/>
      <c r="Y90" s="3"/>
    </row>
    <row r="91" spans="1:60" x14ac:dyDescent="0.2">
      <c r="A91" s="264" t="s">
        <v>689</v>
      </c>
      <c r="B91" s="264"/>
      <c r="C91" s="265"/>
      <c r="D91" s="6"/>
      <c r="E91" s="3"/>
      <c r="F91" s="3"/>
      <c r="G91" s="3"/>
      <c r="H91" s="3"/>
      <c r="I91" s="3"/>
      <c r="J91" s="3"/>
      <c r="K91" s="3"/>
      <c r="L91" s="3"/>
      <c r="M91" s="3"/>
      <c r="N91" s="3"/>
      <c r="O91" s="3"/>
      <c r="P91" s="3"/>
      <c r="Q91" s="3"/>
      <c r="R91" s="3"/>
      <c r="S91" s="3"/>
      <c r="T91" s="3"/>
      <c r="U91" s="3"/>
      <c r="V91" s="3"/>
      <c r="W91" s="3"/>
      <c r="X91" s="3"/>
      <c r="Y91" s="3"/>
    </row>
    <row r="92" spans="1:60" x14ac:dyDescent="0.2">
      <c r="A92" s="268"/>
      <c r="B92" s="269"/>
      <c r="C92" s="270"/>
      <c r="D92" s="269"/>
      <c r="E92" s="269"/>
      <c r="F92" s="269"/>
      <c r="G92" s="271"/>
      <c r="H92" s="3"/>
      <c r="I92" s="3"/>
      <c r="J92" s="3"/>
      <c r="K92" s="3"/>
      <c r="L92" s="3"/>
      <c r="M92" s="3"/>
      <c r="N92" s="3"/>
      <c r="O92" s="3"/>
      <c r="P92" s="3"/>
      <c r="Q92" s="3"/>
      <c r="R92" s="3"/>
      <c r="S92" s="3"/>
      <c r="T92" s="3"/>
      <c r="U92" s="3"/>
      <c r="V92" s="3"/>
      <c r="W92" s="3"/>
      <c r="X92" s="3"/>
      <c r="Y92" s="3"/>
      <c r="AG92" t="s">
        <v>690</v>
      </c>
    </row>
    <row r="93" spans="1:60" x14ac:dyDescent="0.2">
      <c r="A93" s="272"/>
      <c r="B93" s="273"/>
      <c r="C93" s="274"/>
      <c r="D93" s="273"/>
      <c r="E93" s="273"/>
      <c r="F93" s="273"/>
      <c r="G93" s="275"/>
      <c r="H93" s="3"/>
      <c r="I93" s="3"/>
      <c r="J93" s="3"/>
      <c r="K93" s="3"/>
      <c r="L93" s="3"/>
      <c r="M93" s="3"/>
      <c r="N93" s="3"/>
      <c r="O93" s="3"/>
      <c r="P93" s="3"/>
      <c r="Q93" s="3"/>
      <c r="R93" s="3"/>
      <c r="S93" s="3"/>
      <c r="T93" s="3"/>
      <c r="U93" s="3"/>
      <c r="V93" s="3"/>
      <c r="W93" s="3"/>
      <c r="X93" s="3"/>
      <c r="Y93" s="3"/>
    </row>
    <row r="94" spans="1:60" x14ac:dyDescent="0.2">
      <c r="A94" s="272"/>
      <c r="B94" s="273"/>
      <c r="C94" s="274"/>
      <c r="D94" s="273"/>
      <c r="E94" s="273"/>
      <c r="F94" s="273"/>
      <c r="G94" s="275"/>
      <c r="H94" s="3"/>
      <c r="I94" s="3"/>
      <c r="J94" s="3"/>
      <c r="K94" s="3"/>
      <c r="L94" s="3"/>
      <c r="M94" s="3"/>
      <c r="N94" s="3"/>
      <c r="O94" s="3"/>
      <c r="P94" s="3"/>
      <c r="Q94" s="3"/>
      <c r="R94" s="3"/>
      <c r="S94" s="3"/>
      <c r="T94" s="3"/>
      <c r="U94" s="3"/>
      <c r="V94" s="3"/>
      <c r="W94" s="3"/>
      <c r="X94" s="3"/>
      <c r="Y94" s="3"/>
    </row>
    <row r="95" spans="1:60" x14ac:dyDescent="0.2">
      <c r="A95" s="272"/>
      <c r="B95" s="273"/>
      <c r="C95" s="274"/>
      <c r="D95" s="273"/>
      <c r="E95" s="273"/>
      <c r="F95" s="273"/>
      <c r="G95" s="275"/>
      <c r="H95" s="3"/>
      <c r="I95" s="3"/>
      <c r="J95" s="3"/>
      <c r="K95" s="3"/>
      <c r="L95" s="3"/>
      <c r="M95" s="3"/>
      <c r="N95" s="3"/>
      <c r="O95" s="3"/>
      <c r="P95" s="3"/>
      <c r="Q95" s="3"/>
      <c r="R95" s="3"/>
      <c r="S95" s="3"/>
      <c r="T95" s="3"/>
      <c r="U95" s="3"/>
      <c r="V95" s="3"/>
      <c r="W95" s="3"/>
      <c r="X95" s="3"/>
      <c r="Y95" s="3"/>
    </row>
    <row r="96" spans="1:60" x14ac:dyDescent="0.2">
      <c r="A96" s="276"/>
      <c r="B96" s="277"/>
      <c r="C96" s="278"/>
      <c r="D96" s="277"/>
      <c r="E96" s="277"/>
      <c r="F96" s="277"/>
      <c r="G96" s="279"/>
      <c r="H96" s="3"/>
      <c r="I96" s="3"/>
      <c r="J96" s="3"/>
      <c r="K96" s="3"/>
      <c r="L96" s="3"/>
      <c r="M96" s="3"/>
      <c r="N96" s="3"/>
      <c r="O96" s="3"/>
      <c r="P96" s="3"/>
      <c r="Q96" s="3"/>
      <c r="R96" s="3"/>
      <c r="S96" s="3"/>
      <c r="T96" s="3"/>
      <c r="U96" s="3"/>
      <c r="V96" s="3"/>
      <c r="W96" s="3"/>
      <c r="X96" s="3"/>
      <c r="Y96" s="3"/>
    </row>
    <row r="97" spans="1:33" x14ac:dyDescent="0.2">
      <c r="A97" s="3"/>
      <c r="B97" s="4"/>
      <c r="C97" s="190"/>
      <c r="D97" s="6"/>
      <c r="E97" s="3"/>
      <c r="F97" s="3"/>
      <c r="G97" s="3"/>
      <c r="H97" s="3"/>
      <c r="I97" s="3"/>
      <c r="J97" s="3"/>
      <c r="K97" s="3"/>
      <c r="L97" s="3"/>
      <c r="M97" s="3"/>
      <c r="N97" s="3"/>
      <c r="O97" s="3"/>
      <c r="P97" s="3"/>
      <c r="Q97" s="3"/>
      <c r="R97" s="3"/>
      <c r="S97" s="3"/>
      <c r="T97" s="3"/>
      <c r="U97" s="3"/>
      <c r="V97" s="3"/>
      <c r="W97" s="3"/>
      <c r="X97" s="3"/>
      <c r="Y97" s="3"/>
    </row>
    <row r="98" spans="1:33" x14ac:dyDescent="0.2">
      <c r="C98" s="192"/>
      <c r="D98" s="10"/>
      <c r="AG98" t="s">
        <v>691</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rkFBof8UCFVyLS7bDBC8kp78AULa0/sLvC11TZhu4Zc1V2/X/x72CoqTNE+IEPLLejqa1DLJjBOgP5/h6cQA==" saltValue="A5lFhA3X+fOaO8YInTOV6w==" spinCount="100000" sheet="1" formatRows="0"/>
  <mergeCells count="44">
    <mergeCell ref="A92:G96"/>
    <mergeCell ref="C24:G24"/>
    <mergeCell ref="C25:G25"/>
    <mergeCell ref="C26:G26"/>
    <mergeCell ref="C27:G27"/>
    <mergeCell ref="C39:G39"/>
    <mergeCell ref="C60:G60"/>
    <mergeCell ref="C41:G41"/>
    <mergeCell ref="C42:G42"/>
    <mergeCell ref="C43:G43"/>
    <mergeCell ref="C52:G52"/>
    <mergeCell ref="C53:G53"/>
    <mergeCell ref="C54:G54"/>
    <mergeCell ref="C55:G55"/>
    <mergeCell ref="C56:G56"/>
    <mergeCell ref="C57:G57"/>
    <mergeCell ref="A1:G1"/>
    <mergeCell ref="C2:G2"/>
    <mergeCell ref="C3:G3"/>
    <mergeCell ref="C4:G4"/>
    <mergeCell ref="A91:C91"/>
    <mergeCell ref="C40:G40"/>
    <mergeCell ref="C28:G28"/>
    <mergeCell ref="C29:G29"/>
    <mergeCell ref="C30:G30"/>
    <mergeCell ref="C31:G31"/>
    <mergeCell ref="C32:G32"/>
    <mergeCell ref="C33:G33"/>
    <mergeCell ref="C34:G34"/>
    <mergeCell ref="C35:G35"/>
    <mergeCell ref="C36:G36"/>
    <mergeCell ref="C38:G38"/>
    <mergeCell ref="C58:G58"/>
    <mergeCell ref="C59:G59"/>
    <mergeCell ref="C68:G68"/>
    <mergeCell ref="C69:G69"/>
    <mergeCell ref="C70:G70"/>
    <mergeCell ref="C71:G71"/>
    <mergeCell ref="C61:G61"/>
    <mergeCell ref="C62:G62"/>
    <mergeCell ref="C63:G63"/>
    <mergeCell ref="C64:G64"/>
    <mergeCell ref="C66:G66"/>
    <mergeCell ref="C67:G6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K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24.7109375" style="120" customWidth="1"/>
    <col min="5" max="5" width="72.7109375" style="120" customWidth="1"/>
    <col min="6" max="6" width="16.7109375" style="120" customWidth="1"/>
    <col min="7" max="7" width="4.85546875" customWidth="1"/>
    <col min="8" max="8" width="10.5703125" customWidth="1"/>
    <col min="9" max="9" width="13.7109375" customWidth="1"/>
    <col min="10" max="10" width="12.7109375" customWidth="1"/>
    <col min="11" max="16" width="0" hidden="1" customWidth="1"/>
    <col min="21" max="21" width="0" hidden="1" customWidth="1"/>
    <col min="24" max="28" width="0" hidden="1" customWidth="1"/>
    <col min="32" max="32" width="0" hidden="1" customWidth="1"/>
    <col min="34" max="44" width="0" hidden="1" customWidth="1"/>
  </cols>
  <sheetData>
    <row r="1" spans="1:63" ht="15.75" customHeight="1" x14ac:dyDescent="0.25">
      <c r="A1" s="257" t="s">
        <v>7</v>
      </c>
      <c r="B1" s="257"/>
      <c r="C1" s="257"/>
      <c r="D1" s="257"/>
      <c r="E1" s="257"/>
      <c r="F1" s="257"/>
      <c r="G1" s="257"/>
      <c r="H1" s="257"/>
      <c r="I1" s="257"/>
      <c r="J1" s="257"/>
      <c r="AJ1" t="s">
        <v>217</v>
      </c>
    </row>
    <row r="2" spans="1:63" ht="24.95" customHeight="1" x14ac:dyDescent="0.2">
      <c r="A2" s="139" t="s">
        <v>8</v>
      </c>
      <c r="B2" s="49" t="s">
        <v>43</v>
      </c>
      <c r="C2" s="258" t="s">
        <v>44</v>
      </c>
      <c r="D2" s="282"/>
      <c r="E2" s="282"/>
      <c r="F2" s="282"/>
      <c r="G2" s="259"/>
      <c r="H2" s="259"/>
      <c r="I2" s="259"/>
      <c r="J2" s="260"/>
      <c r="AJ2" t="s">
        <v>218</v>
      </c>
    </row>
    <row r="3" spans="1:63" ht="24.95" customHeight="1" x14ac:dyDescent="0.2">
      <c r="A3" s="139" t="s">
        <v>9</v>
      </c>
      <c r="B3" s="49" t="s">
        <v>46</v>
      </c>
      <c r="C3" s="258" t="s">
        <v>47</v>
      </c>
      <c r="D3" s="282"/>
      <c r="E3" s="282"/>
      <c r="F3" s="282"/>
      <c r="G3" s="259"/>
      <c r="H3" s="259"/>
      <c r="I3" s="259"/>
      <c r="J3" s="260"/>
      <c r="AF3" s="120" t="s">
        <v>218</v>
      </c>
      <c r="AJ3" t="s">
        <v>219</v>
      </c>
    </row>
    <row r="4" spans="1:63" ht="24.95" customHeight="1" x14ac:dyDescent="0.2">
      <c r="A4" s="140" t="s">
        <v>10</v>
      </c>
      <c r="B4" s="141" t="s">
        <v>57</v>
      </c>
      <c r="C4" s="261" t="s">
        <v>59</v>
      </c>
      <c r="D4" s="283"/>
      <c r="E4" s="283"/>
      <c r="F4" s="283"/>
      <c r="G4" s="262"/>
      <c r="H4" s="262"/>
      <c r="I4" s="262"/>
      <c r="J4" s="263"/>
      <c r="AJ4" t="s">
        <v>220</v>
      </c>
    </row>
    <row r="5" spans="1:63" x14ac:dyDescent="0.2">
      <c r="G5" s="10"/>
    </row>
    <row r="6" spans="1:63" ht="51" x14ac:dyDescent="0.2">
      <c r="A6" s="143" t="s">
        <v>221</v>
      </c>
      <c r="B6" s="145" t="s">
        <v>222</v>
      </c>
      <c r="C6" s="145" t="s">
        <v>223</v>
      </c>
      <c r="D6" s="197" t="s">
        <v>1411</v>
      </c>
      <c r="E6" s="195" t="s">
        <v>1412</v>
      </c>
      <c r="F6" s="197" t="s">
        <v>1413</v>
      </c>
      <c r="G6" s="144" t="s">
        <v>224</v>
      </c>
      <c r="H6" s="143" t="s">
        <v>225</v>
      </c>
      <c r="I6" s="142" t="s">
        <v>226</v>
      </c>
      <c r="J6" s="143" t="s">
        <v>31</v>
      </c>
      <c r="K6" s="146" t="s">
        <v>32</v>
      </c>
      <c r="L6" s="146" t="s">
        <v>227</v>
      </c>
      <c r="M6" s="146" t="s">
        <v>33</v>
      </c>
      <c r="N6" s="146" t="s">
        <v>228</v>
      </c>
      <c r="O6" s="146" t="s">
        <v>229</v>
      </c>
      <c r="P6" s="146" t="s">
        <v>230</v>
      </c>
      <c r="Q6" s="146" t="s">
        <v>231</v>
      </c>
      <c r="R6" s="146" t="s">
        <v>232</v>
      </c>
      <c r="S6" s="146" t="s">
        <v>233</v>
      </c>
      <c r="T6" s="146" t="s">
        <v>234</v>
      </c>
      <c r="U6" s="146" t="s">
        <v>235</v>
      </c>
      <c r="V6" s="146" t="s">
        <v>236</v>
      </c>
      <c r="W6" s="146" t="s">
        <v>237</v>
      </c>
      <c r="X6" s="146" t="s">
        <v>238</v>
      </c>
      <c r="Y6" s="146" t="s">
        <v>239</v>
      </c>
      <c r="Z6" s="146" t="s">
        <v>240</v>
      </c>
      <c r="AA6" s="146" t="s">
        <v>241</v>
      </c>
      <c r="AB6" s="146" t="s">
        <v>242</v>
      </c>
    </row>
    <row r="7" spans="1:63" hidden="1" x14ac:dyDescent="0.2">
      <c r="A7" s="3"/>
      <c r="B7" s="4"/>
      <c r="C7" s="4"/>
      <c r="D7" s="4"/>
      <c r="E7" s="4"/>
      <c r="F7" s="4"/>
      <c r="G7" s="6"/>
      <c r="H7" s="148"/>
      <c r="I7" s="149"/>
      <c r="J7" s="149"/>
      <c r="K7" s="149"/>
      <c r="L7" s="149"/>
      <c r="M7" s="149"/>
      <c r="N7" s="149"/>
      <c r="O7" s="149"/>
      <c r="P7" s="149"/>
      <c r="Q7" s="148"/>
      <c r="R7" s="148"/>
      <c r="S7" s="148"/>
      <c r="T7" s="148"/>
      <c r="U7" s="149"/>
      <c r="V7" s="149"/>
      <c r="W7" s="149"/>
      <c r="X7" s="149"/>
      <c r="Y7" s="149"/>
      <c r="Z7" s="149"/>
      <c r="AA7" s="149"/>
      <c r="AB7" s="149"/>
    </row>
    <row r="8" spans="1:63" x14ac:dyDescent="0.2">
      <c r="A8" s="161" t="s">
        <v>243</v>
      </c>
      <c r="B8" s="162" t="s">
        <v>135</v>
      </c>
      <c r="C8" s="186" t="s">
        <v>136</v>
      </c>
      <c r="D8" s="186"/>
      <c r="E8" s="186"/>
      <c r="F8" s="186"/>
      <c r="G8" s="163"/>
      <c r="H8" s="164"/>
      <c r="I8" s="165"/>
      <c r="J8" s="165">
        <f>SUMIF(AJ9:AJ20,"&lt;&gt;NOR",J9:J20)</f>
        <v>0</v>
      </c>
      <c r="K8" s="165"/>
      <c r="L8" s="165">
        <f>SUM(L9:L20)</f>
        <v>0</v>
      </c>
      <c r="M8" s="165"/>
      <c r="N8" s="165">
        <f>SUM(N9:N20)</f>
        <v>0</v>
      </c>
      <c r="O8" s="165"/>
      <c r="P8" s="165">
        <f>SUM(P9:P20)</f>
        <v>0</v>
      </c>
      <c r="Q8" s="164"/>
      <c r="R8" s="164">
        <f>SUM(R9:R20)</f>
        <v>0</v>
      </c>
      <c r="S8" s="164"/>
      <c r="T8" s="164">
        <f>SUM(T9:T20)</f>
        <v>0</v>
      </c>
      <c r="U8" s="165"/>
      <c r="V8" s="165"/>
      <c r="W8" s="166"/>
      <c r="X8" s="160"/>
      <c r="Y8" s="160">
        <f>SUM(Y9:Y20)</f>
        <v>0</v>
      </c>
      <c r="Z8" s="160"/>
      <c r="AA8" s="160"/>
      <c r="AB8" s="160"/>
      <c r="AJ8" t="s">
        <v>244</v>
      </c>
    </row>
    <row r="9" spans="1:63" outlineLevel="1" x14ac:dyDescent="0.2">
      <c r="A9" s="179">
        <v>1</v>
      </c>
      <c r="B9" s="180" t="s">
        <v>692</v>
      </c>
      <c r="C9" s="189" t="s">
        <v>1361</v>
      </c>
      <c r="D9" s="198"/>
      <c r="E9" s="198"/>
      <c r="F9" s="198"/>
      <c r="G9" s="181"/>
      <c r="H9" s="182">
        <v>2</v>
      </c>
      <c r="I9" s="183"/>
      <c r="J9" s="184">
        <f t="shared" ref="J9:J20" si="0">ROUND(H9*I9,2)</f>
        <v>0</v>
      </c>
      <c r="K9" s="183"/>
      <c r="L9" s="184">
        <f t="shared" ref="L9:L20" si="1">ROUND(H9*K9,2)</f>
        <v>0</v>
      </c>
      <c r="M9" s="183"/>
      <c r="N9" s="184">
        <f t="shared" ref="N9:N20" si="2">ROUND(H9*M9,2)</f>
        <v>0</v>
      </c>
      <c r="O9" s="184">
        <v>21</v>
      </c>
      <c r="P9" s="184">
        <f t="shared" ref="P9:P20" si="3">J9*(1+O9/100)</f>
        <v>0</v>
      </c>
      <c r="Q9" s="182">
        <v>0</v>
      </c>
      <c r="R9" s="182">
        <f t="shared" ref="R9:R20" si="4">ROUND(H9*Q9,2)</f>
        <v>0</v>
      </c>
      <c r="S9" s="182">
        <v>0</v>
      </c>
      <c r="T9" s="182">
        <f t="shared" ref="T9:T20" si="5">ROUND(H9*S9,2)</f>
        <v>0</v>
      </c>
      <c r="U9" s="184"/>
      <c r="V9" s="184" t="s">
        <v>327</v>
      </c>
      <c r="W9" s="185" t="s">
        <v>333</v>
      </c>
      <c r="X9" s="157">
        <v>0</v>
      </c>
      <c r="Y9" s="157">
        <f t="shared" ref="Y9:Y20" si="6">ROUND(H9*X9,2)</f>
        <v>0</v>
      </c>
      <c r="Z9" s="157"/>
      <c r="AA9" s="157" t="s">
        <v>249</v>
      </c>
      <c r="AB9" s="157" t="s">
        <v>250</v>
      </c>
      <c r="AC9" s="147"/>
      <c r="AD9" s="147"/>
      <c r="AE9" s="147"/>
      <c r="AF9" s="147"/>
      <c r="AG9" s="147"/>
      <c r="AH9" s="147"/>
      <c r="AI9" s="147"/>
      <c r="AJ9" s="147" t="s">
        <v>694</v>
      </c>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row>
    <row r="10" spans="1:63" outlineLevel="1" x14ac:dyDescent="0.2">
      <c r="A10" s="179">
        <v>2</v>
      </c>
      <c r="B10" s="180" t="s">
        <v>695</v>
      </c>
      <c r="C10" s="189" t="s">
        <v>1362</v>
      </c>
      <c r="D10" s="198"/>
      <c r="E10" s="198"/>
      <c r="F10" s="198"/>
      <c r="G10" s="181"/>
      <c r="H10" s="182">
        <v>4</v>
      </c>
      <c r="I10" s="183"/>
      <c r="J10" s="184">
        <f t="shared" si="0"/>
        <v>0</v>
      </c>
      <c r="K10" s="183"/>
      <c r="L10" s="184">
        <f t="shared" si="1"/>
        <v>0</v>
      </c>
      <c r="M10" s="183"/>
      <c r="N10" s="184">
        <f t="shared" si="2"/>
        <v>0</v>
      </c>
      <c r="O10" s="184">
        <v>21</v>
      </c>
      <c r="P10" s="184">
        <f t="shared" si="3"/>
        <v>0</v>
      </c>
      <c r="Q10" s="182">
        <v>0</v>
      </c>
      <c r="R10" s="182">
        <f t="shared" si="4"/>
        <v>0</v>
      </c>
      <c r="S10" s="182">
        <v>0</v>
      </c>
      <c r="T10" s="182">
        <f t="shared" si="5"/>
        <v>0</v>
      </c>
      <c r="U10" s="184"/>
      <c r="V10" s="184" t="s">
        <v>327</v>
      </c>
      <c r="W10" s="185" t="s">
        <v>333</v>
      </c>
      <c r="X10" s="157">
        <v>0</v>
      </c>
      <c r="Y10" s="157">
        <f t="shared" si="6"/>
        <v>0</v>
      </c>
      <c r="Z10" s="157"/>
      <c r="AA10" s="157" t="s">
        <v>249</v>
      </c>
      <c r="AB10" s="157" t="s">
        <v>250</v>
      </c>
      <c r="AC10" s="147"/>
      <c r="AD10" s="147"/>
      <c r="AE10" s="147"/>
      <c r="AF10" s="147"/>
      <c r="AG10" s="147"/>
      <c r="AH10" s="147"/>
      <c r="AI10" s="147"/>
      <c r="AJ10" s="147" t="s">
        <v>694</v>
      </c>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row>
    <row r="11" spans="1:63" outlineLevel="1" x14ac:dyDescent="0.2">
      <c r="A11" s="179">
        <v>3</v>
      </c>
      <c r="B11" s="180" t="s">
        <v>698</v>
      </c>
      <c r="C11" s="189" t="s">
        <v>1363</v>
      </c>
      <c r="D11" s="198"/>
      <c r="E11" s="198"/>
      <c r="F11" s="198"/>
      <c r="G11" s="181"/>
      <c r="H11" s="182">
        <v>2</v>
      </c>
      <c r="I11" s="183"/>
      <c r="J11" s="184">
        <f t="shared" si="0"/>
        <v>0</v>
      </c>
      <c r="K11" s="183"/>
      <c r="L11" s="184">
        <f t="shared" si="1"/>
        <v>0</v>
      </c>
      <c r="M11" s="183"/>
      <c r="N11" s="184">
        <f t="shared" si="2"/>
        <v>0</v>
      </c>
      <c r="O11" s="184">
        <v>21</v>
      </c>
      <c r="P11" s="184">
        <f t="shared" si="3"/>
        <v>0</v>
      </c>
      <c r="Q11" s="182">
        <v>0</v>
      </c>
      <c r="R11" s="182">
        <f t="shared" si="4"/>
        <v>0</v>
      </c>
      <c r="S11" s="182">
        <v>0</v>
      </c>
      <c r="T11" s="182">
        <f t="shared" si="5"/>
        <v>0</v>
      </c>
      <c r="U11" s="184"/>
      <c r="V11" s="184" t="s">
        <v>327</v>
      </c>
      <c r="W11" s="185" t="s">
        <v>333</v>
      </c>
      <c r="X11" s="157">
        <v>0</v>
      </c>
      <c r="Y11" s="157">
        <f t="shared" si="6"/>
        <v>0</v>
      </c>
      <c r="Z11" s="157"/>
      <c r="AA11" s="157" t="s">
        <v>249</v>
      </c>
      <c r="AB11" s="157" t="s">
        <v>250</v>
      </c>
      <c r="AC11" s="147"/>
      <c r="AD11" s="147"/>
      <c r="AE11" s="147"/>
      <c r="AF11" s="147"/>
      <c r="AG11" s="147"/>
      <c r="AH11" s="147"/>
      <c r="AI11" s="147"/>
      <c r="AJ11" s="147" t="s">
        <v>694</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row>
    <row r="12" spans="1:63" outlineLevel="1" x14ac:dyDescent="0.2">
      <c r="A12" s="179">
        <v>4</v>
      </c>
      <c r="B12" s="180" t="s">
        <v>700</v>
      </c>
      <c r="C12" s="189" t="s">
        <v>1364</v>
      </c>
      <c r="D12" s="198"/>
      <c r="E12" s="198"/>
      <c r="F12" s="198"/>
      <c r="G12" s="181"/>
      <c r="H12" s="182">
        <v>2</v>
      </c>
      <c r="I12" s="183"/>
      <c r="J12" s="184">
        <f t="shared" si="0"/>
        <v>0</v>
      </c>
      <c r="K12" s="183"/>
      <c r="L12" s="184">
        <f t="shared" si="1"/>
        <v>0</v>
      </c>
      <c r="M12" s="183"/>
      <c r="N12" s="184">
        <f t="shared" si="2"/>
        <v>0</v>
      </c>
      <c r="O12" s="184">
        <v>21</v>
      </c>
      <c r="P12" s="184">
        <f t="shared" si="3"/>
        <v>0</v>
      </c>
      <c r="Q12" s="182">
        <v>0</v>
      </c>
      <c r="R12" s="182">
        <f t="shared" si="4"/>
        <v>0</v>
      </c>
      <c r="S12" s="182">
        <v>0</v>
      </c>
      <c r="T12" s="182">
        <f t="shared" si="5"/>
        <v>0</v>
      </c>
      <c r="U12" s="184"/>
      <c r="V12" s="184" t="s">
        <v>327</v>
      </c>
      <c r="W12" s="185" t="s">
        <v>333</v>
      </c>
      <c r="X12" s="157">
        <v>0</v>
      </c>
      <c r="Y12" s="157">
        <f t="shared" si="6"/>
        <v>0</v>
      </c>
      <c r="Z12" s="157"/>
      <c r="AA12" s="157" t="s">
        <v>249</v>
      </c>
      <c r="AB12" s="157" t="s">
        <v>250</v>
      </c>
      <c r="AC12" s="147"/>
      <c r="AD12" s="147"/>
      <c r="AE12" s="147"/>
      <c r="AF12" s="147"/>
      <c r="AG12" s="147"/>
      <c r="AH12" s="147"/>
      <c r="AI12" s="147"/>
      <c r="AJ12" s="147" t="s">
        <v>694</v>
      </c>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row>
    <row r="13" spans="1:63" outlineLevel="1" x14ac:dyDescent="0.2">
      <c r="A13" s="179">
        <v>5</v>
      </c>
      <c r="B13" s="180" t="s">
        <v>702</v>
      </c>
      <c r="C13" s="189" t="s">
        <v>1365</v>
      </c>
      <c r="D13" s="198"/>
      <c r="E13" s="198"/>
      <c r="F13" s="198"/>
      <c r="G13" s="181"/>
      <c r="H13" s="182">
        <v>5</v>
      </c>
      <c r="I13" s="183"/>
      <c r="J13" s="184">
        <f t="shared" si="0"/>
        <v>0</v>
      </c>
      <c r="K13" s="183"/>
      <c r="L13" s="184">
        <f t="shared" si="1"/>
        <v>0</v>
      </c>
      <c r="M13" s="183"/>
      <c r="N13" s="184">
        <f t="shared" si="2"/>
        <v>0</v>
      </c>
      <c r="O13" s="184">
        <v>21</v>
      </c>
      <c r="P13" s="184">
        <f t="shared" si="3"/>
        <v>0</v>
      </c>
      <c r="Q13" s="182">
        <v>0</v>
      </c>
      <c r="R13" s="182">
        <f t="shared" si="4"/>
        <v>0</v>
      </c>
      <c r="S13" s="182">
        <v>0</v>
      </c>
      <c r="T13" s="182">
        <f t="shared" si="5"/>
        <v>0</v>
      </c>
      <c r="U13" s="184"/>
      <c r="V13" s="184" t="s">
        <v>327</v>
      </c>
      <c r="W13" s="185" t="s">
        <v>333</v>
      </c>
      <c r="X13" s="157">
        <v>0</v>
      </c>
      <c r="Y13" s="157">
        <f t="shared" si="6"/>
        <v>0</v>
      </c>
      <c r="Z13" s="157"/>
      <c r="AA13" s="157" t="s">
        <v>249</v>
      </c>
      <c r="AB13" s="157" t="s">
        <v>250</v>
      </c>
      <c r="AC13" s="147"/>
      <c r="AD13" s="147"/>
      <c r="AE13" s="147"/>
      <c r="AF13" s="147"/>
      <c r="AG13" s="147"/>
      <c r="AH13" s="147"/>
      <c r="AI13" s="147"/>
      <c r="AJ13" s="147" t="s">
        <v>694</v>
      </c>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row>
    <row r="14" spans="1:63" outlineLevel="1" x14ac:dyDescent="0.2">
      <c r="A14" s="179">
        <v>6</v>
      </c>
      <c r="B14" s="180" t="s">
        <v>704</v>
      </c>
      <c r="C14" s="189" t="s">
        <v>1366</v>
      </c>
      <c r="D14" s="198"/>
      <c r="E14" s="198"/>
      <c r="F14" s="198"/>
      <c r="G14" s="181"/>
      <c r="H14" s="182">
        <v>3</v>
      </c>
      <c r="I14" s="183"/>
      <c r="J14" s="184">
        <f t="shared" si="0"/>
        <v>0</v>
      </c>
      <c r="K14" s="183"/>
      <c r="L14" s="184">
        <f t="shared" si="1"/>
        <v>0</v>
      </c>
      <c r="M14" s="183"/>
      <c r="N14" s="184">
        <f t="shared" si="2"/>
        <v>0</v>
      </c>
      <c r="O14" s="184">
        <v>21</v>
      </c>
      <c r="P14" s="184">
        <f t="shared" si="3"/>
        <v>0</v>
      </c>
      <c r="Q14" s="182">
        <v>0</v>
      </c>
      <c r="R14" s="182">
        <f t="shared" si="4"/>
        <v>0</v>
      </c>
      <c r="S14" s="182">
        <v>0</v>
      </c>
      <c r="T14" s="182">
        <f t="shared" si="5"/>
        <v>0</v>
      </c>
      <c r="U14" s="184"/>
      <c r="V14" s="184" t="s">
        <v>327</v>
      </c>
      <c r="W14" s="185" t="s">
        <v>333</v>
      </c>
      <c r="X14" s="157">
        <v>0</v>
      </c>
      <c r="Y14" s="157">
        <f t="shared" si="6"/>
        <v>0</v>
      </c>
      <c r="Z14" s="157"/>
      <c r="AA14" s="157" t="s">
        <v>249</v>
      </c>
      <c r="AB14" s="157" t="s">
        <v>250</v>
      </c>
      <c r="AC14" s="147"/>
      <c r="AD14" s="147"/>
      <c r="AE14" s="147"/>
      <c r="AF14" s="147"/>
      <c r="AG14" s="147"/>
      <c r="AH14" s="147"/>
      <c r="AI14" s="147"/>
      <c r="AJ14" s="147" t="s">
        <v>694</v>
      </c>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row>
    <row r="15" spans="1:63" outlineLevel="1" x14ac:dyDescent="0.2">
      <c r="A15" s="179">
        <v>7</v>
      </c>
      <c r="B15" s="180" t="s">
        <v>706</v>
      </c>
      <c r="C15" s="189" t="s">
        <v>1367</v>
      </c>
      <c r="D15" s="198"/>
      <c r="E15" s="198"/>
      <c r="F15" s="198"/>
      <c r="G15" s="181"/>
      <c r="H15" s="182">
        <v>3</v>
      </c>
      <c r="I15" s="183"/>
      <c r="J15" s="184">
        <f t="shared" si="0"/>
        <v>0</v>
      </c>
      <c r="K15" s="183"/>
      <c r="L15" s="184">
        <f t="shared" si="1"/>
        <v>0</v>
      </c>
      <c r="M15" s="183"/>
      <c r="N15" s="184">
        <f t="shared" si="2"/>
        <v>0</v>
      </c>
      <c r="O15" s="184">
        <v>21</v>
      </c>
      <c r="P15" s="184">
        <f t="shared" si="3"/>
        <v>0</v>
      </c>
      <c r="Q15" s="182">
        <v>0</v>
      </c>
      <c r="R15" s="182">
        <f t="shared" si="4"/>
        <v>0</v>
      </c>
      <c r="S15" s="182">
        <v>0</v>
      </c>
      <c r="T15" s="182">
        <f t="shared" si="5"/>
        <v>0</v>
      </c>
      <c r="U15" s="184"/>
      <c r="V15" s="184" t="s">
        <v>327</v>
      </c>
      <c r="W15" s="185" t="s">
        <v>333</v>
      </c>
      <c r="X15" s="157">
        <v>0</v>
      </c>
      <c r="Y15" s="157">
        <f t="shared" si="6"/>
        <v>0</v>
      </c>
      <c r="Z15" s="157"/>
      <c r="AA15" s="157" t="s">
        <v>249</v>
      </c>
      <c r="AB15" s="157" t="s">
        <v>250</v>
      </c>
      <c r="AC15" s="147"/>
      <c r="AD15" s="147"/>
      <c r="AE15" s="147"/>
      <c r="AF15" s="147"/>
      <c r="AG15" s="147"/>
      <c r="AH15" s="147"/>
      <c r="AI15" s="147"/>
      <c r="AJ15" s="147" t="s">
        <v>694</v>
      </c>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row>
    <row r="16" spans="1:63" outlineLevel="1" x14ac:dyDescent="0.2">
      <c r="A16" s="179">
        <v>8</v>
      </c>
      <c r="B16" s="180" t="s">
        <v>708</v>
      </c>
      <c r="C16" s="189" t="s">
        <v>1368</v>
      </c>
      <c r="D16" s="198"/>
      <c r="E16" s="198"/>
      <c r="F16" s="198"/>
      <c r="G16" s="181"/>
      <c r="H16" s="182">
        <v>1</v>
      </c>
      <c r="I16" s="183"/>
      <c r="J16" s="184">
        <f t="shared" si="0"/>
        <v>0</v>
      </c>
      <c r="K16" s="183"/>
      <c r="L16" s="184">
        <f t="shared" si="1"/>
        <v>0</v>
      </c>
      <c r="M16" s="183"/>
      <c r="N16" s="184">
        <f t="shared" si="2"/>
        <v>0</v>
      </c>
      <c r="O16" s="184">
        <v>21</v>
      </c>
      <c r="P16" s="184">
        <f t="shared" si="3"/>
        <v>0</v>
      </c>
      <c r="Q16" s="182">
        <v>0</v>
      </c>
      <c r="R16" s="182">
        <f t="shared" si="4"/>
        <v>0</v>
      </c>
      <c r="S16" s="182">
        <v>0</v>
      </c>
      <c r="T16" s="182">
        <f t="shared" si="5"/>
        <v>0</v>
      </c>
      <c r="U16" s="184"/>
      <c r="V16" s="184" t="s">
        <v>327</v>
      </c>
      <c r="W16" s="185" t="s">
        <v>333</v>
      </c>
      <c r="X16" s="157">
        <v>0</v>
      </c>
      <c r="Y16" s="157">
        <f t="shared" si="6"/>
        <v>0</v>
      </c>
      <c r="Z16" s="157"/>
      <c r="AA16" s="157" t="s">
        <v>249</v>
      </c>
      <c r="AB16" s="157" t="s">
        <v>250</v>
      </c>
      <c r="AC16" s="147"/>
      <c r="AD16" s="147"/>
      <c r="AE16" s="147"/>
      <c r="AF16" s="147"/>
      <c r="AG16" s="147"/>
      <c r="AH16" s="147"/>
      <c r="AI16" s="147"/>
      <c r="AJ16" s="147" t="s">
        <v>694</v>
      </c>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row>
    <row r="17" spans="1:63" outlineLevel="1" x14ac:dyDescent="0.2">
      <c r="A17" s="179">
        <v>9</v>
      </c>
      <c r="B17" s="180" t="s">
        <v>710</v>
      </c>
      <c r="C17" s="189" t="s">
        <v>1369</v>
      </c>
      <c r="D17" s="198"/>
      <c r="E17" s="198"/>
      <c r="F17" s="198"/>
      <c r="G17" s="181"/>
      <c r="H17" s="182">
        <v>1</v>
      </c>
      <c r="I17" s="183"/>
      <c r="J17" s="184">
        <f t="shared" si="0"/>
        <v>0</v>
      </c>
      <c r="K17" s="183"/>
      <c r="L17" s="184">
        <f t="shared" si="1"/>
        <v>0</v>
      </c>
      <c r="M17" s="183"/>
      <c r="N17" s="184">
        <f t="shared" si="2"/>
        <v>0</v>
      </c>
      <c r="O17" s="184">
        <v>21</v>
      </c>
      <c r="P17" s="184">
        <f t="shared" si="3"/>
        <v>0</v>
      </c>
      <c r="Q17" s="182">
        <v>0</v>
      </c>
      <c r="R17" s="182">
        <f t="shared" si="4"/>
        <v>0</v>
      </c>
      <c r="S17" s="182">
        <v>0</v>
      </c>
      <c r="T17" s="182">
        <f t="shared" si="5"/>
        <v>0</v>
      </c>
      <c r="U17" s="184"/>
      <c r="V17" s="184" t="s">
        <v>327</v>
      </c>
      <c r="W17" s="185" t="s">
        <v>333</v>
      </c>
      <c r="X17" s="157">
        <v>0</v>
      </c>
      <c r="Y17" s="157">
        <f t="shared" si="6"/>
        <v>0</v>
      </c>
      <c r="Z17" s="157"/>
      <c r="AA17" s="157" t="s">
        <v>249</v>
      </c>
      <c r="AB17" s="157" t="s">
        <v>250</v>
      </c>
      <c r="AC17" s="147"/>
      <c r="AD17" s="147"/>
      <c r="AE17" s="147"/>
      <c r="AF17" s="147"/>
      <c r="AG17" s="147"/>
      <c r="AH17" s="147"/>
      <c r="AI17" s="147"/>
      <c r="AJ17" s="147" t="s">
        <v>694</v>
      </c>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row>
    <row r="18" spans="1:63" ht="22.5" outlineLevel="1" x14ac:dyDescent="0.2">
      <c r="A18" s="179">
        <v>10</v>
      </c>
      <c r="B18" s="180" t="s">
        <v>712</v>
      </c>
      <c r="C18" s="189" t="s">
        <v>1370</v>
      </c>
      <c r="D18" s="198"/>
      <c r="E18" s="198"/>
      <c r="F18" s="198"/>
      <c r="G18" s="181"/>
      <c r="H18" s="182">
        <v>1</v>
      </c>
      <c r="I18" s="183"/>
      <c r="J18" s="184">
        <f t="shared" si="0"/>
        <v>0</v>
      </c>
      <c r="K18" s="183"/>
      <c r="L18" s="184">
        <f t="shared" si="1"/>
        <v>0</v>
      </c>
      <c r="M18" s="183"/>
      <c r="N18" s="184">
        <f t="shared" si="2"/>
        <v>0</v>
      </c>
      <c r="O18" s="184">
        <v>21</v>
      </c>
      <c r="P18" s="184">
        <f t="shared" si="3"/>
        <v>0</v>
      </c>
      <c r="Q18" s="182">
        <v>0</v>
      </c>
      <c r="R18" s="182">
        <f t="shared" si="4"/>
        <v>0</v>
      </c>
      <c r="S18" s="182">
        <v>0</v>
      </c>
      <c r="T18" s="182">
        <f t="shared" si="5"/>
        <v>0</v>
      </c>
      <c r="U18" s="184"/>
      <c r="V18" s="184" t="s">
        <v>327</v>
      </c>
      <c r="W18" s="185" t="s">
        <v>333</v>
      </c>
      <c r="X18" s="157">
        <v>0</v>
      </c>
      <c r="Y18" s="157">
        <f t="shared" si="6"/>
        <v>0</v>
      </c>
      <c r="Z18" s="157"/>
      <c r="AA18" s="157" t="s">
        <v>249</v>
      </c>
      <c r="AB18" s="157" t="s">
        <v>250</v>
      </c>
      <c r="AC18" s="147"/>
      <c r="AD18" s="147"/>
      <c r="AE18" s="147"/>
      <c r="AF18" s="147"/>
      <c r="AG18" s="147"/>
      <c r="AH18" s="147"/>
      <c r="AI18" s="147"/>
      <c r="AJ18" s="147" t="s">
        <v>694</v>
      </c>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row>
    <row r="19" spans="1:63" outlineLevel="1" x14ac:dyDescent="0.2">
      <c r="A19" s="179">
        <v>11</v>
      </c>
      <c r="B19" s="180" t="s">
        <v>714</v>
      </c>
      <c r="C19" s="189" t="s">
        <v>1371</v>
      </c>
      <c r="D19" s="198"/>
      <c r="E19" s="198"/>
      <c r="F19" s="198"/>
      <c r="G19" s="181"/>
      <c r="H19" s="182">
        <v>3</v>
      </c>
      <c r="I19" s="183"/>
      <c r="J19" s="184">
        <f t="shared" si="0"/>
        <v>0</v>
      </c>
      <c r="K19" s="183"/>
      <c r="L19" s="184">
        <f t="shared" si="1"/>
        <v>0</v>
      </c>
      <c r="M19" s="183"/>
      <c r="N19" s="184">
        <f t="shared" si="2"/>
        <v>0</v>
      </c>
      <c r="O19" s="184">
        <v>21</v>
      </c>
      <c r="P19" s="184">
        <f t="shared" si="3"/>
        <v>0</v>
      </c>
      <c r="Q19" s="182">
        <v>0</v>
      </c>
      <c r="R19" s="182">
        <f t="shared" si="4"/>
        <v>0</v>
      </c>
      <c r="S19" s="182">
        <v>0</v>
      </c>
      <c r="T19" s="182">
        <f t="shared" si="5"/>
        <v>0</v>
      </c>
      <c r="U19" s="184"/>
      <c r="V19" s="184" t="s">
        <v>327</v>
      </c>
      <c r="W19" s="185" t="s">
        <v>333</v>
      </c>
      <c r="X19" s="157">
        <v>0</v>
      </c>
      <c r="Y19" s="157">
        <f t="shared" si="6"/>
        <v>0</v>
      </c>
      <c r="Z19" s="157"/>
      <c r="AA19" s="157" t="s">
        <v>249</v>
      </c>
      <c r="AB19" s="157" t="s">
        <v>250</v>
      </c>
      <c r="AC19" s="147"/>
      <c r="AD19" s="147"/>
      <c r="AE19" s="147"/>
      <c r="AF19" s="147"/>
      <c r="AG19" s="147"/>
      <c r="AH19" s="147"/>
      <c r="AI19" s="147"/>
      <c r="AJ19" s="147" t="s">
        <v>694</v>
      </c>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row>
    <row r="20" spans="1:63" ht="22.5" outlineLevel="1" x14ac:dyDescent="0.2">
      <c r="A20" s="179">
        <v>12</v>
      </c>
      <c r="B20" s="180" t="s">
        <v>716</v>
      </c>
      <c r="C20" s="189" t="s">
        <v>1372</v>
      </c>
      <c r="D20" s="198"/>
      <c r="E20" s="198"/>
      <c r="F20" s="198"/>
      <c r="G20" s="181"/>
      <c r="H20" s="182">
        <v>1</v>
      </c>
      <c r="I20" s="183"/>
      <c r="J20" s="184">
        <f t="shared" si="0"/>
        <v>0</v>
      </c>
      <c r="K20" s="183"/>
      <c r="L20" s="184">
        <f t="shared" si="1"/>
        <v>0</v>
      </c>
      <c r="M20" s="183"/>
      <c r="N20" s="184">
        <f t="shared" si="2"/>
        <v>0</v>
      </c>
      <c r="O20" s="184">
        <v>21</v>
      </c>
      <c r="P20" s="184">
        <f t="shared" si="3"/>
        <v>0</v>
      </c>
      <c r="Q20" s="182">
        <v>0</v>
      </c>
      <c r="R20" s="182">
        <f t="shared" si="4"/>
        <v>0</v>
      </c>
      <c r="S20" s="182">
        <v>0</v>
      </c>
      <c r="T20" s="182">
        <f t="shared" si="5"/>
        <v>0</v>
      </c>
      <c r="U20" s="184"/>
      <c r="V20" s="184" t="s">
        <v>327</v>
      </c>
      <c r="W20" s="185" t="s">
        <v>333</v>
      </c>
      <c r="X20" s="157">
        <v>0</v>
      </c>
      <c r="Y20" s="157">
        <f t="shared" si="6"/>
        <v>0</v>
      </c>
      <c r="Z20" s="157"/>
      <c r="AA20" s="157" t="s">
        <v>249</v>
      </c>
      <c r="AB20" s="157" t="s">
        <v>250</v>
      </c>
      <c r="AC20" s="147"/>
      <c r="AD20" s="147"/>
      <c r="AE20" s="147"/>
      <c r="AF20" s="147"/>
      <c r="AG20" s="147"/>
      <c r="AH20" s="147"/>
      <c r="AI20" s="147"/>
      <c r="AJ20" s="147" t="s">
        <v>694</v>
      </c>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row>
    <row r="21" spans="1:63" ht="25.5" x14ac:dyDescent="0.2">
      <c r="A21" s="161" t="s">
        <v>243</v>
      </c>
      <c r="B21" s="162" t="s">
        <v>137</v>
      </c>
      <c r="C21" s="186" t="s">
        <v>138</v>
      </c>
      <c r="D21" s="199"/>
      <c r="E21" s="199"/>
      <c r="F21" s="199"/>
      <c r="G21" s="163"/>
      <c r="H21" s="164"/>
      <c r="I21" s="165"/>
      <c r="J21" s="165">
        <f>SUMIF(AJ22:AJ24,"&lt;&gt;NOR",J22:J24)</f>
        <v>0</v>
      </c>
      <c r="K21" s="165"/>
      <c r="L21" s="165">
        <f>SUM(L22:L24)</f>
        <v>0</v>
      </c>
      <c r="M21" s="165"/>
      <c r="N21" s="165">
        <f>SUM(N22:N24)</f>
        <v>0</v>
      </c>
      <c r="O21" s="165"/>
      <c r="P21" s="165">
        <f>SUM(P22:P24)</f>
        <v>0</v>
      </c>
      <c r="Q21" s="164"/>
      <c r="R21" s="164">
        <f>SUM(R22:R24)</f>
        <v>0</v>
      </c>
      <c r="S21" s="164"/>
      <c r="T21" s="164">
        <f>SUM(T22:T24)</f>
        <v>0</v>
      </c>
      <c r="U21" s="165"/>
      <c r="V21" s="165"/>
      <c r="W21" s="166"/>
      <c r="X21" s="160"/>
      <c r="Y21" s="160">
        <f>SUM(Y22:Y24)</f>
        <v>0</v>
      </c>
      <c r="Z21" s="160"/>
      <c r="AA21" s="160"/>
      <c r="AB21" s="160"/>
      <c r="AJ21" t="s">
        <v>244</v>
      </c>
    </row>
    <row r="22" spans="1:63" ht="22.5" outlineLevel="1" x14ac:dyDescent="0.2">
      <c r="A22" s="179">
        <v>13</v>
      </c>
      <c r="B22" s="180" t="s">
        <v>718</v>
      </c>
      <c r="C22" s="189" t="s">
        <v>1373</v>
      </c>
      <c r="D22" s="198"/>
      <c r="E22" s="198"/>
      <c r="F22" s="198"/>
      <c r="G22" s="181"/>
      <c r="H22" s="182">
        <v>2</v>
      </c>
      <c r="I22" s="183"/>
      <c r="J22" s="184">
        <f>ROUND(H22*I22,2)</f>
        <v>0</v>
      </c>
      <c r="K22" s="183"/>
      <c r="L22" s="184">
        <f>ROUND(H22*K22,2)</f>
        <v>0</v>
      </c>
      <c r="M22" s="183"/>
      <c r="N22" s="184">
        <f>ROUND(H22*M22,2)</f>
        <v>0</v>
      </c>
      <c r="O22" s="184">
        <v>21</v>
      </c>
      <c r="P22" s="184">
        <f>J22*(1+O22/100)</f>
        <v>0</v>
      </c>
      <c r="Q22" s="182">
        <v>0</v>
      </c>
      <c r="R22" s="182">
        <f>ROUND(H22*Q22,2)</f>
        <v>0</v>
      </c>
      <c r="S22" s="182">
        <v>0</v>
      </c>
      <c r="T22" s="182">
        <f>ROUND(H22*S22,2)</f>
        <v>0</v>
      </c>
      <c r="U22" s="184"/>
      <c r="V22" s="184" t="s">
        <v>327</v>
      </c>
      <c r="W22" s="185" t="s">
        <v>333</v>
      </c>
      <c r="X22" s="157">
        <v>0</v>
      </c>
      <c r="Y22" s="157">
        <f>ROUND(H22*X22,2)</f>
        <v>0</v>
      </c>
      <c r="Z22" s="157"/>
      <c r="AA22" s="157" t="s">
        <v>249</v>
      </c>
      <c r="AB22" s="157" t="s">
        <v>250</v>
      </c>
      <c r="AC22" s="147"/>
      <c r="AD22" s="147"/>
      <c r="AE22" s="147"/>
      <c r="AF22" s="147"/>
      <c r="AG22" s="147"/>
      <c r="AH22" s="147"/>
      <c r="AI22" s="147"/>
      <c r="AJ22" s="147" t="s">
        <v>694</v>
      </c>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row>
    <row r="23" spans="1:63" outlineLevel="1" x14ac:dyDescent="0.2">
      <c r="A23" s="179">
        <v>14</v>
      </c>
      <c r="B23" s="180" t="s">
        <v>720</v>
      </c>
      <c r="C23" s="189" t="s">
        <v>1374</v>
      </c>
      <c r="D23" s="198"/>
      <c r="E23" s="198"/>
      <c r="F23" s="198"/>
      <c r="G23" s="181"/>
      <c r="H23" s="182">
        <v>44</v>
      </c>
      <c r="I23" s="183"/>
      <c r="J23" s="184">
        <f>ROUND(H23*I23,2)</f>
        <v>0</v>
      </c>
      <c r="K23" s="183"/>
      <c r="L23" s="184">
        <f>ROUND(H23*K23,2)</f>
        <v>0</v>
      </c>
      <c r="M23" s="183"/>
      <c r="N23" s="184">
        <f>ROUND(H23*M23,2)</f>
        <v>0</v>
      </c>
      <c r="O23" s="184">
        <v>21</v>
      </c>
      <c r="P23" s="184">
        <f>J23*(1+O23/100)</f>
        <v>0</v>
      </c>
      <c r="Q23" s="182">
        <v>0</v>
      </c>
      <c r="R23" s="182">
        <f>ROUND(H23*Q23,2)</f>
        <v>0</v>
      </c>
      <c r="S23" s="182">
        <v>0</v>
      </c>
      <c r="T23" s="182">
        <f>ROUND(H23*S23,2)</f>
        <v>0</v>
      </c>
      <c r="U23" s="184"/>
      <c r="V23" s="184" t="s">
        <v>327</v>
      </c>
      <c r="W23" s="185" t="s">
        <v>333</v>
      </c>
      <c r="X23" s="157">
        <v>0</v>
      </c>
      <c r="Y23" s="157">
        <f>ROUND(H23*X23,2)</f>
        <v>0</v>
      </c>
      <c r="Z23" s="157"/>
      <c r="AA23" s="157" t="s">
        <v>249</v>
      </c>
      <c r="AB23" s="157" t="s">
        <v>250</v>
      </c>
      <c r="AC23" s="147"/>
      <c r="AD23" s="147"/>
      <c r="AE23" s="147"/>
      <c r="AF23" s="147"/>
      <c r="AG23" s="147"/>
      <c r="AH23" s="147"/>
      <c r="AI23" s="147"/>
      <c r="AJ23" s="147" t="s">
        <v>694</v>
      </c>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row>
    <row r="24" spans="1:63" ht="22.5" outlineLevel="1" x14ac:dyDescent="0.2">
      <c r="A24" s="179">
        <v>15</v>
      </c>
      <c r="B24" s="180" t="s">
        <v>722</v>
      </c>
      <c r="C24" s="189" t="s">
        <v>1375</v>
      </c>
      <c r="D24" s="198"/>
      <c r="E24" s="198"/>
      <c r="F24" s="198"/>
      <c r="G24" s="181"/>
      <c r="H24" s="182">
        <v>1</v>
      </c>
      <c r="I24" s="183"/>
      <c r="J24" s="184">
        <f>ROUND(H24*I24,2)</f>
        <v>0</v>
      </c>
      <c r="K24" s="183"/>
      <c r="L24" s="184">
        <f>ROUND(H24*K24,2)</f>
        <v>0</v>
      </c>
      <c r="M24" s="183"/>
      <c r="N24" s="184">
        <f>ROUND(H24*M24,2)</f>
        <v>0</v>
      </c>
      <c r="O24" s="184">
        <v>21</v>
      </c>
      <c r="P24" s="184">
        <f>J24*(1+O24/100)</f>
        <v>0</v>
      </c>
      <c r="Q24" s="182">
        <v>0</v>
      </c>
      <c r="R24" s="182">
        <f>ROUND(H24*Q24,2)</f>
        <v>0</v>
      </c>
      <c r="S24" s="182">
        <v>0</v>
      </c>
      <c r="T24" s="182">
        <f>ROUND(H24*S24,2)</f>
        <v>0</v>
      </c>
      <c r="U24" s="184"/>
      <c r="V24" s="184" t="s">
        <v>327</v>
      </c>
      <c r="W24" s="185" t="s">
        <v>333</v>
      </c>
      <c r="X24" s="157">
        <v>0</v>
      </c>
      <c r="Y24" s="157">
        <f>ROUND(H24*X24,2)</f>
        <v>0</v>
      </c>
      <c r="Z24" s="157"/>
      <c r="AA24" s="157" t="s">
        <v>249</v>
      </c>
      <c r="AB24" s="157" t="s">
        <v>250</v>
      </c>
      <c r="AC24" s="147"/>
      <c r="AD24" s="147"/>
      <c r="AE24" s="147"/>
      <c r="AF24" s="147"/>
      <c r="AG24" s="147"/>
      <c r="AH24" s="147"/>
      <c r="AI24" s="147"/>
      <c r="AJ24" s="147" t="s">
        <v>694</v>
      </c>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row>
    <row r="25" spans="1:63" ht="25.5" x14ac:dyDescent="0.2">
      <c r="A25" s="161" t="s">
        <v>243</v>
      </c>
      <c r="B25" s="162" t="s">
        <v>139</v>
      </c>
      <c r="C25" s="186" t="s">
        <v>140</v>
      </c>
      <c r="D25" s="199"/>
      <c r="E25" s="199"/>
      <c r="F25" s="199"/>
      <c r="G25" s="163"/>
      <c r="H25" s="164"/>
      <c r="I25" s="165"/>
      <c r="J25" s="165">
        <f>SUMIF(AJ26:AJ28,"&lt;&gt;NOR",J26:J28)</f>
        <v>0</v>
      </c>
      <c r="K25" s="165"/>
      <c r="L25" s="165">
        <f>SUM(L26:L28)</f>
        <v>0</v>
      </c>
      <c r="M25" s="165"/>
      <c r="N25" s="165">
        <f>SUM(N26:N28)</f>
        <v>0</v>
      </c>
      <c r="O25" s="165"/>
      <c r="P25" s="165">
        <f>SUM(P26:P28)</f>
        <v>0</v>
      </c>
      <c r="Q25" s="164"/>
      <c r="R25" s="164">
        <f>SUM(R26:R28)</f>
        <v>0</v>
      </c>
      <c r="S25" s="164"/>
      <c r="T25" s="164">
        <f>SUM(T26:T28)</f>
        <v>0</v>
      </c>
      <c r="U25" s="165"/>
      <c r="V25" s="165"/>
      <c r="W25" s="166"/>
      <c r="X25" s="160"/>
      <c r="Y25" s="160">
        <f>SUM(Y26:Y28)</f>
        <v>0</v>
      </c>
      <c r="Z25" s="160"/>
      <c r="AA25" s="160"/>
      <c r="AB25" s="160"/>
      <c r="AJ25" t="s">
        <v>244</v>
      </c>
    </row>
    <row r="26" spans="1:63" ht="22.5" outlineLevel="1" x14ac:dyDescent="0.2">
      <c r="A26" s="179">
        <v>16</v>
      </c>
      <c r="B26" s="180" t="s">
        <v>724</v>
      </c>
      <c r="C26" s="189" t="s">
        <v>1376</v>
      </c>
      <c r="D26" s="198"/>
      <c r="E26" s="198"/>
      <c r="F26" s="198"/>
      <c r="G26" s="181"/>
      <c r="H26" s="182">
        <v>2</v>
      </c>
      <c r="I26" s="183"/>
      <c r="J26" s="184">
        <f>ROUND(H26*I26,2)</f>
        <v>0</v>
      </c>
      <c r="K26" s="183"/>
      <c r="L26" s="184">
        <f>ROUND(H26*K26,2)</f>
        <v>0</v>
      </c>
      <c r="M26" s="183"/>
      <c r="N26" s="184">
        <f>ROUND(H26*M26,2)</f>
        <v>0</v>
      </c>
      <c r="O26" s="184">
        <v>21</v>
      </c>
      <c r="P26" s="184">
        <f>J26*(1+O26/100)</f>
        <v>0</v>
      </c>
      <c r="Q26" s="182">
        <v>0</v>
      </c>
      <c r="R26" s="182">
        <f>ROUND(H26*Q26,2)</f>
        <v>0</v>
      </c>
      <c r="S26" s="182">
        <v>0</v>
      </c>
      <c r="T26" s="182">
        <f>ROUND(H26*S26,2)</f>
        <v>0</v>
      </c>
      <c r="U26" s="184"/>
      <c r="V26" s="184" t="s">
        <v>327</v>
      </c>
      <c r="W26" s="185" t="s">
        <v>333</v>
      </c>
      <c r="X26" s="157">
        <v>0</v>
      </c>
      <c r="Y26" s="157">
        <f>ROUND(H26*X26,2)</f>
        <v>0</v>
      </c>
      <c r="Z26" s="157"/>
      <c r="AA26" s="157" t="s">
        <v>249</v>
      </c>
      <c r="AB26" s="157" t="s">
        <v>250</v>
      </c>
      <c r="AC26" s="147"/>
      <c r="AD26" s="147"/>
      <c r="AE26" s="147"/>
      <c r="AF26" s="147"/>
      <c r="AG26" s="147"/>
      <c r="AH26" s="147"/>
      <c r="AI26" s="147"/>
      <c r="AJ26" s="147" t="s">
        <v>694</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row>
    <row r="27" spans="1:63" ht="33.75" outlineLevel="1" x14ac:dyDescent="0.2">
      <c r="A27" s="179">
        <v>17</v>
      </c>
      <c r="B27" s="180" t="s">
        <v>726</v>
      </c>
      <c r="C27" s="189" t="s">
        <v>1377</v>
      </c>
      <c r="D27" s="198"/>
      <c r="E27" s="198"/>
      <c r="F27" s="198"/>
      <c r="G27" s="181"/>
      <c r="H27" s="182">
        <v>1</v>
      </c>
      <c r="I27" s="183"/>
      <c r="J27" s="184">
        <f>ROUND(H27*I27,2)</f>
        <v>0</v>
      </c>
      <c r="K27" s="183"/>
      <c r="L27" s="184">
        <f>ROUND(H27*K27,2)</f>
        <v>0</v>
      </c>
      <c r="M27" s="183"/>
      <c r="N27" s="184">
        <f>ROUND(H27*M27,2)</f>
        <v>0</v>
      </c>
      <c r="O27" s="184">
        <v>21</v>
      </c>
      <c r="P27" s="184">
        <f>J27*(1+O27/100)</f>
        <v>0</v>
      </c>
      <c r="Q27" s="182">
        <v>0</v>
      </c>
      <c r="R27" s="182">
        <f>ROUND(H27*Q27,2)</f>
        <v>0</v>
      </c>
      <c r="S27" s="182">
        <v>0</v>
      </c>
      <c r="T27" s="182">
        <f>ROUND(H27*S27,2)</f>
        <v>0</v>
      </c>
      <c r="U27" s="184"/>
      <c r="V27" s="184" t="s">
        <v>327</v>
      </c>
      <c r="W27" s="185" t="s">
        <v>333</v>
      </c>
      <c r="X27" s="157">
        <v>0</v>
      </c>
      <c r="Y27" s="157">
        <f>ROUND(H27*X27,2)</f>
        <v>0</v>
      </c>
      <c r="Z27" s="157"/>
      <c r="AA27" s="157" t="s">
        <v>249</v>
      </c>
      <c r="AB27" s="157" t="s">
        <v>250</v>
      </c>
      <c r="AC27" s="147"/>
      <c r="AD27" s="147"/>
      <c r="AE27" s="147"/>
      <c r="AF27" s="147"/>
      <c r="AG27" s="147"/>
      <c r="AH27" s="147"/>
      <c r="AI27" s="147"/>
      <c r="AJ27" s="147" t="s">
        <v>694</v>
      </c>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row>
    <row r="28" spans="1:63" ht="22.5" outlineLevel="1" x14ac:dyDescent="0.2">
      <c r="A28" s="179">
        <v>18</v>
      </c>
      <c r="B28" s="180" t="s">
        <v>728</v>
      </c>
      <c r="C28" s="189" t="s">
        <v>1378</v>
      </c>
      <c r="D28" s="198"/>
      <c r="E28" s="198"/>
      <c r="F28" s="198"/>
      <c r="G28" s="181"/>
      <c r="H28" s="182">
        <v>1</v>
      </c>
      <c r="I28" s="183"/>
      <c r="J28" s="184">
        <f>ROUND(H28*I28,2)</f>
        <v>0</v>
      </c>
      <c r="K28" s="183"/>
      <c r="L28" s="184">
        <f>ROUND(H28*K28,2)</f>
        <v>0</v>
      </c>
      <c r="M28" s="183"/>
      <c r="N28" s="184">
        <f>ROUND(H28*M28,2)</f>
        <v>0</v>
      </c>
      <c r="O28" s="184">
        <v>21</v>
      </c>
      <c r="P28" s="184">
        <f>J28*(1+O28/100)</f>
        <v>0</v>
      </c>
      <c r="Q28" s="182">
        <v>0</v>
      </c>
      <c r="R28" s="182">
        <f>ROUND(H28*Q28,2)</f>
        <v>0</v>
      </c>
      <c r="S28" s="182">
        <v>0</v>
      </c>
      <c r="T28" s="182">
        <f>ROUND(H28*S28,2)</f>
        <v>0</v>
      </c>
      <c r="U28" s="184"/>
      <c r="V28" s="184" t="s">
        <v>327</v>
      </c>
      <c r="W28" s="185" t="s">
        <v>333</v>
      </c>
      <c r="X28" s="157">
        <v>0</v>
      </c>
      <c r="Y28" s="157">
        <f>ROUND(H28*X28,2)</f>
        <v>0</v>
      </c>
      <c r="Z28" s="157"/>
      <c r="AA28" s="157" t="s">
        <v>249</v>
      </c>
      <c r="AB28" s="157" t="s">
        <v>250</v>
      </c>
      <c r="AC28" s="147"/>
      <c r="AD28" s="147"/>
      <c r="AE28" s="147"/>
      <c r="AF28" s="147"/>
      <c r="AG28" s="147"/>
      <c r="AH28" s="147"/>
      <c r="AI28" s="147"/>
      <c r="AJ28" s="147" t="s">
        <v>694</v>
      </c>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row>
    <row r="29" spans="1:63" ht="25.5" x14ac:dyDescent="0.2">
      <c r="A29" s="161" t="s">
        <v>243</v>
      </c>
      <c r="B29" s="162" t="s">
        <v>141</v>
      </c>
      <c r="C29" s="186" t="s">
        <v>142</v>
      </c>
      <c r="D29" s="199"/>
      <c r="E29" s="199"/>
      <c r="F29" s="199"/>
      <c r="G29" s="163"/>
      <c r="H29" s="164"/>
      <c r="I29" s="165"/>
      <c r="J29" s="165">
        <f>SUMIF(AJ30:AJ31,"&lt;&gt;NOR",J30:J31)</f>
        <v>0</v>
      </c>
      <c r="K29" s="165"/>
      <c r="L29" s="165">
        <f>SUM(L30:L31)</f>
        <v>0</v>
      </c>
      <c r="M29" s="165"/>
      <c r="N29" s="165">
        <f>SUM(N30:N31)</f>
        <v>0</v>
      </c>
      <c r="O29" s="165"/>
      <c r="P29" s="165">
        <f>SUM(P30:P31)</f>
        <v>0</v>
      </c>
      <c r="Q29" s="164"/>
      <c r="R29" s="164">
        <f>SUM(R30:R31)</f>
        <v>0</v>
      </c>
      <c r="S29" s="164"/>
      <c r="T29" s="164">
        <f>SUM(T30:T31)</f>
        <v>0</v>
      </c>
      <c r="U29" s="165"/>
      <c r="V29" s="165"/>
      <c r="W29" s="166"/>
      <c r="X29" s="160"/>
      <c r="Y29" s="160">
        <f>SUM(Y30:Y31)</f>
        <v>0</v>
      </c>
      <c r="Z29" s="160"/>
      <c r="AA29" s="160"/>
      <c r="AB29" s="160"/>
      <c r="AJ29" t="s">
        <v>244</v>
      </c>
    </row>
    <row r="30" spans="1:63" outlineLevel="1" x14ac:dyDescent="0.2">
      <c r="A30" s="179">
        <v>19</v>
      </c>
      <c r="B30" s="180" t="s">
        <v>730</v>
      </c>
      <c r="C30" s="189" t="s">
        <v>1379</v>
      </c>
      <c r="D30" s="198"/>
      <c r="E30" s="198"/>
      <c r="F30" s="198"/>
      <c r="G30" s="181"/>
      <c r="H30" s="182">
        <v>2</v>
      </c>
      <c r="I30" s="183"/>
      <c r="J30" s="184">
        <f>ROUND(H30*I30,2)</f>
        <v>0</v>
      </c>
      <c r="K30" s="183"/>
      <c r="L30" s="184">
        <f>ROUND(H30*K30,2)</f>
        <v>0</v>
      </c>
      <c r="M30" s="183"/>
      <c r="N30" s="184">
        <f>ROUND(H30*M30,2)</f>
        <v>0</v>
      </c>
      <c r="O30" s="184">
        <v>21</v>
      </c>
      <c r="P30" s="184">
        <f>J30*(1+O30/100)</f>
        <v>0</v>
      </c>
      <c r="Q30" s="182">
        <v>0</v>
      </c>
      <c r="R30" s="182">
        <f>ROUND(H30*Q30,2)</f>
        <v>0</v>
      </c>
      <c r="S30" s="182">
        <v>0</v>
      </c>
      <c r="T30" s="182">
        <f>ROUND(H30*S30,2)</f>
        <v>0</v>
      </c>
      <c r="U30" s="184"/>
      <c r="V30" s="184" t="s">
        <v>327</v>
      </c>
      <c r="W30" s="185" t="s">
        <v>333</v>
      </c>
      <c r="X30" s="157">
        <v>0</v>
      </c>
      <c r="Y30" s="157">
        <f>ROUND(H30*X30,2)</f>
        <v>0</v>
      </c>
      <c r="Z30" s="157"/>
      <c r="AA30" s="157" t="s">
        <v>249</v>
      </c>
      <c r="AB30" s="157" t="s">
        <v>250</v>
      </c>
      <c r="AC30" s="147"/>
      <c r="AD30" s="147"/>
      <c r="AE30" s="147"/>
      <c r="AF30" s="147"/>
      <c r="AG30" s="147"/>
      <c r="AH30" s="147"/>
      <c r="AI30" s="147"/>
      <c r="AJ30" s="147" t="s">
        <v>694</v>
      </c>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row>
    <row r="31" spans="1:63" ht="22.5" outlineLevel="1" x14ac:dyDescent="0.2">
      <c r="A31" s="179">
        <v>20</v>
      </c>
      <c r="B31" s="180" t="s">
        <v>732</v>
      </c>
      <c r="C31" s="189" t="s">
        <v>1380</v>
      </c>
      <c r="D31" s="198"/>
      <c r="E31" s="198"/>
      <c r="F31" s="198"/>
      <c r="G31" s="181"/>
      <c r="H31" s="182">
        <v>1</v>
      </c>
      <c r="I31" s="183"/>
      <c r="J31" s="184">
        <f>ROUND(H31*I31,2)</f>
        <v>0</v>
      </c>
      <c r="K31" s="183"/>
      <c r="L31" s="184">
        <f>ROUND(H31*K31,2)</f>
        <v>0</v>
      </c>
      <c r="M31" s="183"/>
      <c r="N31" s="184">
        <f>ROUND(H31*M31,2)</f>
        <v>0</v>
      </c>
      <c r="O31" s="184">
        <v>21</v>
      </c>
      <c r="P31" s="184">
        <f>J31*(1+O31/100)</f>
        <v>0</v>
      </c>
      <c r="Q31" s="182">
        <v>0</v>
      </c>
      <c r="R31" s="182">
        <f>ROUND(H31*Q31,2)</f>
        <v>0</v>
      </c>
      <c r="S31" s="182">
        <v>0</v>
      </c>
      <c r="T31" s="182">
        <f>ROUND(H31*S31,2)</f>
        <v>0</v>
      </c>
      <c r="U31" s="184"/>
      <c r="V31" s="184" t="s">
        <v>327</v>
      </c>
      <c r="W31" s="185" t="s">
        <v>333</v>
      </c>
      <c r="X31" s="157">
        <v>0</v>
      </c>
      <c r="Y31" s="157">
        <f>ROUND(H31*X31,2)</f>
        <v>0</v>
      </c>
      <c r="Z31" s="157"/>
      <c r="AA31" s="157" t="s">
        <v>249</v>
      </c>
      <c r="AB31" s="157" t="s">
        <v>250</v>
      </c>
      <c r="AC31" s="147"/>
      <c r="AD31" s="147"/>
      <c r="AE31" s="147"/>
      <c r="AF31" s="147"/>
      <c r="AG31" s="147"/>
      <c r="AH31" s="147"/>
      <c r="AI31" s="147"/>
      <c r="AJ31" s="147" t="s">
        <v>694</v>
      </c>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row>
    <row r="32" spans="1:63" ht="25.5" x14ac:dyDescent="0.2">
      <c r="A32" s="161" t="s">
        <v>243</v>
      </c>
      <c r="B32" s="162" t="s">
        <v>143</v>
      </c>
      <c r="C32" s="186" t="s">
        <v>144</v>
      </c>
      <c r="D32" s="199"/>
      <c r="E32" s="199"/>
      <c r="F32" s="199"/>
      <c r="G32" s="163"/>
      <c r="H32" s="164"/>
      <c r="I32" s="165"/>
      <c r="J32" s="165">
        <f>SUMIF(AJ33:AJ42,"&lt;&gt;NOR",J33:J42)</f>
        <v>0</v>
      </c>
      <c r="K32" s="165"/>
      <c r="L32" s="165">
        <f>SUM(L33:L42)</f>
        <v>0</v>
      </c>
      <c r="M32" s="165"/>
      <c r="N32" s="165">
        <f>SUM(N33:N42)</f>
        <v>0</v>
      </c>
      <c r="O32" s="165"/>
      <c r="P32" s="165">
        <f>SUM(P33:P42)</f>
        <v>0</v>
      </c>
      <c r="Q32" s="164"/>
      <c r="R32" s="164">
        <f>SUM(R33:R42)</f>
        <v>0</v>
      </c>
      <c r="S32" s="164"/>
      <c r="T32" s="164">
        <f>SUM(T33:T42)</f>
        <v>0</v>
      </c>
      <c r="U32" s="165"/>
      <c r="V32" s="165"/>
      <c r="W32" s="166"/>
      <c r="X32" s="160"/>
      <c r="Y32" s="160">
        <f>SUM(Y33:Y42)</f>
        <v>0</v>
      </c>
      <c r="Z32" s="160"/>
      <c r="AA32" s="160"/>
      <c r="AB32" s="160"/>
      <c r="AJ32" t="s">
        <v>244</v>
      </c>
    </row>
    <row r="33" spans="1:63" outlineLevel="1" x14ac:dyDescent="0.2">
      <c r="A33" s="179">
        <v>21</v>
      </c>
      <c r="B33" s="180" t="s">
        <v>734</v>
      </c>
      <c r="C33" s="189" t="s">
        <v>1381</v>
      </c>
      <c r="D33" s="198"/>
      <c r="E33" s="198"/>
      <c r="F33" s="198"/>
      <c r="G33" s="181"/>
      <c r="H33" s="182">
        <v>2</v>
      </c>
      <c r="I33" s="183"/>
      <c r="J33" s="184">
        <f t="shared" ref="J33:J42" si="7">ROUND(H33*I33,2)</f>
        <v>0</v>
      </c>
      <c r="K33" s="183"/>
      <c r="L33" s="184">
        <f t="shared" ref="L33:L42" si="8">ROUND(H33*K33,2)</f>
        <v>0</v>
      </c>
      <c r="M33" s="183"/>
      <c r="N33" s="184">
        <f t="shared" ref="N33:N42" si="9">ROUND(H33*M33,2)</f>
        <v>0</v>
      </c>
      <c r="O33" s="184">
        <v>21</v>
      </c>
      <c r="P33" s="184">
        <f t="shared" ref="P33:P42" si="10">J33*(1+O33/100)</f>
        <v>0</v>
      </c>
      <c r="Q33" s="182">
        <v>0</v>
      </c>
      <c r="R33" s="182">
        <f t="shared" ref="R33:R42" si="11">ROUND(H33*Q33,2)</f>
        <v>0</v>
      </c>
      <c r="S33" s="182">
        <v>0</v>
      </c>
      <c r="T33" s="182">
        <f t="shared" ref="T33:T42" si="12">ROUND(H33*S33,2)</f>
        <v>0</v>
      </c>
      <c r="U33" s="184"/>
      <c r="V33" s="184" t="s">
        <v>327</v>
      </c>
      <c r="W33" s="185" t="s">
        <v>333</v>
      </c>
      <c r="X33" s="157">
        <v>0</v>
      </c>
      <c r="Y33" s="157">
        <f t="shared" ref="Y33:Y42" si="13">ROUND(H33*X33,2)</f>
        <v>0</v>
      </c>
      <c r="Z33" s="157"/>
      <c r="AA33" s="157" t="s">
        <v>249</v>
      </c>
      <c r="AB33" s="157" t="s">
        <v>250</v>
      </c>
      <c r="AC33" s="147"/>
      <c r="AD33" s="147"/>
      <c r="AE33" s="147"/>
      <c r="AF33" s="147"/>
      <c r="AG33" s="147"/>
      <c r="AH33" s="147"/>
      <c r="AI33" s="147"/>
      <c r="AJ33" s="147" t="s">
        <v>694</v>
      </c>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row>
    <row r="34" spans="1:63" ht="22.5" outlineLevel="1" x14ac:dyDescent="0.2">
      <c r="A34" s="179">
        <v>22</v>
      </c>
      <c r="B34" s="180" t="s">
        <v>736</v>
      </c>
      <c r="C34" s="189" t="s">
        <v>1382</v>
      </c>
      <c r="D34" s="198"/>
      <c r="E34" s="198"/>
      <c r="F34" s="198"/>
      <c r="G34" s="181"/>
      <c r="H34" s="182">
        <v>1</v>
      </c>
      <c r="I34" s="183"/>
      <c r="J34" s="184">
        <f t="shared" si="7"/>
        <v>0</v>
      </c>
      <c r="K34" s="183"/>
      <c r="L34" s="184">
        <f t="shared" si="8"/>
        <v>0</v>
      </c>
      <c r="M34" s="183"/>
      <c r="N34" s="184">
        <f t="shared" si="9"/>
        <v>0</v>
      </c>
      <c r="O34" s="184">
        <v>21</v>
      </c>
      <c r="P34" s="184">
        <f t="shared" si="10"/>
        <v>0</v>
      </c>
      <c r="Q34" s="182">
        <v>0</v>
      </c>
      <c r="R34" s="182">
        <f t="shared" si="11"/>
        <v>0</v>
      </c>
      <c r="S34" s="182">
        <v>0</v>
      </c>
      <c r="T34" s="182">
        <f t="shared" si="12"/>
        <v>0</v>
      </c>
      <c r="U34" s="184"/>
      <c r="V34" s="184" t="s">
        <v>327</v>
      </c>
      <c r="W34" s="185" t="s">
        <v>333</v>
      </c>
      <c r="X34" s="157">
        <v>0</v>
      </c>
      <c r="Y34" s="157">
        <f t="shared" si="13"/>
        <v>0</v>
      </c>
      <c r="Z34" s="157"/>
      <c r="AA34" s="157" t="s">
        <v>249</v>
      </c>
      <c r="AB34" s="157" t="s">
        <v>250</v>
      </c>
      <c r="AC34" s="147"/>
      <c r="AD34" s="147"/>
      <c r="AE34" s="147"/>
      <c r="AF34" s="147"/>
      <c r="AG34" s="147"/>
      <c r="AH34" s="147"/>
      <c r="AI34" s="147"/>
      <c r="AJ34" s="147" t="s">
        <v>694</v>
      </c>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row>
    <row r="35" spans="1:63" ht="22.5" outlineLevel="1" x14ac:dyDescent="0.2">
      <c r="A35" s="179">
        <v>23</v>
      </c>
      <c r="B35" s="180" t="s">
        <v>738</v>
      </c>
      <c r="C35" s="189" t="s">
        <v>1383</v>
      </c>
      <c r="D35" s="198"/>
      <c r="E35" s="198"/>
      <c r="F35" s="198"/>
      <c r="G35" s="181"/>
      <c r="H35" s="182">
        <v>1</v>
      </c>
      <c r="I35" s="183"/>
      <c r="J35" s="184">
        <f t="shared" si="7"/>
        <v>0</v>
      </c>
      <c r="K35" s="183"/>
      <c r="L35" s="184">
        <f t="shared" si="8"/>
        <v>0</v>
      </c>
      <c r="M35" s="183"/>
      <c r="N35" s="184">
        <f t="shared" si="9"/>
        <v>0</v>
      </c>
      <c r="O35" s="184">
        <v>21</v>
      </c>
      <c r="P35" s="184">
        <f t="shared" si="10"/>
        <v>0</v>
      </c>
      <c r="Q35" s="182">
        <v>0</v>
      </c>
      <c r="R35" s="182">
        <f t="shared" si="11"/>
        <v>0</v>
      </c>
      <c r="S35" s="182">
        <v>0</v>
      </c>
      <c r="T35" s="182">
        <f t="shared" si="12"/>
        <v>0</v>
      </c>
      <c r="U35" s="184"/>
      <c r="V35" s="184" t="s">
        <v>327</v>
      </c>
      <c r="W35" s="185" t="s">
        <v>333</v>
      </c>
      <c r="X35" s="157">
        <v>0</v>
      </c>
      <c r="Y35" s="157">
        <f t="shared" si="13"/>
        <v>0</v>
      </c>
      <c r="Z35" s="157"/>
      <c r="AA35" s="157" t="s">
        <v>249</v>
      </c>
      <c r="AB35" s="157" t="s">
        <v>250</v>
      </c>
      <c r="AC35" s="147"/>
      <c r="AD35" s="147"/>
      <c r="AE35" s="147"/>
      <c r="AF35" s="147"/>
      <c r="AG35" s="147"/>
      <c r="AH35" s="147"/>
      <c r="AI35" s="147"/>
      <c r="AJ35" s="147" t="s">
        <v>694</v>
      </c>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row>
    <row r="36" spans="1:63" ht="33.75" outlineLevel="1" x14ac:dyDescent="0.2">
      <c r="A36" s="179">
        <v>24</v>
      </c>
      <c r="B36" s="180" t="s">
        <v>740</v>
      </c>
      <c r="C36" s="189" t="s">
        <v>1384</v>
      </c>
      <c r="D36" s="198"/>
      <c r="E36" s="198"/>
      <c r="F36" s="198"/>
      <c r="G36" s="181"/>
      <c r="H36" s="182">
        <v>1</v>
      </c>
      <c r="I36" s="183"/>
      <c r="J36" s="184">
        <f t="shared" si="7"/>
        <v>0</v>
      </c>
      <c r="K36" s="183"/>
      <c r="L36" s="184">
        <f t="shared" si="8"/>
        <v>0</v>
      </c>
      <c r="M36" s="183"/>
      <c r="N36" s="184">
        <f t="shared" si="9"/>
        <v>0</v>
      </c>
      <c r="O36" s="184">
        <v>21</v>
      </c>
      <c r="P36" s="184">
        <f t="shared" si="10"/>
        <v>0</v>
      </c>
      <c r="Q36" s="182">
        <v>0</v>
      </c>
      <c r="R36" s="182">
        <f t="shared" si="11"/>
        <v>0</v>
      </c>
      <c r="S36" s="182">
        <v>0</v>
      </c>
      <c r="T36" s="182">
        <f t="shared" si="12"/>
        <v>0</v>
      </c>
      <c r="U36" s="184"/>
      <c r="V36" s="184" t="s">
        <v>327</v>
      </c>
      <c r="W36" s="185" t="s">
        <v>333</v>
      </c>
      <c r="X36" s="157">
        <v>0</v>
      </c>
      <c r="Y36" s="157">
        <f t="shared" si="13"/>
        <v>0</v>
      </c>
      <c r="Z36" s="157"/>
      <c r="AA36" s="157" t="s">
        <v>249</v>
      </c>
      <c r="AB36" s="157" t="s">
        <v>250</v>
      </c>
      <c r="AC36" s="147"/>
      <c r="AD36" s="147"/>
      <c r="AE36" s="147"/>
      <c r="AF36" s="147"/>
      <c r="AG36" s="147"/>
      <c r="AH36" s="147"/>
      <c r="AI36" s="147"/>
      <c r="AJ36" s="147" t="s">
        <v>694</v>
      </c>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row>
    <row r="37" spans="1:63" outlineLevel="1" x14ac:dyDescent="0.2">
      <c r="A37" s="179">
        <v>25</v>
      </c>
      <c r="B37" s="180" t="s">
        <v>742</v>
      </c>
      <c r="C37" s="189" t="s">
        <v>1385</v>
      </c>
      <c r="D37" s="198"/>
      <c r="E37" s="198"/>
      <c r="F37" s="198"/>
      <c r="G37" s="181"/>
      <c r="H37" s="182">
        <v>1</v>
      </c>
      <c r="I37" s="183"/>
      <c r="J37" s="184">
        <f t="shared" si="7"/>
        <v>0</v>
      </c>
      <c r="K37" s="183"/>
      <c r="L37" s="184">
        <f t="shared" si="8"/>
        <v>0</v>
      </c>
      <c r="M37" s="183"/>
      <c r="N37" s="184">
        <f t="shared" si="9"/>
        <v>0</v>
      </c>
      <c r="O37" s="184">
        <v>21</v>
      </c>
      <c r="P37" s="184">
        <f t="shared" si="10"/>
        <v>0</v>
      </c>
      <c r="Q37" s="182">
        <v>0</v>
      </c>
      <c r="R37" s="182">
        <f t="shared" si="11"/>
        <v>0</v>
      </c>
      <c r="S37" s="182">
        <v>0</v>
      </c>
      <c r="T37" s="182">
        <f t="shared" si="12"/>
        <v>0</v>
      </c>
      <c r="U37" s="184"/>
      <c r="V37" s="184" t="s">
        <v>327</v>
      </c>
      <c r="W37" s="185" t="s">
        <v>333</v>
      </c>
      <c r="X37" s="157">
        <v>0</v>
      </c>
      <c r="Y37" s="157">
        <f t="shared" si="13"/>
        <v>0</v>
      </c>
      <c r="Z37" s="157"/>
      <c r="AA37" s="157" t="s">
        <v>249</v>
      </c>
      <c r="AB37" s="157" t="s">
        <v>250</v>
      </c>
      <c r="AC37" s="147"/>
      <c r="AD37" s="147"/>
      <c r="AE37" s="147"/>
      <c r="AF37" s="147"/>
      <c r="AG37" s="147"/>
      <c r="AH37" s="147"/>
      <c r="AI37" s="147"/>
      <c r="AJ37" s="147" t="s">
        <v>694</v>
      </c>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row>
    <row r="38" spans="1:63" ht="22.5" outlineLevel="1" x14ac:dyDescent="0.2">
      <c r="A38" s="179">
        <v>26</v>
      </c>
      <c r="B38" s="180" t="s">
        <v>744</v>
      </c>
      <c r="C38" s="189" t="s">
        <v>1386</v>
      </c>
      <c r="D38" s="198"/>
      <c r="E38" s="198"/>
      <c r="F38" s="198"/>
      <c r="G38" s="181"/>
      <c r="H38" s="182">
        <v>1</v>
      </c>
      <c r="I38" s="183"/>
      <c r="J38" s="184">
        <f t="shared" si="7"/>
        <v>0</v>
      </c>
      <c r="K38" s="183"/>
      <c r="L38" s="184">
        <f t="shared" si="8"/>
        <v>0</v>
      </c>
      <c r="M38" s="183"/>
      <c r="N38" s="184">
        <f t="shared" si="9"/>
        <v>0</v>
      </c>
      <c r="O38" s="184">
        <v>21</v>
      </c>
      <c r="P38" s="184">
        <f t="shared" si="10"/>
        <v>0</v>
      </c>
      <c r="Q38" s="182">
        <v>0</v>
      </c>
      <c r="R38" s="182">
        <f t="shared" si="11"/>
        <v>0</v>
      </c>
      <c r="S38" s="182">
        <v>0</v>
      </c>
      <c r="T38" s="182">
        <f t="shared" si="12"/>
        <v>0</v>
      </c>
      <c r="U38" s="184"/>
      <c r="V38" s="184" t="s">
        <v>327</v>
      </c>
      <c r="W38" s="185" t="s">
        <v>333</v>
      </c>
      <c r="X38" s="157">
        <v>0</v>
      </c>
      <c r="Y38" s="157">
        <f t="shared" si="13"/>
        <v>0</v>
      </c>
      <c r="Z38" s="157"/>
      <c r="AA38" s="157" t="s">
        <v>249</v>
      </c>
      <c r="AB38" s="157" t="s">
        <v>250</v>
      </c>
      <c r="AC38" s="147"/>
      <c r="AD38" s="147"/>
      <c r="AE38" s="147"/>
      <c r="AF38" s="147"/>
      <c r="AG38" s="147"/>
      <c r="AH38" s="147"/>
      <c r="AI38" s="147"/>
      <c r="AJ38" s="147" t="s">
        <v>694</v>
      </c>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row>
    <row r="39" spans="1:63" outlineLevel="1" x14ac:dyDescent="0.2">
      <c r="A39" s="179">
        <v>27</v>
      </c>
      <c r="B39" s="180" t="s">
        <v>746</v>
      </c>
      <c r="C39" s="189" t="s">
        <v>1387</v>
      </c>
      <c r="D39" s="198"/>
      <c r="E39" s="198"/>
      <c r="F39" s="198"/>
      <c r="G39" s="181"/>
      <c r="H39" s="182">
        <v>1</v>
      </c>
      <c r="I39" s="183"/>
      <c r="J39" s="184">
        <f t="shared" si="7"/>
        <v>0</v>
      </c>
      <c r="K39" s="183"/>
      <c r="L39" s="184">
        <f t="shared" si="8"/>
        <v>0</v>
      </c>
      <c r="M39" s="183"/>
      <c r="N39" s="184">
        <f t="shared" si="9"/>
        <v>0</v>
      </c>
      <c r="O39" s="184">
        <v>21</v>
      </c>
      <c r="P39" s="184">
        <f t="shared" si="10"/>
        <v>0</v>
      </c>
      <c r="Q39" s="182">
        <v>0</v>
      </c>
      <c r="R39" s="182">
        <f t="shared" si="11"/>
        <v>0</v>
      </c>
      <c r="S39" s="182">
        <v>0</v>
      </c>
      <c r="T39" s="182">
        <f t="shared" si="12"/>
        <v>0</v>
      </c>
      <c r="U39" s="184"/>
      <c r="V39" s="184" t="s">
        <v>327</v>
      </c>
      <c r="W39" s="185" t="s">
        <v>333</v>
      </c>
      <c r="X39" s="157">
        <v>0</v>
      </c>
      <c r="Y39" s="157">
        <f t="shared" si="13"/>
        <v>0</v>
      </c>
      <c r="Z39" s="157"/>
      <c r="AA39" s="157" t="s">
        <v>249</v>
      </c>
      <c r="AB39" s="157" t="s">
        <v>250</v>
      </c>
      <c r="AC39" s="147"/>
      <c r="AD39" s="147"/>
      <c r="AE39" s="147"/>
      <c r="AF39" s="147"/>
      <c r="AG39" s="147"/>
      <c r="AH39" s="147"/>
      <c r="AI39" s="147"/>
      <c r="AJ39" s="147" t="s">
        <v>694</v>
      </c>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row>
    <row r="40" spans="1:63" ht="22.5" outlineLevel="1" x14ac:dyDescent="0.2">
      <c r="A40" s="179">
        <v>28</v>
      </c>
      <c r="B40" s="180" t="s">
        <v>748</v>
      </c>
      <c r="C40" s="189" t="s">
        <v>1388</v>
      </c>
      <c r="D40" s="198"/>
      <c r="E40" s="198"/>
      <c r="F40" s="198"/>
      <c r="G40" s="181"/>
      <c r="H40" s="182">
        <v>1</v>
      </c>
      <c r="I40" s="183"/>
      <c r="J40" s="184">
        <f t="shared" si="7"/>
        <v>0</v>
      </c>
      <c r="K40" s="183"/>
      <c r="L40" s="184">
        <f t="shared" si="8"/>
        <v>0</v>
      </c>
      <c r="M40" s="183"/>
      <c r="N40" s="184">
        <f t="shared" si="9"/>
        <v>0</v>
      </c>
      <c r="O40" s="184">
        <v>21</v>
      </c>
      <c r="P40" s="184">
        <f t="shared" si="10"/>
        <v>0</v>
      </c>
      <c r="Q40" s="182">
        <v>0</v>
      </c>
      <c r="R40" s="182">
        <f t="shared" si="11"/>
        <v>0</v>
      </c>
      <c r="S40" s="182">
        <v>0</v>
      </c>
      <c r="T40" s="182">
        <f t="shared" si="12"/>
        <v>0</v>
      </c>
      <c r="U40" s="184"/>
      <c r="V40" s="184" t="s">
        <v>327</v>
      </c>
      <c r="W40" s="185" t="s">
        <v>333</v>
      </c>
      <c r="X40" s="157">
        <v>0</v>
      </c>
      <c r="Y40" s="157">
        <f t="shared" si="13"/>
        <v>0</v>
      </c>
      <c r="Z40" s="157"/>
      <c r="AA40" s="157" t="s">
        <v>249</v>
      </c>
      <c r="AB40" s="157" t="s">
        <v>250</v>
      </c>
      <c r="AC40" s="147"/>
      <c r="AD40" s="147"/>
      <c r="AE40" s="147"/>
      <c r="AF40" s="147"/>
      <c r="AG40" s="147"/>
      <c r="AH40" s="147"/>
      <c r="AI40" s="147"/>
      <c r="AJ40" s="147" t="s">
        <v>694</v>
      </c>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row>
    <row r="41" spans="1:63" outlineLevel="1" x14ac:dyDescent="0.2">
      <c r="A41" s="179">
        <v>29</v>
      </c>
      <c r="B41" s="180" t="s">
        <v>750</v>
      </c>
      <c r="C41" s="189" t="s">
        <v>1389</v>
      </c>
      <c r="D41" s="198"/>
      <c r="E41" s="198"/>
      <c r="F41" s="198"/>
      <c r="G41" s="181"/>
      <c r="H41" s="182">
        <v>3</v>
      </c>
      <c r="I41" s="183"/>
      <c r="J41" s="184">
        <f t="shared" si="7"/>
        <v>0</v>
      </c>
      <c r="K41" s="183"/>
      <c r="L41" s="184">
        <f t="shared" si="8"/>
        <v>0</v>
      </c>
      <c r="M41" s="183"/>
      <c r="N41" s="184">
        <f t="shared" si="9"/>
        <v>0</v>
      </c>
      <c r="O41" s="184">
        <v>21</v>
      </c>
      <c r="P41" s="184">
        <f t="shared" si="10"/>
        <v>0</v>
      </c>
      <c r="Q41" s="182">
        <v>0</v>
      </c>
      <c r="R41" s="182">
        <f t="shared" si="11"/>
        <v>0</v>
      </c>
      <c r="S41" s="182">
        <v>0</v>
      </c>
      <c r="T41" s="182">
        <f t="shared" si="12"/>
        <v>0</v>
      </c>
      <c r="U41" s="184"/>
      <c r="V41" s="184" t="s">
        <v>327</v>
      </c>
      <c r="W41" s="185" t="s">
        <v>333</v>
      </c>
      <c r="X41" s="157">
        <v>0</v>
      </c>
      <c r="Y41" s="157">
        <f t="shared" si="13"/>
        <v>0</v>
      </c>
      <c r="Z41" s="157"/>
      <c r="AA41" s="157" t="s">
        <v>249</v>
      </c>
      <c r="AB41" s="157" t="s">
        <v>250</v>
      </c>
      <c r="AC41" s="147"/>
      <c r="AD41" s="147"/>
      <c r="AE41" s="147"/>
      <c r="AF41" s="147"/>
      <c r="AG41" s="147"/>
      <c r="AH41" s="147"/>
      <c r="AI41" s="147"/>
      <c r="AJ41" s="147" t="s">
        <v>694</v>
      </c>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row>
    <row r="42" spans="1:63" ht="22.5" outlineLevel="1" x14ac:dyDescent="0.2">
      <c r="A42" s="179">
        <v>30</v>
      </c>
      <c r="B42" s="180" t="s">
        <v>752</v>
      </c>
      <c r="C42" s="189" t="s">
        <v>1390</v>
      </c>
      <c r="D42" s="198"/>
      <c r="E42" s="198"/>
      <c r="F42" s="198"/>
      <c r="G42" s="181"/>
      <c r="H42" s="182">
        <v>1</v>
      </c>
      <c r="I42" s="183"/>
      <c r="J42" s="184">
        <f t="shared" si="7"/>
        <v>0</v>
      </c>
      <c r="K42" s="183"/>
      <c r="L42" s="184">
        <f t="shared" si="8"/>
        <v>0</v>
      </c>
      <c r="M42" s="183"/>
      <c r="N42" s="184">
        <f t="shared" si="9"/>
        <v>0</v>
      </c>
      <c r="O42" s="184">
        <v>21</v>
      </c>
      <c r="P42" s="184">
        <f t="shared" si="10"/>
        <v>0</v>
      </c>
      <c r="Q42" s="182">
        <v>0</v>
      </c>
      <c r="R42" s="182">
        <f t="shared" si="11"/>
        <v>0</v>
      </c>
      <c r="S42" s="182">
        <v>0</v>
      </c>
      <c r="T42" s="182">
        <f t="shared" si="12"/>
        <v>0</v>
      </c>
      <c r="U42" s="184"/>
      <c r="V42" s="184" t="s">
        <v>327</v>
      </c>
      <c r="W42" s="185" t="s">
        <v>333</v>
      </c>
      <c r="X42" s="157">
        <v>0</v>
      </c>
      <c r="Y42" s="157">
        <f t="shared" si="13"/>
        <v>0</v>
      </c>
      <c r="Z42" s="157"/>
      <c r="AA42" s="157" t="s">
        <v>249</v>
      </c>
      <c r="AB42" s="157" t="s">
        <v>250</v>
      </c>
      <c r="AC42" s="147"/>
      <c r="AD42" s="147"/>
      <c r="AE42" s="147"/>
      <c r="AF42" s="147"/>
      <c r="AG42" s="147"/>
      <c r="AH42" s="147"/>
      <c r="AI42" s="147"/>
      <c r="AJ42" s="147" t="s">
        <v>694</v>
      </c>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row>
    <row r="43" spans="1:63" ht="25.5" x14ac:dyDescent="0.2">
      <c r="A43" s="161" t="s">
        <v>243</v>
      </c>
      <c r="B43" s="162" t="s">
        <v>145</v>
      </c>
      <c r="C43" s="186" t="s">
        <v>146</v>
      </c>
      <c r="D43" s="199"/>
      <c r="E43" s="199"/>
      <c r="F43" s="199"/>
      <c r="G43" s="163"/>
      <c r="H43" s="164"/>
      <c r="I43" s="165"/>
      <c r="J43" s="165">
        <f>SUMIF(AJ44:AJ45,"&lt;&gt;NOR",J44:J45)</f>
        <v>0</v>
      </c>
      <c r="K43" s="165"/>
      <c r="L43" s="165">
        <f>SUM(L44:L45)</f>
        <v>0</v>
      </c>
      <c r="M43" s="165"/>
      <c r="N43" s="165">
        <f>SUM(N44:N45)</f>
        <v>0</v>
      </c>
      <c r="O43" s="165"/>
      <c r="P43" s="165">
        <f>SUM(P44:P45)</f>
        <v>0</v>
      </c>
      <c r="Q43" s="164"/>
      <c r="R43" s="164">
        <f>SUM(R44:R45)</f>
        <v>0</v>
      </c>
      <c r="S43" s="164"/>
      <c r="T43" s="164">
        <f>SUM(T44:T45)</f>
        <v>0</v>
      </c>
      <c r="U43" s="165"/>
      <c r="V43" s="165"/>
      <c r="W43" s="166"/>
      <c r="X43" s="160"/>
      <c r="Y43" s="160">
        <f>SUM(Y44:Y45)</f>
        <v>0</v>
      </c>
      <c r="Z43" s="160"/>
      <c r="AA43" s="160"/>
      <c r="AB43" s="160"/>
      <c r="AJ43" t="s">
        <v>244</v>
      </c>
    </row>
    <row r="44" spans="1:63" ht="22.5" outlineLevel="1" x14ac:dyDescent="0.2">
      <c r="A44" s="179">
        <v>31</v>
      </c>
      <c r="B44" s="180" t="s">
        <v>754</v>
      </c>
      <c r="C44" s="189" t="s">
        <v>1391</v>
      </c>
      <c r="D44" s="198"/>
      <c r="E44" s="198"/>
      <c r="F44" s="198"/>
      <c r="G44" s="181"/>
      <c r="H44" s="182">
        <v>54</v>
      </c>
      <c r="I44" s="183"/>
      <c r="J44" s="184">
        <f>ROUND(H44*I44,2)</f>
        <v>0</v>
      </c>
      <c r="K44" s="183"/>
      <c r="L44" s="184">
        <f>ROUND(H44*K44,2)</f>
        <v>0</v>
      </c>
      <c r="M44" s="183"/>
      <c r="N44" s="184">
        <f>ROUND(H44*M44,2)</f>
        <v>0</v>
      </c>
      <c r="O44" s="184">
        <v>21</v>
      </c>
      <c r="P44" s="184">
        <f>J44*(1+O44/100)</f>
        <v>0</v>
      </c>
      <c r="Q44" s="182">
        <v>0</v>
      </c>
      <c r="R44" s="182">
        <f>ROUND(H44*Q44,2)</f>
        <v>0</v>
      </c>
      <c r="S44" s="182">
        <v>0</v>
      </c>
      <c r="T44" s="182">
        <f>ROUND(H44*S44,2)</f>
        <v>0</v>
      </c>
      <c r="U44" s="184"/>
      <c r="V44" s="184" t="s">
        <v>327</v>
      </c>
      <c r="W44" s="185" t="s">
        <v>333</v>
      </c>
      <c r="X44" s="157">
        <v>0</v>
      </c>
      <c r="Y44" s="157">
        <f>ROUND(H44*X44,2)</f>
        <v>0</v>
      </c>
      <c r="Z44" s="157"/>
      <c r="AA44" s="157" t="s">
        <v>249</v>
      </c>
      <c r="AB44" s="157" t="s">
        <v>250</v>
      </c>
      <c r="AC44" s="147"/>
      <c r="AD44" s="147"/>
      <c r="AE44" s="147"/>
      <c r="AF44" s="147"/>
      <c r="AG44" s="147"/>
      <c r="AH44" s="147"/>
      <c r="AI44" s="147"/>
      <c r="AJ44" s="147" t="s">
        <v>694</v>
      </c>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row>
    <row r="45" spans="1:63" ht="22.5" outlineLevel="1" x14ac:dyDescent="0.2">
      <c r="A45" s="179">
        <v>32</v>
      </c>
      <c r="B45" s="180" t="s">
        <v>756</v>
      </c>
      <c r="C45" s="189" t="s">
        <v>1392</v>
      </c>
      <c r="D45" s="198"/>
      <c r="E45" s="198"/>
      <c r="F45" s="198"/>
      <c r="G45" s="181"/>
      <c r="H45" s="182">
        <v>1</v>
      </c>
      <c r="I45" s="183"/>
      <c r="J45" s="184">
        <f>ROUND(H45*I45,2)</f>
        <v>0</v>
      </c>
      <c r="K45" s="183"/>
      <c r="L45" s="184">
        <f>ROUND(H45*K45,2)</f>
        <v>0</v>
      </c>
      <c r="M45" s="183"/>
      <c r="N45" s="184">
        <f>ROUND(H45*M45,2)</f>
        <v>0</v>
      </c>
      <c r="O45" s="184">
        <v>21</v>
      </c>
      <c r="P45" s="184">
        <f>J45*(1+O45/100)</f>
        <v>0</v>
      </c>
      <c r="Q45" s="182">
        <v>0</v>
      </c>
      <c r="R45" s="182">
        <f>ROUND(H45*Q45,2)</f>
        <v>0</v>
      </c>
      <c r="S45" s="182">
        <v>0</v>
      </c>
      <c r="T45" s="182">
        <f>ROUND(H45*S45,2)</f>
        <v>0</v>
      </c>
      <c r="U45" s="184"/>
      <c r="V45" s="184" t="s">
        <v>327</v>
      </c>
      <c r="W45" s="185" t="s">
        <v>333</v>
      </c>
      <c r="X45" s="157">
        <v>0</v>
      </c>
      <c r="Y45" s="157">
        <f>ROUND(H45*X45,2)</f>
        <v>0</v>
      </c>
      <c r="Z45" s="157"/>
      <c r="AA45" s="157" t="s">
        <v>249</v>
      </c>
      <c r="AB45" s="157" t="s">
        <v>250</v>
      </c>
      <c r="AC45" s="147"/>
      <c r="AD45" s="147"/>
      <c r="AE45" s="147"/>
      <c r="AF45" s="147"/>
      <c r="AG45" s="147"/>
      <c r="AH45" s="147"/>
      <c r="AI45" s="147"/>
      <c r="AJ45" s="147" t="s">
        <v>694</v>
      </c>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row>
    <row r="46" spans="1:63" x14ac:dyDescent="0.2">
      <c r="A46" s="161" t="s">
        <v>243</v>
      </c>
      <c r="B46" s="162" t="s">
        <v>147</v>
      </c>
      <c r="C46" s="186" t="s">
        <v>148</v>
      </c>
      <c r="D46" s="199"/>
      <c r="E46" s="199"/>
      <c r="F46" s="199"/>
      <c r="G46" s="163"/>
      <c r="H46" s="164"/>
      <c r="I46" s="165"/>
      <c r="J46" s="165">
        <f>SUMIF(AJ47:AJ50,"&lt;&gt;NOR",J47:J50)</f>
        <v>0</v>
      </c>
      <c r="K46" s="165"/>
      <c r="L46" s="165">
        <f>SUM(L47:L50)</f>
        <v>0</v>
      </c>
      <c r="M46" s="165"/>
      <c r="N46" s="165">
        <f>SUM(N47:N50)</f>
        <v>0</v>
      </c>
      <c r="O46" s="165"/>
      <c r="P46" s="165">
        <f>SUM(P47:P50)</f>
        <v>0</v>
      </c>
      <c r="Q46" s="164"/>
      <c r="R46" s="164">
        <f>SUM(R47:R50)</f>
        <v>0</v>
      </c>
      <c r="S46" s="164"/>
      <c r="T46" s="164">
        <f>SUM(T47:T50)</f>
        <v>0</v>
      </c>
      <c r="U46" s="165"/>
      <c r="V46" s="165"/>
      <c r="W46" s="166"/>
      <c r="X46" s="160"/>
      <c r="Y46" s="160">
        <f>SUM(Y47:Y50)</f>
        <v>0</v>
      </c>
      <c r="Z46" s="160"/>
      <c r="AA46" s="160"/>
      <c r="AB46" s="160"/>
      <c r="AJ46" t="s">
        <v>244</v>
      </c>
    </row>
    <row r="47" spans="1:63" outlineLevel="1" x14ac:dyDescent="0.2">
      <c r="A47" s="179">
        <v>33</v>
      </c>
      <c r="B47" s="180" t="s">
        <v>758</v>
      </c>
      <c r="C47" s="189" t="s">
        <v>1393</v>
      </c>
      <c r="D47" s="198"/>
      <c r="E47" s="198"/>
      <c r="F47" s="198"/>
      <c r="G47" s="181"/>
      <c r="H47" s="182">
        <v>2</v>
      </c>
      <c r="I47" s="183"/>
      <c r="J47" s="184">
        <f>ROUND(H47*I47,2)</f>
        <v>0</v>
      </c>
      <c r="K47" s="183"/>
      <c r="L47" s="184">
        <f>ROUND(H47*K47,2)</f>
        <v>0</v>
      </c>
      <c r="M47" s="183"/>
      <c r="N47" s="184">
        <f>ROUND(H47*M47,2)</f>
        <v>0</v>
      </c>
      <c r="O47" s="184">
        <v>21</v>
      </c>
      <c r="P47" s="184">
        <f>J47*(1+O47/100)</f>
        <v>0</v>
      </c>
      <c r="Q47" s="182">
        <v>0</v>
      </c>
      <c r="R47" s="182">
        <f>ROUND(H47*Q47,2)</f>
        <v>0</v>
      </c>
      <c r="S47" s="182">
        <v>0</v>
      </c>
      <c r="T47" s="182">
        <f>ROUND(H47*S47,2)</f>
        <v>0</v>
      </c>
      <c r="U47" s="184"/>
      <c r="V47" s="184" t="s">
        <v>327</v>
      </c>
      <c r="W47" s="185" t="s">
        <v>333</v>
      </c>
      <c r="X47" s="157">
        <v>0</v>
      </c>
      <c r="Y47" s="157">
        <f>ROUND(H47*X47,2)</f>
        <v>0</v>
      </c>
      <c r="Z47" s="157"/>
      <c r="AA47" s="157" t="s">
        <v>249</v>
      </c>
      <c r="AB47" s="157" t="s">
        <v>250</v>
      </c>
      <c r="AC47" s="147"/>
      <c r="AD47" s="147"/>
      <c r="AE47" s="147"/>
      <c r="AF47" s="147"/>
      <c r="AG47" s="147"/>
      <c r="AH47" s="147"/>
      <c r="AI47" s="147"/>
      <c r="AJ47" s="147" t="s">
        <v>694</v>
      </c>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row>
    <row r="48" spans="1:63" outlineLevel="1" x14ac:dyDescent="0.2">
      <c r="A48" s="179">
        <v>34</v>
      </c>
      <c r="B48" s="180" t="s">
        <v>760</v>
      </c>
      <c r="C48" s="189" t="s">
        <v>1394</v>
      </c>
      <c r="D48" s="198"/>
      <c r="E48" s="198"/>
      <c r="F48" s="198"/>
      <c r="G48" s="181"/>
      <c r="H48" s="182">
        <v>5</v>
      </c>
      <c r="I48" s="183"/>
      <c r="J48" s="184">
        <f>ROUND(H48*I48,2)</f>
        <v>0</v>
      </c>
      <c r="K48" s="183"/>
      <c r="L48" s="184">
        <f>ROUND(H48*K48,2)</f>
        <v>0</v>
      </c>
      <c r="M48" s="183"/>
      <c r="N48" s="184">
        <f>ROUND(H48*M48,2)</f>
        <v>0</v>
      </c>
      <c r="O48" s="184">
        <v>21</v>
      </c>
      <c r="P48" s="184">
        <f>J48*(1+O48/100)</f>
        <v>0</v>
      </c>
      <c r="Q48" s="182">
        <v>0</v>
      </c>
      <c r="R48" s="182">
        <f>ROUND(H48*Q48,2)</f>
        <v>0</v>
      </c>
      <c r="S48" s="182">
        <v>0</v>
      </c>
      <c r="T48" s="182">
        <f>ROUND(H48*S48,2)</f>
        <v>0</v>
      </c>
      <c r="U48" s="184"/>
      <c r="V48" s="184" t="s">
        <v>327</v>
      </c>
      <c r="W48" s="185" t="s">
        <v>333</v>
      </c>
      <c r="X48" s="157">
        <v>0</v>
      </c>
      <c r="Y48" s="157">
        <f>ROUND(H48*X48,2)</f>
        <v>0</v>
      </c>
      <c r="Z48" s="157"/>
      <c r="AA48" s="157" t="s">
        <v>249</v>
      </c>
      <c r="AB48" s="157" t="s">
        <v>250</v>
      </c>
      <c r="AC48" s="147"/>
      <c r="AD48" s="147"/>
      <c r="AE48" s="147"/>
      <c r="AF48" s="147"/>
      <c r="AG48" s="147"/>
      <c r="AH48" s="147"/>
      <c r="AI48" s="147"/>
      <c r="AJ48" s="147" t="s">
        <v>694</v>
      </c>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row>
    <row r="49" spans="1:63" outlineLevel="1" x14ac:dyDescent="0.2">
      <c r="A49" s="179">
        <v>35</v>
      </c>
      <c r="B49" s="180" t="s">
        <v>762</v>
      </c>
      <c r="C49" s="189" t="s">
        <v>1395</v>
      </c>
      <c r="D49" s="198"/>
      <c r="E49" s="198"/>
      <c r="F49" s="198"/>
      <c r="G49" s="181"/>
      <c r="H49" s="182">
        <v>1</v>
      </c>
      <c r="I49" s="183"/>
      <c r="J49" s="184">
        <f>ROUND(H49*I49,2)</f>
        <v>0</v>
      </c>
      <c r="K49" s="183"/>
      <c r="L49" s="184">
        <f>ROUND(H49*K49,2)</f>
        <v>0</v>
      </c>
      <c r="M49" s="183"/>
      <c r="N49" s="184">
        <f>ROUND(H49*M49,2)</f>
        <v>0</v>
      </c>
      <c r="O49" s="184">
        <v>21</v>
      </c>
      <c r="P49" s="184">
        <f>J49*(1+O49/100)</f>
        <v>0</v>
      </c>
      <c r="Q49" s="182">
        <v>0</v>
      </c>
      <c r="R49" s="182">
        <f>ROUND(H49*Q49,2)</f>
        <v>0</v>
      </c>
      <c r="S49" s="182">
        <v>0</v>
      </c>
      <c r="T49" s="182">
        <f>ROUND(H49*S49,2)</f>
        <v>0</v>
      </c>
      <c r="U49" s="184"/>
      <c r="V49" s="184" t="s">
        <v>327</v>
      </c>
      <c r="W49" s="185" t="s">
        <v>333</v>
      </c>
      <c r="X49" s="157">
        <v>0</v>
      </c>
      <c r="Y49" s="157">
        <f>ROUND(H49*X49,2)</f>
        <v>0</v>
      </c>
      <c r="Z49" s="157"/>
      <c r="AA49" s="157" t="s">
        <v>249</v>
      </c>
      <c r="AB49" s="157" t="s">
        <v>250</v>
      </c>
      <c r="AC49" s="147"/>
      <c r="AD49" s="147"/>
      <c r="AE49" s="147"/>
      <c r="AF49" s="147"/>
      <c r="AG49" s="147"/>
      <c r="AH49" s="147"/>
      <c r="AI49" s="147"/>
      <c r="AJ49" s="147" t="s">
        <v>694</v>
      </c>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row>
    <row r="50" spans="1:63" ht="22.5" outlineLevel="1" x14ac:dyDescent="0.2">
      <c r="A50" s="179">
        <v>36</v>
      </c>
      <c r="B50" s="180" t="s">
        <v>764</v>
      </c>
      <c r="C50" s="189" t="s">
        <v>1396</v>
      </c>
      <c r="D50" s="198"/>
      <c r="E50" s="198"/>
      <c r="F50" s="198"/>
      <c r="G50" s="181"/>
      <c r="H50" s="182">
        <v>1</v>
      </c>
      <c r="I50" s="183"/>
      <c r="J50" s="184">
        <f>ROUND(H50*I50,2)</f>
        <v>0</v>
      </c>
      <c r="K50" s="183"/>
      <c r="L50" s="184">
        <f>ROUND(H50*K50,2)</f>
        <v>0</v>
      </c>
      <c r="M50" s="183"/>
      <c r="N50" s="184">
        <f>ROUND(H50*M50,2)</f>
        <v>0</v>
      </c>
      <c r="O50" s="184">
        <v>21</v>
      </c>
      <c r="P50" s="184">
        <f>J50*(1+O50/100)</f>
        <v>0</v>
      </c>
      <c r="Q50" s="182">
        <v>0</v>
      </c>
      <c r="R50" s="182">
        <f>ROUND(H50*Q50,2)</f>
        <v>0</v>
      </c>
      <c r="S50" s="182">
        <v>0</v>
      </c>
      <c r="T50" s="182">
        <f>ROUND(H50*S50,2)</f>
        <v>0</v>
      </c>
      <c r="U50" s="184"/>
      <c r="V50" s="184" t="s">
        <v>327</v>
      </c>
      <c r="W50" s="185" t="s">
        <v>333</v>
      </c>
      <c r="X50" s="157">
        <v>0</v>
      </c>
      <c r="Y50" s="157">
        <f>ROUND(H50*X50,2)</f>
        <v>0</v>
      </c>
      <c r="Z50" s="157"/>
      <c r="AA50" s="157" t="s">
        <v>249</v>
      </c>
      <c r="AB50" s="157" t="s">
        <v>250</v>
      </c>
      <c r="AC50" s="147"/>
      <c r="AD50" s="147"/>
      <c r="AE50" s="147"/>
      <c r="AF50" s="147"/>
      <c r="AG50" s="147"/>
      <c r="AH50" s="147"/>
      <c r="AI50" s="147"/>
      <c r="AJ50" s="147" t="s">
        <v>694</v>
      </c>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row>
    <row r="51" spans="1:63" ht="51" x14ac:dyDescent="0.2">
      <c r="A51" s="161" t="s">
        <v>243</v>
      </c>
      <c r="B51" s="162" t="s">
        <v>149</v>
      </c>
      <c r="C51" s="186" t="s">
        <v>150</v>
      </c>
      <c r="D51" s="199"/>
      <c r="E51" s="199"/>
      <c r="F51" s="199"/>
      <c r="G51" s="163"/>
      <c r="H51" s="164"/>
      <c r="I51" s="165"/>
      <c r="J51" s="165">
        <f>SUMIF(AJ52:AJ54,"&lt;&gt;NOR",J52:J54)</f>
        <v>0</v>
      </c>
      <c r="K51" s="165"/>
      <c r="L51" s="165">
        <f>SUM(L52:L54)</f>
        <v>0</v>
      </c>
      <c r="M51" s="165"/>
      <c r="N51" s="165">
        <f>SUM(N52:N54)</f>
        <v>0</v>
      </c>
      <c r="O51" s="165"/>
      <c r="P51" s="165">
        <f>SUM(P52:P54)</f>
        <v>0</v>
      </c>
      <c r="Q51" s="164"/>
      <c r="R51" s="164">
        <f>SUM(R52:R54)</f>
        <v>0</v>
      </c>
      <c r="S51" s="164"/>
      <c r="T51" s="164">
        <f>SUM(T52:T54)</f>
        <v>0</v>
      </c>
      <c r="U51" s="165"/>
      <c r="V51" s="165"/>
      <c r="W51" s="166"/>
      <c r="X51" s="160"/>
      <c r="Y51" s="160">
        <f>SUM(Y52:Y54)</f>
        <v>0</v>
      </c>
      <c r="Z51" s="160"/>
      <c r="AA51" s="160"/>
      <c r="AB51" s="160"/>
      <c r="AJ51" t="s">
        <v>244</v>
      </c>
    </row>
    <row r="52" spans="1:63" ht="22.5" outlineLevel="1" x14ac:dyDescent="0.2">
      <c r="A52" s="179">
        <v>37</v>
      </c>
      <c r="B52" s="180" t="s">
        <v>766</v>
      </c>
      <c r="C52" s="189" t="s">
        <v>1397</v>
      </c>
      <c r="D52" s="198"/>
      <c r="E52" s="198"/>
      <c r="F52" s="198"/>
      <c r="G52" s="181"/>
      <c r="H52" s="182">
        <v>1</v>
      </c>
      <c r="I52" s="183"/>
      <c r="J52" s="184">
        <f>ROUND(H52*I52,2)</f>
        <v>0</v>
      </c>
      <c r="K52" s="183"/>
      <c r="L52" s="184">
        <f>ROUND(H52*K52,2)</f>
        <v>0</v>
      </c>
      <c r="M52" s="183"/>
      <c r="N52" s="184">
        <f>ROUND(H52*M52,2)</f>
        <v>0</v>
      </c>
      <c r="O52" s="184">
        <v>21</v>
      </c>
      <c r="P52" s="184">
        <f>J52*(1+O52/100)</f>
        <v>0</v>
      </c>
      <c r="Q52" s="182">
        <v>0</v>
      </c>
      <c r="R52" s="182">
        <f>ROUND(H52*Q52,2)</f>
        <v>0</v>
      </c>
      <c r="S52" s="182">
        <v>0</v>
      </c>
      <c r="T52" s="182">
        <f>ROUND(H52*S52,2)</f>
        <v>0</v>
      </c>
      <c r="U52" s="184"/>
      <c r="V52" s="184" t="s">
        <v>327</v>
      </c>
      <c r="W52" s="185" t="s">
        <v>333</v>
      </c>
      <c r="X52" s="157">
        <v>0</v>
      </c>
      <c r="Y52" s="157">
        <f>ROUND(H52*X52,2)</f>
        <v>0</v>
      </c>
      <c r="Z52" s="157"/>
      <c r="AA52" s="157" t="s">
        <v>249</v>
      </c>
      <c r="AB52" s="157" t="s">
        <v>250</v>
      </c>
      <c r="AC52" s="147"/>
      <c r="AD52" s="147"/>
      <c r="AE52" s="147"/>
      <c r="AF52" s="147"/>
      <c r="AG52" s="147"/>
      <c r="AH52" s="147"/>
      <c r="AI52" s="147"/>
      <c r="AJ52" s="147" t="s">
        <v>694</v>
      </c>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row>
    <row r="53" spans="1:63" outlineLevel="1" x14ac:dyDescent="0.2">
      <c r="A53" s="179">
        <v>38</v>
      </c>
      <c r="B53" s="180" t="s">
        <v>768</v>
      </c>
      <c r="C53" s="189" t="s">
        <v>1398</v>
      </c>
      <c r="D53" s="198"/>
      <c r="E53" s="198"/>
      <c r="F53" s="198"/>
      <c r="G53" s="181"/>
      <c r="H53" s="182">
        <v>1</v>
      </c>
      <c r="I53" s="183"/>
      <c r="J53" s="184">
        <f>ROUND(H53*I53,2)</f>
        <v>0</v>
      </c>
      <c r="K53" s="183"/>
      <c r="L53" s="184">
        <f>ROUND(H53*K53,2)</f>
        <v>0</v>
      </c>
      <c r="M53" s="183"/>
      <c r="N53" s="184">
        <f>ROUND(H53*M53,2)</f>
        <v>0</v>
      </c>
      <c r="O53" s="184">
        <v>21</v>
      </c>
      <c r="P53" s="184">
        <f>J53*(1+O53/100)</f>
        <v>0</v>
      </c>
      <c r="Q53" s="182">
        <v>0</v>
      </c>
      <c r="R53" s="182">
        <f>ROUND(H53*Q53,2)</f>
        <v>0</v>
      </c>
      <c r="S53" s="182">
        <v>0</v>
      </c>
      <c r="T53" s="182">
        <f>ROUND(H53*S53,2)</f>
        <v>0</v>
      </c>
      <c r="U53" s="184"/>
      <c r="V53" s="184" t="s">
        <v>327</v>
      </c>
      <c r="W53" s="185" t="s">
        <v>333</v>
      </c>
      <c r="X53" s="157">
        <v>0</v>
      </c>
      <c r="Y53" s="157">
        <f>ROUND(H53*X53,2)</f>
        <v>0</v>
      </c>
      <c r="Z53" s="157"/>
      <c r="AA53" s="157" t="s">
        <v>249</v>
      </c>
      <c r="AB53" s="157" t="s">
        <v>250</v>
      </c>
      <c r="AC53" s="147"/>
      <c r="AD53" s="147"/>
      <c r="AE53" s="147"/>
      <c r="AF53" s="147"/>
      <c r="AG53" s="147"/>
      <c r="AH53" s="147"/>
      <c r="AI53" s="147"/>
      <c r="AJ53" s="147" t="s">
        <v>694</v>
      </c>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row>
    <row r="54" spans="1:63" outlineLevel="1" x14ac:dyDescent="0.2">
      <c r="A54" s="179">
        <v>39</v>
      </c>
      <c r="B54" s="180" t="s">
        <v>770</v>
      </c>
      <c r="C54" s="189" t="s">
        <v>1399</v>
      </c>
      <c r="D54" s="198"/>
      <c r="E54" s="198"/>
      <c r="F54" s="198"/>
      <c r="G54" s="181"/>
      <c r="H54" s="182">
        <v>1</v>
      </c>
      <c r="I54" s="183"/>
      <c r="J54" s="184">
        <f>ROUND(H54*I54,2)</f>
        <v>0</v>
      </c>
      <c r="K54" s="183"/>
      <c r="L54" s="184">
        <f>ROUND(H54*K54,2)</f>
        <v>0</v>
      </c>
      <c r="M54" s="183"/>
      <c r="N54" s="184">
        <f>ROUND(H54*M54,2)</f>
        <v>0</v>
      </c>
      <c r="O54" s="184">
        <v>21</v>
      </c>
      <c r="P54" s="184">
        <f>J54*(1+O54/100)</f>
        <v>0</v>
      </c>
      <c r="Q54" s="182">
        <v>0</v>
      </c>
      <c r="R54" s="182">
        <f>ROUND(H54*Q54,2)</f>
        <v>0</v>
      </c>
      <c r="S54" s="182">
        <v>0</v>
      </c>
      <c r="T54" s="182">
        <f>ROUND(H54*S54,2)</f>
        <v>0</v>
      </c>
      <c r="U54" s="184"/>
      <c r="V54" s="184" t="s">
        <v>327</v>
      </c>
      <c r="W54" s="185" t="s">
        <v>333</v>
      </c>
      <c r="X54" s="157">
        <v>0</v>
      </c>
      <c r="Y54" s="157">
        <f>ROUND(H54*X54,2)</f>
        <v>0</v>
      </c>
      <c r="Z54" s="157"/>
      <c r="AA54" s="157" t="s">
        <v>249</v>
      </c>
      <c r="AB54" s="157" t="s">
        <v>250</v>
      </c>
      <c r="AC54" s="147"/>
      <c r="AD54" s="147"/>
      <c r="AE54" s="147"/>
      <c r="AF54" s="147"/>
      <c r="AG54" s="147"/>
      <c r="AH54" s="147"/>
      <c r="AI54" s="147"/>
      <c r="AJ54" s="147" t="s">
        <v>694</v>
      </c>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row>
    <row r="55" spans="1:63" ht="25.5" x14ac:dyDescent="0.2">
      <c r="A55" s="161" t="s">
        <v>243</v>
      </c>
      <c r="B55" s="162" t="s">
        <v>151</v>
      </c>
      <c r="C55" s="186" t="s">
        <v>152</v>
      </c>
      <c r="D55" s="199"/>
      <c r="E55" s="199"/>
      <c r="F55" s="199"/>
      <c r="G55" s="163"/>
      <c r="H55" s="164"/>
      <c r="I55" s="165"/>
      <c r="J55" s="165">
        <f>SUMIF(AJ56:AJ58,"&lt;&gt;NOR",J56:J58)</f>
        <v>0</v>
      </c>
      <c r="K55" s="165"/>
      <c r="L55" s="165">
        <f>SUM(L56:L58)</f>
        <v>0</v>
      </c>
      <c r="M55" s="165"/>
      <c r="N55" s="165">
        <f>SUM(N56:N58)</f>
        <v>0</v>
      </c>
      <c r="O55" s="165"/>
      <c r="P55" s="165">
        <f>SUM(P56:P58)</f>
        <v>0</v>
      </c>
      <c r="Q55" s="164"/>
      <c r="R55" s="164">
        <f>SUM(R56:R58)</f>
        <v>0</v>
      </c>
      <c r="S55" s="164"/>
      <c r="T55" s="164">
        <f>SUM(T56:T58)</f>
        <v>0</v>
      </c>
      <c r="U55" s="165"/>
      <c r="V55" s="165"/>
      <c r="W55" s="166"/>
      <c r="X55" s="160"/>
      <c r="Y55" s="160">
        <f>SUM(Y56:Y58)</f>
        <v>0</v>
      </c>
      <c r="Z55" s="160"/>
      <c r="AA55" s="160"/>
      <c r="AB55" s="160"/>
      <c r="AJ55" t="s">
        <v>244</v>
      </c>
    </row>
    <row r="56" spans="1:63" outlineLevel="1" x14ac:dyDescent="0.2">
      <c r="A56" s="179">
        <v>40</v>
      </c>
      <c r="B56" s="180" t="s">
        <v>772</v>
      </c>
      <c r="C56" s="189" t="s">
        <v>1400</v>
      </c>
      <c r="D56" s="198"/>
      <c r="E56" s="198"/>
      <c r="F56" s="198"/>
      <c r="G56" s="181"/>
      <c r="H56" s="182">
        <v>1</v>
      </c>
      <c r="I56" s="183"/>
      <c r="J56" s="184">
        <f>ROUND(H56*I56,2)</f>
        <v>0</v>
      </c>
      <c r="K56" s="183"/>
      <c r="L56" s="184">
        <f>ROUND(H56*K56,2)</f>
        <v>0</v>
      </c>
      <c r="M56" s="183"/>
      <c r="N56" s="184">
        <f>ROUND(H56*M56,2)</f>
        <v>0</v>
      </c>
      <c r="O56" s="184">
        <v>21</v>
      </c>
      <c r="P56" s="184">
        <f>J56*(1+O56/100)</f>
        <v>0</v>
      </c>
      <c r="Q56" s="182">
        <v>0</v>
      </c>
      <c r="R56" s="182">
        <f>ROUND(H56*Q56,2)</f>
        <v>0</v>
      </c>
      <c r="S56" s="182">
        <v>0</v>
      </c>
      <c r="T56" s="182">
        <f>ROUND(H56*S56,2)</f>
        <v>0</v>
      </c>
      <c r="U56" s="184"/>
      <c r="V56" s="184" t="s">
        <v>327</v>
      </c>
      <c r="W56" s="185" t="s">
        <v>333</v>
      </c>
      <c r="X56" s="157">
        <v>0</v>
      </c>
      <c r="Y56" s="157">
        <f>ROUND(H56*X56,2)</f>
        <v>0</v>
      </c>
      <c r="Z56" s="157"/>
      <c r="AA56" s="157" t="s">
        <v>249</v>
      </c>
      <c r="AB56" s="157" t="s">
        <v>250</v>
      </c>
      <c r="AC56" s="147"/>
      <c r="AD56" s="147"/>
      <c r="AE56" s="147"/>
      <c r="AF56" s="147"/>
      <c r="AG56" s="147"/>
      <c r="AH56" s="147"/>
      <c r="AI56" s="147"/>
      <c r="AJ56" s="147" t="s">
        <v>694</v>
      </c>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row>
    <row r="57" spans="1:63" outlineLevel="1" x14ac:dyDescent="0.2">
      <c r="A57" s="179">
        <v>41</v>
      </c>
      <c r="B57" s="180" t="s">
        <v>774</v>
      </c>
      <c r="C57" s="189" t="s">
        <v>1398</v>
      </c>
      <c r="D57" s="198"/>
      <c r="E57" s="198"/>
      <c r="F57" s="198"/>
      <c r="G57" s="181"/>
      <c r="H57" s="182">
        <v>1</v>
      </c>
      <c r="I57" s="183"/>
      <c r="J57" s="184">
        <f>ROUND(H57*I57,2)</f>
        <v>0</v>
      </c>
      <c r="K57" s="183"/>
      <c r="L57" s="184">
        <f>ROUND(H57*K57,2)</f>
        <v>0</v>
      </c>
      <c r="M57" s="183"/>
      <c r="N57" s="184">
        <f>ROUND(H57*M57,2)</f>
        <v>0</v>
      </c>
      <c r="O57" s="184">
        <v>21</v>
      </c>
      <c r="P57" s="184">
        <f>J57*(1+O57/100)</f>
        <v>0</v>
      </c>
      <c r="Q57" s="182">
        <v>0</v>
      </c>
      <c r="R57" s="182">
        <f>ROUND(H57*Q57,2)</f>
        <v>0</v>
      </c>
      <c r="S57" s="182">
        <v>0</v>
      </c>
      <c r="T57" s="182">
        <f>ROUND(H57*S57,2)</f>
        <v>0</v>
      </c>
      <c r="U57" s="184"/>
      <c r="V57" s="184" t="s">
        <v>327</v>
      </c>
      <c r="W57" s="185" t="s">
        <v>333</v>
      </c>
      <c r="X57" s="157">
        <v>0</v>
      </c>
      <c r="Y57" s="157">
        <f>ROUND(H57*X57,2)</f>
        <v>0</v>
      </c>
      <c r="Z57" s="157"/>
      <c r="AA57" s="157" t="s">
        <v>249</v>
      </c>
      <c r="AB57" s="157" t="s">
        <v>250</v>
      </c>
      <c r="AC57" s="147"/>
      <c r="AD57" s="147"/>
      <c r="AE57" s="147"/>
      <c r="AF57" s="147"/>
      <c r="AG57" s="147"/>
      <c r="AH57" s="147"/>
      <c r="AI57" s="147"/>
      <c r="AJ57" s="147" t="s">
        <v>694</v>
      </c>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row>
    <row r="58" spans="1:63" outlineLevel="1" x14ac:dyDescent="0.2">
      <c r="A58" s="179">
        <v>42</v>
      </c>
      <c r="B58" s="180" t="s">
        <v>776</v>
      </c>
      <c r="C58" s="189" t="s">
        <v>1399</v>
      </c>
      <c r="D58" s="198"/>
      <c r="E58" s="198"/>
      <c r="F58" s="198"/>
      <c r="G58" s="181"/>
      <c r="H58" s="182">
        <v>1</v>
      </c>
      <c r="I58" s="183"/>
      <c r="J58" s="184">
        <f>ROUND(H58*I58,2)</f>
        <v>0</v>
      </c>
      <c r="K58" s="183"/>
      <c r="L58" s="184">
        <f>ROUND(H58*K58,2)</f>
        <v>0</v>
      </c>
      <c r="M58" s="183"/>
      <c r="N58" s="184">
        <f>ROUND(H58*M58,2)</f>
        <v>0</v>
      </c>
      <c r="O58" s="184">
        <v>21</v>
      </c>
      <c r="P58" s="184">
        <f>J58*(1+O58/100)</f>
        <v>0</v>
      </c>
      <c r="Q58" s="182">
        <v>0</v>
      </c>
      <c r="R58" s="182">
        <f>ROUND(H58*Q58,2)</f>
        <v>0</v>
      </c>
      <c r="S58" s="182">
        <v>0</v>
      </c>
      <c r="T58" s="182">
        <f>ROUND(H58*S58,2)</f>
        <v>0</v>
      </c>
      <c r="U58" s="184"/>
      <c r="V58" s="184" t="s">
        <v>327</v>
      </c>
      <c r="W58" s="185" t="s">
        <v>333</v>
      </c>
      <c r="X58" s="157">
        <v>0</v>
      </c>
      <c r="Y58" s="157">
        <f>ROUND(H58*X58,2)</f>
        <v>0</v>
      </c>
      <c r="Z58" s="157"/>
      <c r="AA58" s="157" t="s">
        <v>249</v>
      </c>
      <c r="AB58" s="157" t="s">
        <v>250</v>
      </c>
      <c r="AC58" s="147"/>
      <c r="AD58" s="147"/>
      <c r="AE58" s="147"/>
      <c r="AF58" s="147"/>
      <c r="AG58" s="147"/>
      <c r="AH58" s="147"/>
      <c r="AI58" s="147"/>
      <c r="AJ58" s="147" t="s">
        <v>694</v>
      </c>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row>
    <row r="59" spans="1:63" ht="25.5" x14ac:dyDescent="0.2">
      <c r="A59" s="161" t="s">
        <v>243</v>
      </c>
      <c r="B59" s="162" t="s">
        <v>153</v>
      </c>
      <c r="C59" s="186" t="s">
        <v>154</v>
      </c>
      <c r="D59" s="199"/>
      <c r="E59" s="199"/>
      <c r="F59" s="199"/>
      <c r="G59" s="163"/>
      <c r="H59" s="164"/>
      <c r="I59" s="165"/>
      <c r="J59" s="165">
        <f>SUMIF(AJ60:AJ62,"&lt;&gt;NOR",J60:J62)</f>
        <v>0</v>
      </c>
      <c r="K59" s="165"/>
      <c r="L59" s="165">
        <f>SUM(L60:L62)</f>
        <v>0</v>
      </c>
      <c r="M59" s="165"/>
      <c r="N59" s="165">
        <f>SUM(N60:N62)</f>
        <v>0</v>
      </c>
      <c r="O59" s="165"/>
      <c r="P59" s="165">
        <f>SUM(P60:P62)</f>
        <v>0</v>
      </c>
      <c r="Q59" s="164"/>
      <c r="R59" s="164">
        <f>SUM(R60:R62)</f>
        <v>0</v>
      </c>
      <c r="S59" s="164"/>
      <c r="T59" s="164">
        <f>SUM(T60:T62)</f>
        <v>0</v>
      </c>
      <c r="U59" s="165"/>
      <c r="V59" s="165"/>
      <c r="W59" s="166"/>
      <c r="X59" s="160"/>
      <c r="Y59" s="160">
        <f>SUM(Y60:Y62)</f>
        <v>0</v>
      </c>
      <c r="Z59" s="160"/>
      <c r="AA59" s="160"/>
      <c r="AB59" s="160"/>
      <c r="AJ59" t="s">
        <v>244</v>
      </c>
    </row>
    <row r="60" spans="1:63" outlineLevel="1" x14ac:dyDescent="0.2">
      <c r="A60" s="179">
        <v>43</v>
      </c>
      <c r="B60" s="180" t="s">
        <v>778</v>
      </c>
      <c r="C60" s="189" t="s">
        <v>1400</v>
      </c>
      <c r="D60" s="198"/>
      <c r="E60" s="198"/>
      <c r="F60" s="198"/>
      <c r="G60" s="181"/>
      <c r="H60" s="182">
        <v>1</v>
      </c>
      <c r="I60" s="183"/>
      <c r="J60" s="184">
        <f>ROUND(H60*I60,2)</f>
        <v>0</v>
      </c>
      <c r="K60" s="183"/>
      <c r="L60" s="184">
        <f>ROUND(H60*K60,2)</f>
        <v>0</v>
      </c>
      <c r="M60" s="183"/>
      <c r="N60" s="184">
        <f>ROUND(H60*M60,2)</f>
        <v>0</v>
      </c>
      <c r="O60" s="184">
        <v>21</v>
      </c>
      <c r="P60" s="184">
        <f>J60*(1+O60/100)</f>
        <v>0</v>
      </c>
      <c r="Q60" s="182">
        <v>0</v>
      </c>
      <c r="R60" s="182">
        <f>ROUND(H60*Q60,2)</f>
        <v>0</v>
      </c>
      <c r="S60" s="182">
        <v>0</v>
      </c>
      <c r="T60" s="182">
        <f>ROUND(H60*S60,2)</f>
        <v>0</v>
      </c>
      <c r="U60" s="184"/>
      <c r="V60" s="184" t="s">
        <v>327</v>
      </c>
      <c r="W60" s="185" t="s">
        <v>333</v>
      </c>
      <c r="X60" s="157">
        <v>0</v>
      </c>
      <c r="Y60" s="157">
        <f>ROUND(H60*X60,2)</f>
        <v>0</v>
      </c>
      <c r="Z60" s="157"/>
      <c r="AA60" s="157" t="s">
        <v>249</v>
      </c>
      <c r="AB60" s="157" t="s">
        <v>250</v>
      </c>
      <c r="AC60" s="147"/>
      <c r="AD60" s="147"/>
      <c r="AE60" s="147"/>
      <c r="AF60" s="147"/>
      <c r="AG60" s="147"/>
      <c r="AH60" s="147"/>
      <c r="AI60" s="147"/>
      <c r="AJ60" s="147" t="s">
        <v>694</v>
      </c>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row>
    <row r="61" spans="1:63" outlineLevel="1" x14ac:dyDescent="0.2">
      <c r="A61" s="179">
        <v>44</v>
      </c>
      <c r="B61" s="180" t="s">
        <v>780</v>
      </c>
      <c r="C61" s="189" t="s">
        <v>1398</v>
      </c>
      <c r="D61" s="198"/>
      <c r="E61" s="198"/>
      <c r="F61" s="198"/>
      <c r="G61" s="181"/>
      <c r="H61" s="182">
        <v>1</v>
      </c>
      <c r="I61" s="183"/>
      <c r="J61" s="184">
        <f>ROUND(H61*I61,2)</f>
        <v>0</v>
      </c>
      <c r="K61" s="183"/>
      <c r="L61" s="184">
        <f>ROUND(H61*K61,2)</f>
        <v>0</v>
      </c>
      <c r="M61" s="183"/>
      <c r="N61" s="184">
        <f>ROUND(H61*M61,2)</f>
        <v>0</v>
      </c>
      <c r="O61" s="184">
        <v>21</v>
      </c>
      <c r="P61" s="184">
        <f>J61*(1+O61/100)</f>
        <v>0</v>
      </c>
      <c r="Q61" s="182">
        <v>0</v>
      </c>
      <c r="R61" s="182">
        <f>ROUND(H61*Q61,2)</f>
        <v>0</v>
      </c>
      <c r="S61" s="182">
        <v>0</v>
      </c>
      <c r="T61" s="182">
        <f>ROUND(H61*S61,2)</f>
        <v>0</v>
      </c>
      <c r="U61" s="184"/>
      <c r="V61" s="184" t="s">
        <v>327</v>
      </c>
      <c r="W61" s="185" t="s">
        <v>333</v>
      </c>
      <c r="X61" s="157">
        <v>0</v>
      </c>
      <c r="Y61" s="157">
        <f>ROUND(H61*X61,2)</f>
        <v>0</v>
      </c>
      <c r="Z61" s="157"/>
      <c r="AA61" s="157" t="s">
        <v>249</v>
      </c>
      <c r="AB61" s="157" t="s">
        <v>250</v>
      </c>
      <c r="AC61" s="147"/>
      <c r="AD61" s="147"/>
      <c r="AE61" s="147"/>
      <c r="AF61" s="147"/>
      <c r="AG61" s="147"/>
      <c r="AH61" s="147"/>
      <c r="AI61" s="147"/>
      <c r="AJ61" s="147" t="s">
        <v>694</v>
      </c>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row>
    <row r="62" spans="1:63" outlineLevel="1" x14ac:dyDescent="0.2">
      <c r="A62" s="179">
        <v>45</v>
      </c>
      <c r="B62" s="180" t="s">
        <v>782</v>
      </c>
      <c r="C62" s="189" t="s">
        <v>1399</v>
      </c>
      <c r="D62" s="198"/>
      <c r="E62" s="198"/>
      <c r="F62" s="198"/>
      <c r="G62" s="181"/>
      <c r="H62" s="182">
        <v>1</v>
      </c>
      <c r="I62" s="183"/>
      <c r="J62" s="184">
        <f>ROUND(H62*I62,2)</f>
        <v>0</v>
      </c>
      <c r="K62" s="183"/>
      <c r="L62" s="184">
        <f>ROUND(H62*K62,2)</f>
        <v>0</v>
      </c>
      <c r="M62" s="183"/>
      <c r="N62" s="184">
        <f>ROUND(H62*M62,2)</f>
        <v>0</v>
      </c>
      <c r="O62" s="184">
        <v>21</v>
      </c>
      <c r="P62" s="184">
        <f>J62*(1+O62/100)</f>
        <v>0</v>
      </c>
      <c r="Q62" s="182">
        <v>0</v>
      </c>
      <c r="R62" s="182">
        <f>ROUND(H62*Q62,2)</f>
        <v>0</v>
      </c>
      <c r="S62" s="182">
        <v>0</v>
      </c>
      <c r="T62" s="182">
        <f>ROUND(H62*S62,2)</f>
        <v>0</v>
      </c>
      <c r="U62" s="184"/>
      <c r="V62" s="184" t="s">
        <v>327</v>
      </c>
      <c r="W62" s="185" t="s">
        <v>333</v>
      </c>
      <c r="X62" s="157">
        <v>0</v>
      </c>
      <c r="Y62" s="157">
        <f>ROUND(H62*X62,2)</f>
        <v>0</v>
      </c>
      <c r="Z62" s="157"/>
      <c r="AA62" s="157" t="s">
        <v>249</v>
      </c>
      <c r="AB62" s="157" t="s">
        <v>250</v>
      </c>
      <c r="AC62" s="147"/>
      <c r="AD62" s="147"/>
      <c r="AE62" s="147"/>
      <c r="AF62" s="147"/>
      <c r="AG62" s="147"/>
      <c r="AH62" s="147"/>
      <c r="AI62" s="147"/>
      <c r="AJ62" s="147" t="s">
        <v>694</v>
      </c>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row>
    <row r="63" spans="1:63" ht="25.5" x14ac:dyDescent="0.2">
      <c r="A63" s="161" t="s">
        <v>243</v>
      </c>
      <c r="B63" s="162" t="s">
        <v>155</v>
      </c>
      <c r="C63" s="186" t="s">
        <v>156</v>
      </c>
      <c r="D63" s="199"/>
      <c r="E63" s="199"/>
      <c r="F63" s="199"/>
      <c r="G63" s="163"/>
      <c r="H63" s="164"/>
      <c r="I63" s="165"/>
      <c r="J63" s="165">
        <f>SUMIF(AJ64:AJ64,"&lt;&gt;NOR",J64:J64)</f>
        <v>0</v>
      </c>
      <c r="K63" s="165"/>
      <c r="L63" s="165">
        <f>SUM(L64:L64)</f>
        <v>0</v>
      </c>
      <c r="M63" s="165"/>
      <c r="N63" s="165">
        <f>SUM(N64:N64)</f>
        <v>0</v>
      </c>
      <c r="O63" s="165"/>
      <c r="P63" s="165">
        <f>SUM(P64:P64)</f>
        <v>0</v>
      </c>
      <c r="Q63" s="164"/>
      <c r="R63" s="164">
        <f>SUM(R64:R64)</f>
        <v>0</v>
      </c>
      <c r="S63" s="164"/>
      <c r="T63" s="164">
        <f>SUM(T64:T64)</f>
        <v>0</v>
      </c>
      <c r="U63" s="165"/>
      <c r="V63" s="165"/>
      <c r="W63" s="166"/>
      <c r="X63" s="160"/>
      <c r="Y63" s="160">
        <f>SUM(Y64:Y64)</f>
        <v>0</v>
      </c>
      <c r="Z63" s="160"/>
      <c r="AA63" s="160"/>
      <c r="AB63" s="160"/>
      <c r="AJ63" t="s">
        <v>244</v>
      </c>
    </row>
    <row r="64" spans="1:63" ht="22.5" outlineLevel="1" x14ac:dyDescent="0.2">
      <c r="A64" s="179">
        <v>46</v>
      </c>
      <c r="B64" s="180" t="s">
        <v>785</v>
      </c>
      <c r="C64" s="189" t="s">
        <v>1401</v>
      </c>
      <c r="D64" s="198"/>
      <c r="E64" s="198"/>
      <c r="F64" s="198"/>
      <c r="G64" s="181"/>
      <c r="H64" s="182">
        <v>1</v>
      </c>
      <c r="I64" s="183"/>
      <c r="J64" s="184">
        <f>ROUND(H64*I64,2)</f>
        <v>0</v>
      </c>
      <c r="K64" s="183"/>
      <c r="L64" s="184">
        <f>ROUND(H64*K64,2)</f>
        <v>0</v>
      </c>
      <c r="M64" s="183"/>
      <c r="N64" s="184">
        <f>ROUND(H64*M64,2)</f>
        <v>0</v>
      </c>
      <c r="O64" s="184">
        <v>21</v>
      </c>
      <c r="P64" s="184">
        <f>J64*(1+O64/100)</f>
        <v>0</v>
      </c>
      <c r="Q64" s="182">
        <v>0</v>
      </c>
      <c r="R64" s="182">
        <f>ROUND(H64*Q64,2)</f>
        <v>0</v>
      </c>
      <c r="S64" s="182">
        <v>0</v>
      </c>
      <c r="T64" s="182">
        <f>ROUND(H64*S64,2)</f>
        <v>0</v>
      </c>
      <c r="U64" s="184"/>
      <c r="V64" s="184" t="s">
        <v>327</v>
      </c>
      <c r="W64" s="185" t="s">
        <v>333</v>
      </c>
      <c r="X64" s="157">
        <v>0</v>
      </c>
      <c r="Y64" s="157">
        <f>ROUND(H64*X64,2)</f>
        <v>0</v>
      </c>
      <c r="Z64" s="157"/>
      <c r="AA64" s="157" t="s">
        <v>249</v>
      </c>
      <c r="AB64" s="157" t="s">
        <v>250</v>
      </c>
      <c r="AC64" s="147"/>
      <c r="AD64" s="147"/>
      <c r="AE64" s="147"/>
      <c r="AF64" s="147"/>
      <c r="AG64" s="147"/>
      <c r="AH64" s="147"/>
      <c r="AI64" s="147"/>
      <c r="AJ64" s="147" t="s">
        <v>694</v>
      </c>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row>
    <row r="65" spans="1:63" ht="25.5" x14ac:dyDescent="0.2">
      <c r="A65" s="161" t="s">
        <v>243</v>
      </c>
      <c r="B65" s="162" t="s">
        <v>157</v>
      </c>
      <c r="C65" s="186" t="s">
        <v>158</v>
      </c>
      <c r="D65" s="199"/>
      <c r="E65" s="199"/>
      <c r="F65" s="199"/>
      <c r="G65" s="163"/>
      <c r="H65" s="164"/>
      <c r="I65" s="165"/>
      <c r="J65" s="165">
        <f>SUMIF(AJ66:AJ67,"&lt;&gt;NOR",J66:J67)</f>
        <v>0</v>
      </c>
      <c r="K65" s="165"/>
      <c r="L65" s="165">
        <f>SUM(L66:L67)</f>
        <v>0</v>
      </c>
      <c r="M65" s="165"/>
      <c r="N65" s="165">
        <f>SUM(N66:N67)</f>
        <v>0</v>
      </c>
      <c r="O65" s="165"/>
      <c r="P65" s="165">
        <f>SUM(P66:P67)</f>
        <v>0</v>
      </c>
      <c r="Q65" s="164"/>
      <c r="R65" s="164">
        <f>SUM(R66:R67)</f>
        <v>0</v>
      </c>
      <c r="S65" s="164"/>
      <c r="T65" s="164">
        <f>SUM(T66:T67)</f>
        <v>0</v>
      </c>
      <c r="U65" s="165"/>
      <c r="V65" s="165"/>
      <c r="W65" s="166"/>
      <c r="X65" s="160"/>
      <c r="Y65" s="160">
        <f>SUM(Y66:Y67)</f>
        <v>0</v>
      </c>
      <c r="Z65" s="160"/>
      <c r="AA65" s="160"/>
      <c r="AB65" s="160"/>
      <c r="AJ65" t="s">
        <v>244</v>
      </c>
    </row>
    <row r="66" spans="1:63" ht="22.5" outlineLevel="1" x14ac:dyDescent="0.2">
      <c r="A66" s="179">
        <v>47</v>
      </c>
      <c r="B66" s="180" t="s">
        <v>787</v>
      </c>
      <c r="C66" s="189" t="s">
        <v>1376</v>
      </c>
      <c r="D66" s="198"/>
      <c r="E66" s="198"/>
      <c r="F66" s="198"/>
      <c r="G66" s="181"/>
      <c r="H66" s="182">
        <v>1</v>
      </c>
      <c r="I66" s="183"/>
      <c r="J66" s="184">
        <f>ROUND(H66*I66,2)</f>
        <v>0</v>
      </c>
      <c r="K66" s="183"/>
      <c r="L66" s="184">
        <f>ROUND(H66*K66,2)</f>
        <v>0</v>
      </c>
      <c r="M66" s="183"/>
      <c r="N66" s="184">
        <f>ROUND(H66*M66,2)</f>
        <v>0</v>
      </c>
      <c r="O66" s="184">
        <v>21</v>
      </c>
      <c r="P66" s="184">
        <f>J66*(1+O66/100)</f>
        <v>0</v>
      </c>
      <c r="Q66" s="182">
        <v>0</v>
      </c>
      <c r="R66" s="182">
        <f>ROUND(H66*Q66,2)</f>
        <v>0</v>
      </c>
      <c r="S66" s="182">
        <v>0</v>
      </c>
      <c r="T66" s="182">
        <f>ROUND(H66*S66,2)</f>
        <v>0</v>
      </c>
      <c r="U66" s="184"/>
      <c r="V66" s="184" t="s">
        <v>327</v>
      </c>
      <c r="W66" s="185" t="s">
        <v>333</v>
      </c>
      <c r="X66" s="157">
        <v>0</v>
      </c>
      <c r="Y66" s="157">
        <f>ROUND(H66*X66,2)</f>
        <v>0</v>
      </c>
      <c r="Z66" s="157"/>
      <c r="AA66" s="157" t="s">
        <v>249</v>
      </c>
      <c r="AB66" s="157" t="s">
        <v>250</v>
      </c>
      <c r="AC66" s="147"/>
      <c r="AD66" s="147"/>
      <c r="AE66" s="147"/>
      <c r="AF66" s="147"/>
      <c r="AG66" s="147"/>
      <c r="AH66" s="147"/>
      <c r="AI66" s="147"/>
      <c r="AJ66" s="147" t="s">
        <v>694</v>
      </c>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row>
    <row r="67" spans="1:63" ht="22.5" outlineLevel="1" x14ac:dyDescent="0.2">
      <c r="A67" s="179">
        <v>48</v>
      </c>
      <c r="B67" s="180" t="s">
        <v>789</v>
      </c>
      <c r="C67" s="189" t="s">
        <v>1402</v>
      </c>
      <c r="D67" s="198"/>
      <c r="E67" s="198"/>
      <c r="F67" s="198"/>
      <c r="G67" s="181"/>
      <c r="H67" s="182">
        <v>1</v>
      </c>
      <c r="I67" s="183"/>
      <c r="J67" s="184">
        <f>ROUND(H67*I67,2)</f>
        <v>0</v>
      </c>
      <c r="K67" s="183"/>
      <c r="L67" s="184">
        <f>ROUND(H67*K67,2)</f>
        <v>0</v>
      </c>
      <c r="M67" s="183"/>
      <c r="N67" s="184">
        <f>ROUND(H67*M67,2)</f>
        <v>0</v>
      </c>
      <c r="O67" s="184">
        <v>21</v>
      </c>
      <c r="P67" s="184">
        <f>J67*(1+O67/100)</f>
        <v>0</v>
      </c>
      <c r="Q67" s="182">
        <v>0</v>
      </c>
      <c r="R67" s="182">
        <f>ROUND(H67*Q67,2)</f>
        <v>0</v>
      </c>
      <c r="S67" s="182">
        <v>0</v>
      </c>
      <c r="T67" s="182">
        <f>ROUND(H67*S67,2)</f>
        <v>0</v>
      </c>
      <c r="U67" s="184"/>
      <c r="V67" s="184" t="s">
        <v>327</v>
      </c>
      <c r="W67" s="185" t="s">
        <v>333</v>
      </c>
      <c r="X67" s="157">
        <v>0</v>
      </c>
      <c r="Y67" s="157">
        <f>ROUND(H67*X67,2)</f>
        <v>0</v>
      </c>
      <c r="Z67" s="157"/>
      <c r="AA67" s="157" t="s">
        <v>249</v>
      </c>
      <c r="AB67" s="157" t="s">
        <v>250</v>
      </c>
      <c r="AC67" s="147"/>
      <c r="AD67" s="147"/>
      <c r="AE67" s="147"/>
      <c r="AF67" s="147"/>
      <c r="AG67" s="147"/>
      <c r="AH67" s="147"/>
      <c r="AI67" s="147"/>
      <c r="AJ67" s="147" t="s">
        <v>694</v>
      </c>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row>
    <row r="68" spans="1:63" ht="25.5" x14ac:dyDescent="0.2">
      <c r="A68" s="161" t="s">
        <v>243</v>
      </c>
      <c r="B68" s="162" t="s">
        <v>159</v>
      </c>
      <c r="C68" s="186" t="s">
        <v>160</v>
      </c>
      <c r="D68" s="199"/>
      <c r="E68" s="199"/>
      <c r="F68" s="199"/>
      <c r="G68" s="163"/>
      <c r="H68" s="164"/>
      <c r="I68" s="165"/>
      <c r="J68" s="165">
        <f>SUMIF(AJ69:AJ78,"&lt;&gt;NOR",J69:J78)</f>
        <v>0</v>
      </c>
      <c r="K68" s="165"/>
      <c r="L68" s="165">
        <f>SUM(L69:L78)</f>
        <v>0</v>
      </c>
      <c r="M68" s="165"/>
      <c r="N68" s="165">
        <f>SUM(N69:N78)</f>
        <v>0</v>
      </c>
      <c r="O68" s="165"/>
      <c r="P68" s="165">
        <f>SUM(P69:P78)</f>
        <v>0</v>
      </c>
      <c r="Q68" s="164"/>
      <c r="R68" s="164">
        <f>SUM(R69:R78)</f>
        <v>0</v>
      </c>
      <c r="S68" s="164"/>
      <c r="T68" s="164">
        <f>SUM(T69:T78)</f>
        <v>0</v>
      </c>
      <c r="U68" s="165"/>
      <c r="V68" s="165"/>
      <c r="W68" s="166"/>
      <c r="X68" s="160"/>
      <c r="Y68" s="160">
        <f>SUM(Y69:Y78)</f>
        <v>0</v>
      </c>
      <c r="Z68" s="160"/>
      <c r="AA68" s="160"/>
      <c r="AB68" s="160"/>
      <c r="AJ68" t="s">
        <v>244</v>
      </c>
    </row>
    <row r="69" spans="1:63" outlineLevel="1" x14ac:dyDescent="0.2">
      <c r="A69" s="179">
        <v>49</v>
      </c>
      <c r="B69" s="180" t="s">
        <v>791</v>
      </c>
      <c r="C69" s="189" t="s">
        <v>1381</v>
      </c>
      <c r="D69" s="198"/>
      <c r="E69" s="198"/>
      <c r="F69" s="198"/>
      <c r="G69" s="181"/>
      <c r="H69" s="182">
        <v>4</v>
      </c>
      <c r="I69" s="183"/>
      <c r="J69" s="184">
        <f t="shared" ref="J69:J78" si="14">ROUND(H69*I69,2)</f>
        <v>0</v>
      </c>
      <c r="K69" s="183"/>
      <c r="L69" s="184">
        <f t="shared" ref="L69:L78" si="15">ROUND(H69*K69,2)</f>
        <v>0</v>
      </c>
      <c r="M69" s="183"/>
      <c r="N69" s="184">
        <f t="shared" ref="N69:N78" si="16">ROUND(H69*M69,2)</f>
        <v>0</v>
      </c>
      <c r="O69" s="184">
        <v>21</v>
      </c>
      <c r="P69" s="184">
        <f t="shared" ref="P69:P78" si="17">J69*(1+O69/100)</f>
        <v>0</v>
      </c>
      <c r="Q69" s="182">
        <v>0</v>
      </c>
      <c r="R69" s="182">
        <f t="shared" ref="R69:R78" si="18">ROUND(H69*Q69,2)</f>
        <v>0</v>
      </c>
      <c r="S69" s="182">
        <v>0</v>
      </c>
      <c r="T69" s="182">
        <f t="shared" ref="T69:T78" si="19">ROUND(H69*S69,2)</f>
        <v>0</v>
      </c>
      <c r="U69" s="184"/>
      <c r="V69" s="184" t="s">
        <v>327</v>
      </c>
      <c r="W69" s="185" t="s">
        <v>333</v>
      </c>
      <c r="X69" s="157">
        <v>0</v>
      </c>
      <c r="Y69" s="157">
        <f t="shared" ref="Y69:Y78" si="20">ROUND(H69*X69,2)</f>
        <v>0</v>
      </c>
      <c r="Z69" s="157"/>
      <c r="AA69" s="157" t="s">
        <v>249</v>
      </c>
      <c r="AB69" s="157" t="s">
        <v>250</v>
      </c>
      <c r="AC69" s="147"/>
      <c r="AD69" s="147"/>
      <c r="AE69" s="147"/>
      <c r="AF69" s="147"/>
      <c r="AG69" s="147"/>
      <c r="AH69" s="147"/>
      <c r="AI69" s="147"/>
      <c r="AJ69" s="147" t="s">
        <v>694</v>
      </c>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row>
    <row r="70" spans="1:63" ht="22.5" outlineLevel="1" x14ac:dyDescent="0.2">
      <c r="A70" s="179">
        <v>50</v>
      </c>
      <c r="B70" s="180" t="s">
        <v>793</v>
      </c>
      <c r="C70" s="189" t="s">
        <v>1382</v>
      </c>
      <c r="D70" s="198"/>
      <c r="E70" s="198"/>
      <c r="F70" s="198"/>
      <c r="G70" s="181"/>
      <c r="H70" s="182">
        <v>1</v>
      </c>
      <c r="I70" s="183"/>
      <c r="J70" s="184">
        <f t="shared" si="14"/>
        <v>0</v>
      </c>
      <c r="K70" s="183"/>
      <c r="L70" s="184">
        <f t="shared" si="15"/>
        <v>0</v>
      </c>
      <c r="M70" s="183"/>
      <c r="N70" s="184">
        <f t="shared" si="16"/>
        <v>0</v>
      </c>
      <c r="O70" s="184">
        <v>21</v>
      </c>
      <c r="P70" s="184">
        <f t="shared" si="17"/>
        <v>0</v>
      </c>
      <c r="Q70" s="182">
        <v>0</v>
      </c>
      <c r="R70" s="182">
        <f t="shared" si="18"/>
        <v>0</v>
      </c>
      <c r="S70" s="182">
        <v>0</v>
      </c>
      <c r="T70" s="182">
        <f t="shared" si="19"/>
        <v>0</v>
      </c>
      <c r="U70" s="184"/>
      <c r="V70" s="184" t="s">
        <v>327</v>
      </c>
      <c r="W70" s="185" t="s">
        <v>333</v>
      </c>
      <c r="X70" s="157">
        <v>0</v>
      </c>
      <c r="Y70" s="157">
        <f t="shared" si="20"/>
        <v>0</v>
      </c>
      <c r="Z70" s="157"/>
      <c r="AA70" s="157" t="s">
        <v>249</v>
      </c>
      <c r="AB70" s="157" t="s">
        <v>250</v>
      </c>
      <c r="AC70" s="147"/>
      <c r="AD70" s="147"/>
      <c r="AE70" s="147"/>
      <c r="AF70" s="147"/>
      <c r="AG70" s="147"/>
      <c r="AH70" s="147"/>
      <c r="AI70" s="147"/>
      <c r="AJ70" s="147" t="s">
        <v>694</v>
      </c>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row>
    <row r="71" spans="1:63" ht="22.5" outlineLevel="1" x14ac:dyDescent="0.2">
      <c r="A71" s="179">
        <v>51</v>
      </c>
      <c r="B71" s="180" t="s">
        <v>795</v>
      </c>
      <c r="C71" s="189" t="s">
        <v>1383</v>
      </c>
      <c r="D71" s="198"/>
      <c r="E71" s="198"/>
      <c r="F71" s="198"/>
      <c r="G71" s="181"/>
      <c r="H71" s="182">
        <v>1</v>
      </c>
      <c r="I71" s="183"/>
      <c r="J71" s="184">
        <f t="shared" si="14"/>
        <v>0</v>
      </c>
      <c r="K71" s="183"/>
      <c r="L71" s="184">
        <f t="shared" si="15"/>
        <v>0</v>
      </c>
      <c r="M71" s="183"/>
      <c r="N71" s="184">
        <f t="shared" si="16"/>
        <v>0</v>
      </c>
      <c r="O71" s="184">
        <v>21</v>
      </c>
      <c r="P71" s="184">
        <f t="shared" si="17"/>
        <v>0</v>
      </c>
      <c r="Q71" s="182">
        <v>0</v>
      </c>
      <c r="R71" s="182">
        <f t="shared" si="18"/>
        <v>0</v>
      </c>
      <c r="S71" s="182">
        <v>0</v>
      </c>
      <c r="T71" s="182">
        <f t="shared" si="19"/>
        <v>0</v>
      </c>
      <c r="U71" s="184"/>
      <c r="V71" s="184" t="s">
        <v>327</v>
      </c>
      <c r="W71" s="185" t="s">
        <v>333</v>
      </c>
      <c r="X71" s="157">
        <v>0</v>
      </c>
      <c r="Y71" s="157">
        <f t="shared" si="20"/>
        <v>0</v>
      </c>
      <c r="Z71" s="157"/>
      <c r="AA71" s="157" t="s">
        <v>249</v>
      </c>
      <c r="AB71" s="157" t="s">
        <v>250</v>
      </c>
      <c r="AC71" s="147"/>
      <c r="AD71" s="147"/>
      <c r="AE71" s="147"/>
      <c r="AF71" s="147"/>
      <c r="AG71" s="147"/>
      <c r="AH71" s="147"/>
      <c r="AI71" s="147"/>
      <c r="AJ71" s="147" t="s">
        <v>694</v>
      </c>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row>
    <row r="72" spans="1:63" ht="33.75" outlineLevel="1" x14ac:dyDescent="0.2">
      <c r="A72" s="179">
        <v>52</v>
      </c>
      <c r="B72" s="180" t="s">
        <v>883</v>
      </c>
      <c r="C72" s="189" t="s">
        <v>1384</v>
      </c>
      <c r="D72" s="198"/>
      <c r="E72" s="198"/>
      <c r="F72" s="198"/>
      <c r="G72" s="181"/>
      <c r="H72" s="182">
        <v>1</v>
      </c>
      <c r="I72" s="183"/>
      <c r="J72" s="184">
        <f t="shared" si="14"/>
        <v>0</v>
      </c>
      <c r="K72" s="183"/>
      <c r="L72" s="184">
        <f t="shared" si="15"/>
        <v>0</v>
      </c>
      <c r="M72" s="183"/>
      <c r="N72" s="184">
        <f t="shared" si="16"/>
        <v>0</v>
      </c>
      <c r="O72" s="184">
        <v>21</v>
      </c>
      <c r="P72" s="184">
        <f t="shared" si="17"/>
        <v>0</v>
      </c>
      <c r="Q72" s="182">
        <v>0</v>
      </c>
      <c r="R72" s="182">
        <f t="shared" si="18"/>
        <v>0</v>
      </c>
      <c r="S72" s="182">
        <v>0</v>
      </c>
      <c r="T72" s="182">
        <f t="shared" si="19"/>
        <v>0</v>
      </c>
      <c r="U72" s="184"/>
      <c r="V72" s="184" t="s">
        <v>327</v>
      </c>
      <c r="W72" s="185" t="s">
        <v>333</v>
      </c>
      <c r="X72" s="157">
        <v>0</v>
      </c>
      <c r="Y72" s="157">
        <f t="shared" si="20"/>
        <v>0</v>
      </c>
      <c r="Z72" s="157"/>
      <c r="AA72" s="157" t="s">
        <v>249</v>
      </c>
      <c r="AB72" s="157" t="s">
        <v>250</v>
      </c>
      <c r="AC72" s="147"/>
      <c r="AD72" s="147"/>
      <c r="AE72" s="147"/>
      <c r="AF72" s="147"/>
      <c r="AG72" s="147"/>
      <c r="AH72" s="147"/>
      <c r="AI72" s="147"/>
      <c r="AJ72" s="147" t="s">
        <v>694</v>
      </c>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row>
    <row r="73" spans="1:63" outlineLevel="1" x14ac:dyDescent="0.2">
      <c r="A73" s="179">
        <v>53</v>
      </c>
      <c r="B73" s="180" t="s">
        <v>798</v>
      </c>
      <c r="C73" s="189" t="s">
        <v>1385</v>
      </c>
      <c r="D73" s="198"/>
      <c r="E73" s="198"/>
      <c r="F73" s="198"/>
      <c r="G73" s="181"/>
      <c r="H73" s="182">
        <v>1</v>
      </c>
      <c r="I73" s="183"/>
      <c r="J73" s="184">
        <f t="shared" si="14"/>
        <v>0</v>
      </c>
      <c r="K73" s="183"/>
      <c r="L73" s="184">
        <f t="shared" si="15"/>
        <v>0</v>
      </c>
      <c r="M73" s="183"/>
      <c r="N73" s="184">
        <f t="shared" si="16"/>
        <v>0</v>
      </c>
      <c r="O73" s="184">
        <v>21</v>
      </c>
      <c r="P73" s="184">
        <f t="shared" si="17"/>
        <v>0</v>
      </c>
      <c r="Q73" s="182">
        <v>0</v>
      </c>
      <c r="R73" s="182">
        <f t="shared" si="18"/>
        <v>0</v>
      </c>
      <c r="S73" s="182">
        <v>0</v>
      </c>
      <c r="T73" s="182">
        <f t="shared" si="19"/>
        <v>0</v>
      </c>
      <c r="U73" s="184"/>
      <c r="V73" s="184" t="s">
        <v>327</v>
      </c>
      <c r="W73" s="185" t="s">
        <v>333</v>
      </c>
      <c r="X73" s="157">
        <v>0</v>
      </c>
      <c r="Y73" s="157">
        <f t="shared" si="20"/>
        <v>0</v>
      </c>
      <c r="Z73" s="157"/>
      <c r="AA73" s="157" t="s">
        <v>249</v>
      </c>
      <c r="AB73" s="157" t="s">
        <v>250</v>
      </c>
      <c r="AC73" s="147"/>
      <c r="AD73" s="147"/>
      <c r="AE73" s="147"/>
      <c r="AF73" s="147"/>
      <c r="AG73" s="147"/>
      <c r="AH73" s="147"/>
      <c r="AI73" s="147"/>
      <c r="AJ73" s="147" t="s">
        <v>694</v>
      </c>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row>
    <row r="74" spans="1:63" ht="22.5" outlineLevel="1" x14ac:dyDescent="0.2">
      <c r="A74" s="179">
        <v>54</v>
      </c>
      <c r="B74" s="180" t="s">
        <v>801</v>
      </c>
      <c r="C74" s="189" t="s">
        <v>1386</v>
      </c>
      <c r="D74" s="198"/>
      <c r="E74" s="198"/>
      <c r="F74" s="198"/>
      <c r="G74" s="181"/>
      <c r="H74" s="182">
        <v>1</v>
      </c>
      <c r="I74" s="183"/>
      <c r="J74" s="184">
        <f t="shared" si="14"/>
        <v>0</v>
      </c>
      <c r="K74" s="183"/>
      <c r="L74" s="184">
        <f t="shared" si="15"/>
        <v>0</v>
      </c>
      <c r="M74" s="183"/>
      <c r="N74" s="184">
        <f t="shared" si="16"/>
        <v>0</v>
      </c>
      <c r="O74" s="184">
        <v>21</v>
      </c>
      <c r="P74" s="184">
        <f t="shared" si="17"/>
        <v>0</v>
      </c>
      <c r="Q74" s="182">
        <v>0</v>
      </c>
      <c r="R74" s="182">
        <f t="shared" si="18"/>
        <v>0</v>
      </c>
      <c r="S74" s="182">
        <v>0</v>
      </c>
      <c r="T74" s="182">
        <f t="shared" si="19"/>
        <v>0</v>
      </c>
      <c r="U74" s="184"/>
      <c r="V74" s="184" t="s">
        <v>327</v>
      </c>
      <c r="W74" s="185" t="s">
        <v>333</v>
      </c>
      <c r="X74" s="157">
        <v>0</v>
      </c>
      <c r="Y74" s="157">
        <f t="shared" si="20"/>
        <v>0</v>
      </c>
      <c r="Z74" s="157"/>
      <c r="AA74" s="157" t="s">
        <v>249</v>
      </c>
      <c r="AB74" s="157" t="s">
        <v>250</v>
      </c>
      <c r="AC74" s="147"/>
      <c r="AD74" s="147"/>
      <c r="AE74" s="147"/>
      <c r="AF74" s="147"/>
      <c r="AG74" s="147"/>
      <c r="AH74" s="147"/>
      <c r="AI74" s="147"/>
      <c r="AJ74" s="147" t="s">
        <v>694</v>
      </c>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row>
    <row r="75" spans="1:63" outlineLevel="1" x14ac:dyDescent="0.2">
      <c r="A75" s="179">
        <v>55</v>
      </c>
      <c r="B75" s="180" t="s">
        <v>887</v>
      </c>
      <c r="C75" s="189" t="s">
        <v>1387</v>
      </c>
      <c r="D75" s="198"/>
      <c r="E75" s="198"/>
      <c r="F75" s="198"/>
      <c r="G75" s="181"/>
      <c r="H75" s="182">
        <v>1</v>
      </c>
      <c r="I75" s="183"/>
      <c r="J75" s="184">
        <f t="shared" si="14"/>
        <v>0</v>
      </c>
      <c r="K75" s="183"/>
      <c r="L75" s="184">
        <f t="shared" si="15"/>
        <v>0</v>
      </c>
      <c r="M75" s="183"/>
      <c r="N75" s="184">
        <f t="shared" si="16"/>
        <v>0</v>
      </c>
      <c r="O75" s="184">
        <v>21</v>
      </c>
      <c r="P75" s="184">
        <f t="shared" si="17"/>
        <v>0</v>
      </c>
      <c r="Q75" s="182">
        <v>0</v>
      </c>
      <c r="R75" s="182">
        <f t="shared" si="18"/>
        <v>0</v>
      </c>
      <c r="S75" s="182">
        <v>0</v>
      </c>
      <c r="T75" s="182">
        <f t="shared" si="19"/>
        <v>0</v>
      </c>
      <c r="U75" s="184"/>
      <c r="V75" s="184" t="s">
        <v>327</v>
      </c>
      <c r="W75" s="185" t="s">
        <v>333</v>
      </c>
      <c r="X75" s="157">
        <v>0</v>
      </c>
      <c r="Y75" s="157">
        <f t="shared" si="20"/>
        <v>0</v>
      </c>
      <c r="Z75" s="157"/>
      <c r="AA75" s="157" t="s">
        <v>249</v>
      </c>
      <c r="AB75" s="157" t="s">
        <v>250</v>
      </c>
      <c r="AC75" s="147"/>
      <c r="AD75" s="147"/>
      <c r="AE75" s="147"/>
      <c r="AF75" s="147"/>
      <c r="AG75" s="147"/>
      <c r="AH75" s="147"/>
      <c r="AI75" s="147"/>
      <c r="AJ75" s="147" t="s">
        <v>694</v>
      </c>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row>
    <row r="76" spans="1:63" ht="22.5" outlineLevel="1" x14ac:dyDescent="0.2">
      <c r="A76" s="179">
        <v>56</v>
      </c>
      <c r="B76" s="180" t="s">
        <v>806</v>
      </c>
      <c r="C76" s="189" t="s">
        <v>1388</v>
      </c>
      <c r="D76" s="198"/>
      <c r="E76" s="198"/>
      <c r="F76" s="198"/>
      <c r="G76" s="181"/>
      <c r="H76" s="182">
        <v>1</v>
      </c>
      <c r="I76" s="183"/>
      <c r="J76" s="184">
        <f t="shared" si="14"/>
        <v>0</v>
      </c>
      <c r="K76" s="183"/>
      <c r="L76" s="184">
        <f t="shared" si="15"/>
        <v>0</v>
      </c>
      <c r="M76" s="183"/>
      <c r="N76" s="184">
        <f t="shared" si="16"/>
        <v>0</v>
      </c>
      <c r="O76" s="184">
        <v>21</v>
      </c>
      <c r="P76" s="184">
        <f t="shared" si="17"/>
        <v>0</v>
      </c>
      <c r="Q76" s="182">
        <v>0</v>
      </c>
      <c r="R76" s="182">
        <f t="shared" si="18"/>
        <v>0</v>
      </c>
      <c r="S76" s="182">
        <v>0</v>
      </c>
      <c r="T76" s="182">
        <f t="shared" si="19"/>
        <v>0</v>
      </c>
      <c r="U76" s="184"/>
      <c r="V76" s="184" t="s">
        <v>327</v>
      </c>
      <c r="W76" s="185" t="s">
        <v>333</v>
      </c>
      <c r="X76" s="157">
        <v>0</v>
      </c>
      <c r="Y76" s="157">
        <f t="shared" si="20"/>
        <v>0</v>
      </c>
      <c r="Z76" s="157"/>
      <c r="AA76" s="157" t="s">
        <v>249</v>
      </c>
      <c r="AB76" s="157" t="s">
        <v>250</v>
      </c>
      <c r="AC76" s="147"/>
      <c r="AD76" s="147"/>
      <c r="AE76" s="147"/>
      <c r="AF76" s="147"/>
      <c r="AG76" s="147"/>
      <c r="AH76" s="147"/>
      <c r="AI76" s="147"/>
      <c r="AJ76" s="147" t="s">
        <v>694</v>
      </c>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row>
    <row r="77" spans="1:63" outlineLevel="1" x14ac:dyDescent="0.2">
      <c r="A77" s="179">
        <v>57</v>
      </c>
      <c r="B77" s="180" t="s">
        <v>808</v>
      </c>
      <c r="C77" s="189" t="s">
        <v>1389</v>
      </c>
      <c r="D77" s="198"/>
      <c r="E77" s="198"/>
      <c r="F77" s="198"/>
      <c r="G77" s="181"/>
      <c r="H77" s="182">
        <v>2</v>
      </c>
      <c r="I77" s="183"/>
      <c r="J77" s="184">
        <f t="shared" si="14"/>
        <v>0</v>
      </c>
      <c r="K77" s="183"/>
      <c r="L77" s="184">
        <f t="shared" si="15"/>
        <v>0</v>
      </c>
      <c r="M77" s="183"/>
      <c r="N77" s="184">
        <f t="shared" si="16"/>
        <v>0</v>
      </c>
      <c r="O77" s="184">
        <v>21</v>
      </c>
      <c r="P77" s="184">
        <f t="shared" si="17"/>
        <v>0</v>
      </c>
      <c r="Q77" s="182">
        <v>0</v>
      </c>
      <c r="R77" s="182">
        <f t="shared" si="18"/>
        <v>0</v>
      </c>
      <c r="S77" s="182">
        <v>0</v>
      </c>
      <c r="T77" s="182">
        <f t="shared" si="19"/>
        <v>0</v>
      </c>
      <c r="U77" s="184"/>
      <c r="V77" s="184" t="s">
        <v>327</v>
      </c>
      <c r="W77" s="185" t="s">
        <v>333</v>
      </c>
      <c r="X77" s="157">
        <v>0</v>
      </c>
      <c r="Y77" s="157">
        <f t="shared" si="20"/>
        <v>0</v>
      </c>
      <c r="Z77" s="157"/>
      <c r="AA77" s="157" t="s">
        <v>249</v>
      </c>
      <c r="AB77" s="157" t="s">
        <v>250</v>
      </c>
      <c r="AC77" s="147"/>
      <c r="AD77" s="147"/>
      <c r="AE77" s="147"/>
      <c r="AF77" s="147"/>
      <c r="AG77" s="147"/>
      <c r="AH77" s="147"/>
      <c r="AI77" s="147"/>
      <c r="AJ77" s="147" t="s">
        <v>694</v>
      </c>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row>
    <row r="78" spans="1:63" ht="22.5" outlineLevel="1" x14ac:dyDescent="0.2">
      <c r="A78" s="179">
        <v>58</v>
      </c>
      <c r="B78" s="180" t="s">
        <v>810</v>
      </c>
      <c r="C78" s="189" t="s">
        <v>1390</v>
      </c>
      <c r="D78" s="198"/>
      <c r="E78" s="198"/>
      <c r="F78" s="198"/>
      <c r="G78" s="181"/>
      <c r="H78" s="182">
        <v>1</v>
      </c>
      <c r="I78" s="183"/>
      <c r="J78" s="184">
        <f t="shared" si="14"/>
        <v>0</v>
      </c>
      <c r="K78" s="183"/>
      <c r="L78" s="184">
        <f t="shared" si="15"/>
        <v>0</v>
      </c>
      <c r="M78" s="183"/>
      <c r="N78" s="184">
        <f t="shared" si="16"/>
        <v>0</v>
      </c>
      <c r="O78" s="184">
        <v>21</v>
      </c>
      <c r="P78" s="184">
        <f t="shared" si="17"/>
        <v>0</v>
      </c>
      <c r="Q78" s="182">
        <v>0</v>
      </c>
      <c r="R78" s="182">
        <f t="shared" si="18"/>
        <v>0</v>
      </c>
      <c r="S78" s="182">
        <v>0</v>
      </c>
      <c r="T78" s="182">
        <f t="shared" si="19"/>
        <v>0</v>
      </c>
      <c r="U78" s="184"/>
      <c r="V78" s="184" t="s">
        <v>327</v>
      </c>
      <c r="W78" s="185" t="s">
        <v>333</v>
      </c>
      <c r="X78" s="157">
        <v>0</v>
      </c>
      <c r="Y78" s="157">
        <f t="shared" si="20"/>
        <v>0</v>
      </c>
      <c r="Z78" s="157"/>
      <c r="AA78" s="157" t="s">
        <v>249</v>
      </c>
      <c r="AB78" s="157" t="s">
        <v>250</v>
      </c>
      <c r="AC78" s="147"/>
      <c r="AD78" s="147"/>
      <c r="AE78" s="147"/>
      <c r="AF78" s="147"/>
      <c r="AG78" s="147"/>
      <c r="AH78" s="147"/>
      <c r="AI78" s="147"/>
      <c r="AJ78" s="147" t="s">
        <v>694</v>
      </c>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row>
    <row r="79" spans="1:63" x14ac:dyDescent="0.2">
      <c r="A79" s="161" t="s">
        <v>243</v>
      </c>
      <c r="B79" s="162" t="s">
        <v>161</v>
      </c>
      <c r="C79" s="186" t="s">
        <v>162</v>
      </c>
      <c r="D79" s="199"/>
      <c r="E79" s="199"/>
      <c r="F79" s="199"/>
      <c r="G79" s="163"/>
      <c r="H79" s="164"/>
      <c r="I79" s="165"/>
      <c r="J79" s="165">
        <f>SUMIF(AJ80:AJ82,"&lt;&gt;NOR",J80:J82)</f>
        <v>0</v>
      </c>
      <c r="K79" s="165"/>
      <c r="L79" s="165">
        <f>SUM(L80:L82)</f>
        <v>0</v>
      </c>
      <c r="M79" s="165"/>
      <c r="N79" s="165">
        <f>SUM(N80:N82)</f>
        <v>0</v>
      </c>
      <c r="O79" s="165"/>
      <c r="P79" s="165">
        <f>SUM(P80:P82)</f>
        <v>0</v>
      </c>
      <c r="Q79" s="164"/>
      <c r="R79" s="164">
        <f>SUM(R80:R82)</f>
        <v>0</v>
      </c>
      <c r="S79" s="164"/>
      <c r="T79" s="164">
        <f>SUM(T80:T82)</f>
        <v>0</v>
      </c>
      <c r="U79" s="165"/>
      <c r="V79" s="165"/>
      <c r="W79" s="166"/>
      <c r="X79" s="160"/>
      <c r="Y79" s="160">
        <f>SUM(Y80:Y82)</f>
        <v>0</v>
      </c>
      <c r="Z79" s="160"/>
      <c r="AA79" s="160"/>
      <c r="AB79" s="160"/>
      <c r="AJ79" t="s">
        <v>244</v>
      </c>
    </row>
    <row r="80" spans="1:63" ht="22.5" outlineLevel="1" x14ac:dyDescent="0.2">
      <c r="A80" s="179">
        <v>59</v>
      </c>
      <c r="B80" s="180" t="s">
        <v>812</v>
      </c>
      <c r="C80" s="189" t="s">
        <v>1403</v>
      </c>
      <c r="D80" s="198"/>
      <c r="E80" s="198"/>
      <c r="F80" s="198"/>
      <c r="G80" s="181"/>
      <c r="H80" s="182">
        <v>3</v>
      </c>
      <c r="I80" s="183"/>
      <c r="J80" s="184">
        <f>ROUND(H80*I80,2)</f>
        <v>0</v>
      </c>
      <c r="K80" s="183"/>
      <c r="L80" s="184">
        <f>ROUND(H80*K80,2)</f>
        <v>0</v>
      </c>
      <c r="M80" s="183"/>
      <c r="N80" s="184">
        <f>ROUND(H80*M80,2)</f>
        <v>0</v>
      </c>
      <c r="O80" s="184">
        <v>21</v>
      </c>
      <c r="P80" s="184">
        <f>J80*(1+O80/100)</f>
        <v>0</v>
      </c>
      <c r="Q80" s="182">
        <v>0</v>
      </c>
      <c r="R80" s="182">
        <f>ROUND(H80*Q80,2)</f>
        <v>0</v>
      </c>
      <c r="S80" s="182">
        <v>0</v>
      </c>
      <c r="T80" s="182">
        <f>ROUND(H80*S80,2)</f>
        <v>0</v>
      </c>
      <c r="U80" s="184"/>
      <c r="V80" s="184" t="s">
        <v>327</v>
      </c>
      <c r="W80" s="185" t="s">
        <v>333</v>
      </c>
      <c r="X80" s="157">
        <v>0</v>
      </c>
      <c r="Y80" s="157">
        <f>ROUND(H80*X80,2)</f>
        <v>0</v>
      </c>
      <c r="Z80" s="157"/>
      <c r="AA80" s="157" t="s">
        <v>249</v>
      </c>
      <c r="AB80" s="157" t="s">
        <v>250</v>
      </c>
      <c r="AC80" s="147"/>
      <c r="AD80" s="147"/>
      <c r="AE80" s="147"/>
      <c r="AF80" s="147"/>
      <c r="AG80" s="147"/>
      <c r="AH80" s="147"/>
      <c r="AI80" s="147"/>
      <c r="AJ80" s="147" t="s">
        <v>694</v>
      </c>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row>
    <row r="81" spans="1:63" outlineLevel="1" x14ac:dyDescent="0.2">
      <c r="A81" s="179">
        <v>60</v>
      </c>
      <c r="B81" s="180" t="s">
        <v>814</v>
      </c>
      <c r="C81" s="189" t="s">
        <v>1404</v>
      </c>
      <c r="D81" s="198"/>
      <c r="E81" s="198"/>
      <c r="F81" s="198"/>
      <c r="G81" s="181"/>
      <c r="H81" s="182">
        <v>6</v>
      </c>
      <c r="I81" s="183"/>
      <c r="J81" s="184">
        <f>ROUND(H81*I81,2)</f>
        <v>0</v>
      </c>
      <c r="K81" s="183"/>
      <c r="L81" s="184">
        <f>ROUND(H81*K81,2)</f>
        <v>0</v>
      </c>
      <c r="M81" s="183"/>
      <c r="N81" s="184">
        <f>ROUND(H81*M81,2)</f>
        <v>0</v>
      </c>
      <c r="O81" s="184">
        <v>21</v>
      </c>
      <c r="P81" s="184">
        <f>J81*(1+O81/100)</f>
        <v>0</v>
      </c>
      <c r="Q81" s="182">
        <v>0</v>
      </c>
      <c r="R81" s="182">
        <f>ROUND(H81*Q81,2)</f>
        <v>0</v>
      </c>
      <c r="S81" s="182">
        <v>0</v>
      </c>
      <c r="T81" s="182">
        <f>ROUND(H81*S81,2)</f>
        <v>0</v>
      </c>
      <c r="U81" s="184"/>
      <c r="V81" s="184" t="s">
        <v>327</v>
      </c>
      <c r="W81" s="185" t="s">
        <v>333</v>
      </c>
      <c r="X81" s="157">
        <v>0</v>
      </c>
      <c r="Y81" s="157">
        <f>ROUND(H81*X81,2)</f>
        <v>0</v>
      </c>
      <c r="Z81" s="157"/>
      <c r="AA81" s="157" t="s">
        <v>249</v>
      </c>
      <c r="AB81" s="157" t="s">
        <v>250</v>
      </c>
      <c r="AC81" s="147"/>
      <c r="AD81" s="147"/>
      <c r="AE81" s="147"/>
      <c r="AF81" s="147"/>
      <c r="AG81" s="147"/>
      <c r="AH81" s="147"/>
      <c r="AI81" s="147"/>
      <c r="AJ81" s="147" t="s">
        <v>694</v>
      </c>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row>
    <row r="82" spans="1:63" ht="22.5" outlineLevel="1" x14ac:dyDescent="0.2">
      <c r="A82" s="179">
        <v>61</v>
      </c>
      <c r="B82" s="180" t="s">
        <v>816</v>
      </c>
      <c r="C82" s="189" t="s">
        <v>1405</v>
      </c>
      <c r="D82" s="198"/>
      <c r="E82" s="198"/>
      <c r="F82" s="198"/>
      <c r="G82" s="181"/>
      <c r="H82" s="182">
        <v>1</v>
      </c>
      <c r="I82" s="183"/>
      <c r="J82" s="184">
        <f>ROUND(H82*I82,2)</f>
        <v>0</v>
      </c>
      <c r="K82" s="183"/>
      <c r="L82" s="184">
        <f>ROUND(H82*K82,2)</f>
        <v>0</v>
      </c>
      <c r="M82" s="183"/>
      <c r="N82" s="184">
        <f>ROUND(H82*M82,2)</f>
        <v>0</v>
      </c>
      <c r="O82" s="184">
        <v>21</v>
      </c>
      <c r="P82" s="184">
        <f>J82*(1+O82/100)</f>
        <v>0</v>
      </c>
      <c r="Q82" s="182">
        <v>0</v>
      </c>
      <c r="R82" s="182">
        <f>ROUND(H82*Q82,2)</f>
        <v>0</v>
      </c>
      <c r="S82" s="182">
        <v>0</v>
      </c>
      <c r="T82" s="182">
        <f>ROUND(H82*S82,2)</f>
        <v>0</v>
      </c>
      <c r="U82" s="184"/>
      <c r="V82" s="184" t="s">
        <v>327</v>
      </c>
      <c r="W82" s="185" t="s">
        <v>333</v>
      </c>
      <c r="X82" s="157">
        <v>0</v>
      </c>
      <c r="Y82" s="157">
        <f>ROUND(H82*X82,2)</f>
        <v>0</v>
      </c>
      <c r="Z82" s="157"/>
      <c r="AA82" s="157" t="s">
        <v>249</v>
      </c>
      <c r="AB82" s="157" t="s">
        <v>250</v>
      </c>
      <c r="AC82" s="147"/>
      <c r="AD82" s="147"/>
      <c r="AE82" s="147"/>
      <c r="AF82" s="147"/>
      <c r="AG82" s="147"/>
      <c r="AH82" s="147"/>
      <c r="AI82" s="147"/>
      <c r="AJ82" s="147" t="s">
        <v>694</v>
      </c>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row>
    <row r="83" spans="1:63" ht="51" x14ac:dyDescent="0.2">
      <c r="A83" s="161" t="s">
        <v>243</v>
      </c>
      <c r="B83" s="162" t="s">
        <v>163</v>
      </c>
      <c r="C83" s="186" t="s">
        <v>164</v>
      </c>
      <c r="D83" s="199"/>
      <c r="E83" s="199"/>
      <c r="F83" s="199"/>
      <c r="G83" s="163"/>
      <c r="H83" s="164"/>
      <c r="I83" s="165"/>
      <c r="J83" s="165">
        <f>SUMIF(AJ84:AJ86,"&lt;&gt;NOR",J84:J86)</f>
        <v>0</v>
      </c>
      <c r="K83" s="165"/>
      <c r="L83" s="165">
        <f>SUM(L84:L86)</f>
        <v>0</v>
      </c>
      <c r="M83" s="165"/>
      <c r="N83" s="165">
        <f>SUM(N84:N86)</f>
        <v>0</v>
      </c>
      <c r="O83" s="165"/>
      <c r="P83" s="165">
        <f>SUM(P84:P86)</f>
        <v>0</v>
      </c>
      <c r="Q83" s="164"/>
      <c r="R83" s="164">
        <f>SUM(R84:R86)</f>
        <v>0</v>
      </c>
      <c r="S83" s="164"/>
      <c r="T83" s="164">
        <f>SUM(T84:T86)</f>
        <v>0</v>
      </c>
      <c r="U83" s="165"/>
      <c r="V83" s="165"/>
      <c r="W83" s="166"/>
      <c r="X83" s="160"/>
      <c r="Y83" s="160">
        <f>SUM(Y84:Y86)</f>
        <v>0</v>
      </c>
      <c r="Z83" s="160"/>
      <c r="AA83" s="160"/>
      <c r="AB83" s="160"/>
      <c r="AJ83" t="s">
        <v>244</v>
      </c>
    </row>
    <row r="84" spans="1:63" ht="22.5" outlineLevel="1" x14ac:dyDescent="0.2">
      <c r="A84" s="179">
        <v>62</v>
      </c>
      <c r="B84" s="180" t="s">
        <v>895</v>
      </c>
      <c r="C84" s="189" t="s">
        <v>1397</v>
      </c>
      <c r="D84" s="198"/>
      <c r="E84" s="198"/>
      <c r="F84" s="198"/>
      <c r="G84" s="181"/>
      <c r="H84" s="182">
        <v>1</v>
      </c>
      <c r="I84" s="183"/>
      <c r="J84" s="184">
        <f>ROUND(H84*I84,2)</f>
        <v>0</v>
      </c>
      <c r="K84" s="183"/>
      <c r="L84" s="184">
        <f>ROUND(H84*K84,2)</f>
        <v>0</v>
      </c>
      <c r="M84" s="183"/>
      <c r="N84" s="184">
        <f>ROUND(H84*M84,2)</f>
        <v>0</v>
      </c>
      <c r="O84" s="184">
        <v>21</v>
      </c>
      <c r="P84" s="184">
        <f>J84*(1+O84/100)</f>
        <v>0</v>
      </c>
      <c r="Q84" s="182">
        <v>0</v>
      </c>
      <c r="R84" s="182">
        <f>ROUND(H84*Q84,2)</f>
        <v>0</v>
      </c>
      <c r="S84" s="182">
        <v>0</v>
      </c>
      <c r="T84" s="182">
        <f>ROUND(H84*S84,2)</f>
        <v>0</v>
      </c>
      <c r="U84" s="184"/>
      <c r="V84" s="184" t="s">
        <v>327</v>
      </c>
      <c r="W84" s="185" t="s">
        <v>333</v>
      </c>
      <c r="X84" s="157">
        <v>0</v>
      </c>
      <c r="Y84" s="157">
        <f>ROUND(H84*X84,2)</f>
        <v>0</v>
      </c>
      <c r="Z84" s="157"/>
      <c r="AA84" s="157" t="s">
        <v>249</v>
      </c>
      <c r="AB84" s="157" t="s">
        <v>250</v>
      </c>
      <c r="AC84" s="147"/>
      <c r="AD84" s="147"/>
      <c r="AE84" s="147"/>
      <c r="AF84" s="147"/>
      <c r="AG84" s="147"/>
      <c r="AH84" s="147"/>
      <c r="AI84" s="147"/>
      <c r="AJ84" s="147" t="s">
        <v>694</v>
      </c>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row>
    <row r="85" spans="1:63" outlineLevel="1" x14ac:dyDescent="0.2">
      <c r="A85" s="179">
        <v>63</v>
      </c>
      <c r="B85" s="180" t="s">
        <v>897</v>
      </c>
      <c r="C85" s="189" t="s">
        <v>1398</v>
      </c>
      <c r="D85" s="198"/>
      <c r="E85" s="198"/>
      <c r="F85" s="198"/>
      <c r="G85" s="181"/>
      <c r="H85" s="182">
        <v>1</v>
      </c>
      <c r="I85" s="183"/>
      <c r="J85" s="184">
        <f>ROUND(H85*I85,2)</f>
        <v>0</v>
      </c>
      <c r="K85" s="183"/>
      <c r="L85" s="184">
        <f>ROUND(H85*K85,2)</f>
        <v>0</v>
      </c>
      <c r="M85" s="183"/>
      <c r="N85" s="184">
        <f>ROUND(H85*M85,2)</f>
        <v>0</v>
      </c>
      <c r="O85" s="184">
        <v>21</v>
      </c>
      <c r="P85" s="184">
        <f>J85*(1+O85/100)</f>
        <v>0</v>
      </c>
      <c r="Q85" s="182">
        <v>0</v>
      </c>
      <c r="R85" s="182">
        <f>ROUND(H85*Q85,2)</f>
        <v>0</v>
      </c>
      <c r="S85" s="182">
        <v>0</v>
      </c>
      <c r="T85" s="182">
        <f>ROUND(H85*S85,2)</f>
        <v>0</v>
      </c>
      <c r="U85" s="184"/>
      <c r="V85" s="184" t="s">
        <v>327</v>
      </c>
      <c r="W85" s="185" t="s">
        <v>333</v>
      </c>
      <c r="X85" s="157">
        <v>0</v>
      </c>
      <c r="Y85" s="157">
        <f>ROUND(H85*X85,2)</f>
        <v>0</v>
      </c>
      <c r="Z85" s="157"/>
      <c r="AA85" s="157" t="s">
        <v>249</v>
      </c>
      <c r="AB85" s="157" t="s">
        <v>250</v>
      </c>
      <c r="AC85" s="147"/>
      <c r="AD85" s="147"/>
      <c r="AE85" s="147"/>
      <c r="AF85" s="147"/>
      <c r="AG85" s="147"/>
      <c r="AH85" s="147"/>
      <c r="AI85" s="147"/>
      <c r="AJ85" s="147" t="s">
        <v>694</v>
      </c>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row>
    <row r="86" spans="1:63" outlineLevel="1" x14ac:dyDescent="0.2">
      <c r="A86" s="179">
        <v>64</v>
      </c>
      <c r="B86" s="180" t="s">
        <v>899</v>
      </c>
      <c r="C86" s="189" t="s">
        <v>1399</v>
      </c>
      <c r="D86" s="198"/>
      <c r="E86" s="198"/>
      <c r="F86" s="198"/>
      <c r="G86" s="181"/>
      <c r="H86" s="182">
        <v>1</v>
      </c>
      <c r="I86" s="183"/>
      <c r="J86" s="184">
        <f>ROUND(H86*I86,2)</f>
        <v>0</v>
      </c>
      <c r="K86" s="183"/>
      <c r="L86" s="184">
        <f>ROUND(H86*K86,2)</f>
        <v>0</v>
      </c>
      <c r="M86" s="183"/>
      <c r="N86" s="184">
        <f>ROUND(H86*M86,2)</f>
        <v>0</v>
      </c>
      <c r="O86" s="184">
        <v>21</v>
      </c>
      <c r="P86" s="184">
        <f>J86*(1+O86/100)</f>
        <v>0</v>
      </c>
      <c r="Q86" s="182">
        <v>0</v>
      </c>
      <c r="R86" s="182">
        <f>ROUND(H86*Q86,2)</f>
        <v>0</v>
      </c>
      <c r="S86" s="182">
        <v>0</v>
      </c>
      <c r="T86" s="182">
        <f>ROUND(H86*S86,2)</f>
        <v>0</v>
      </c>
      <c r="U86" s="184"/>
      <c r="V86" s="184" t="s">
        <v>327</v>
      </c>
      <c r="W86" s="185" t="s">
        <v>333</v>
      </c>
      <c r="X86" s="157">
        <v>0</v>
      </c>
      <c r="Y86" s="157">
        <f>ROUND(H86*X86,2)</f>
        <v>0</v>
      </c>
      <c r="Z86" s="157"/>
      <c r="AA86" s="157" t="s">
        <v>249</v>
      </c>
      <c r="AB86" s="157" t="s">
        <v>250</v>
      </c>
      <c r="AC86" s="147"/>
      <c r="AD86" s="147"/>
      <c r="AE86" s="147"/>
      <c r="AF86" s="147"/>
      <c r="AG86" s="147"/>
      <c r="AH86" s="147"/>
      <c r="AI86" s="147"/>
      <c r="AJ86" s="147" t="s">
        <v>694</v>
      </c>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row>
    <row r="87" spans="1:63" ht="25.5" x14ac:dyDescent="0.2">
      <c r="A87" s="161" t="s">
        <v>243</v>
      </c>
      <c r="B87" s="162" t="s">
        <v>165</v>
      </c>
      <c r="C87" s="186" t="s">
        <v>166</v>
      </c>
      <c r="D87" s="199"/>
      <c r="E87" s="199"/>
      <c r="F87" s="199"/>
      <c r="G87" s="163"/>
      <c r="H87" s="164"/>
      <c r="I87" s="165"/>
      <c r="J87" s="165">
        <f>SUMIF(AJ88:AJ90,"&lt;&gt;NOR",J88:J90)</f>
        <v>0</v>
      </c>
      <c r="K87" s="165"/>
      <c r="L87" s="165">
        <f>SUM(L88:L90)</f>
        <v>0</v>
      </c>
      <c r="M87" s="165"/>
      <c r="N87" s="165">
        <f>SUM(N88:N90)</f>
        <v>0</v>
      </c>
      <c r="O87" s="165"/>
      <c r="P87" s="165">
        <f>SUM(P88:P90)</f>
        <v>0</v>
      </c>
      <c r="Q87" s="164"/>
      <c r="R87" s="164">
        <f>SUM(R88:R90)</f>
        <v>0</v>
      </c>
      <c r="S87" s="164"/>
      <c r="T87" s="164">
        <f>SUM(T88:T90)</f>
        <v>0</v>
      </c>
      <c r="U87" s="165"/>
      <c r="V87" s="165"/>
      <c r="W87" s="166"/>
      <c r="X87" s="160"/>
      <c r="Y87" s="160">
        <f>SUM(Y88:Y90)</f>
        <v>0</v>
      </c>
      <c r="Z87" s="160"/>
      <c r="AA87" s="160"/>
      <c r="AB87" s="160"/>
      <c r="AJ87" t="s">
        <v>244</v>
      </c>
    </row>
    <row r="88" spans="1:63" outlineLevel="1" x14ac:dyDescent="0.2">
      <c r="A88" s="179">
        <v>65</v>
      </c>
      <c r="B88" s="180" t="s">
        <v>902</v>
      </c>
      <c r="C88" s="189" t="s">
        <v>1400</v>
      </c>
      <c r="D88" s="198"/>
      <c r="E88" s="198"/>
      <c r="F88" s="198"/>
      <c r="G88" s="181"/>
      <c r="H88" s="182">
        <v>1</v>
      </c>
      <c r="I88" s="183"/>
      <c r="J88" s="184">
        <f>ROUND(H88*I88,2)</f>
        <v>0</v>
      </c>
      <c r="K88" s="183"/>
      <c r="L88" s="184">
        <f>ROUND(H88*K88,2)</f>
        <v>0</v>
      </c>
      <c r="M88" s="183"/>
      <c r="N88" s="184">
        <f>ROUND(H88*M88,2)</f>
        <v>0</v>
      </c>
      <c r="O88" s="184">
        <v>21</v>
      </c>
      <c r="P88" s="184">
        <f>J88*(1+O88/100)</f>
        <v>0</v>
      </c>
      <c r="Q88" s="182">
        <v>0</v>
      </c>
      <c r="R88" s="182">
        <f>ROUND(H88*Q88,2)</f>
        <v>0</v>
      </c>
      <c r="S88" s="182">
        <v>0</v>
      </c>
      <c r="T88" s="182">
        <f>ROUND(H88*S88,2)</f>
        <v>0</v>
      </c>
      <c r="U88" s="184"/>
      <c r="V88" s="184" t="s">
        <v>327</v>
      </c>
      <c r="W88" s="185" t="s">
        <v>333</v>
      </c>
      <c r="X88" s="157">
        <v>0</v>
      </c>
      <c r="Y88" s="157">
        <f>ROUND(H88*X88,2)</f>
        <v>0</v>
      </c>
      <c r="Z88" s="157"/>
      <c r="AA88" s="157" t="s">
        <v>249</v>
      </c>
      <c r="AB88" s="157" t="s">
        <v>250</v>
      </c>
      <c r="AC88" s="147"/>
      <c r="AD88" s="147"/>
      <c r="AE88" s="147"/>
      <c r="AF88" s="147"/>
      <c r="AG88" s="147"/>
      <c r="AH88" s="147"/>
      <c r="AI88" s="147"/>
      <c r="AJ88" s="147" t="s">
        <v>694</v>
      </c>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row>
    <row r="89" spans="1:63" outlineLevel="1" x14ac:dyDescent="0.2">
      <c r="A89" s="179">
        <v>66</v>
      </c>
      <c r="B89" s="180" t="s">
        <v>826</v>
      </c>
      <c r="C89" s="189" t="s">
        <v>1398</v>
      </c>
      <c r="D89" s="198"/>
      <c r="E89" s="198"/>
      <c r="F89" s="198"/>
      <c r="G89" s="181"/>
      <c r="H89" s="182">
        <v>1</v>
      </c>
      <c r="I89" s="183"/>
      <c r="J89" s="184">
        <f>ROUND(H89*I89,2)</f>
        <v>0</v>
      </c>
      <c r="K89" s="183"/>
      <c r="L89" s="184">
        <f>ROUND(H89*K89,2)</f>
        <v>0</v>
      </c>
      <c r="M89" s="183"/>
      <c r="N89" s="184">
        <f>ROUND(H89*M89,2)</f>
        <v>0</v>
      </c>
      <c r="O89" s="184">
        <v>21</v>
      </c>
      <c r="P89" s="184">
        <f>J89*(1+O89/100)</f>
        <v>0</v>
      </c>
      <c r="Q89" s="182">
        <v>0</v>
      </c>
      <c r="R89" s="182">
        <f>ROUND(H89*Q89,2)</f>
        <v>0</v>
      </c>
      <c r="S89" s="182">
        <v>0</v>
      </c>
      <c r="T89" s="182">
        <f>ROUND(H89*S89,2)</f>
        <v>0</v>
      </c>
      <c r="U89" s="184"/>
      <c r="V89" s="184" t="s">
        <v>327</v>
      </c>
      <c r="W89" s="185" t="s">
        <v>333</v>
      </c>
      <c r="X89" s="157">
        <v>0</v>
      </c>
      <c r="Y89" s="157">
        <f>ROUND(H89*X89,2)</f>
        <v>0</v>
      </c>
      <c r="Z89" s="157"/>
      <c r="AA89" s="157" t="s">
        <v>249</v>
      </c>
      <c r="AB89" s="157" t="s">
        <v>250</v>
      </c>
      <c r="AC89" s="147"/>
      <c r="AD89" s="147"/>
      <c r="AE89" s="147"/>
      <c r="AF89" s="147"/>
      <c r="AG89" s="147"/>
      <c r="AH89" s="147"/>
      <c r="AI89" s="147"/>
      <c r="AJ89" s="147" t="s">
        <v>694</v>
      </c>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row>
    <row r="90" spans="1:63" outlineLevel="1" x14ac:dyDescent="0.2">
      <c r="A90" s="179">
        <v>67</v>
      </c>
      <c r="B90" s="180" t="s">
        <v>828</v>
      </c>
      <c r="C90" s="189" t="s">
        <v>1399</v>
      </c>
      <c r="D90" s="198"/>
      <c r="E90" s="198"/>
      <c r="F90" s="198"/>
      <c r="G90" s="181"/>
      <c r="H90" s="182">
        <v>1</v>
      </c>
      <c r="I90" s="183"/>
      <c r="J90" s="184">
        <f>ROUND(H90*I90,2)</f>
        <v>0</v>
      </c>
      <c r="K90" s="183"/>
      <c r="L90" s="184">
        <f>ROUND(H90*K90,2)</f>
        <v>0</v>
      </c>
      <c r="M90" s="183"/>
      <c r="N90" s="184">
        <f>ROUND(H90*M90,2)</f>
        <v>0</v>
      </c>
      <c r="O90" s="184">
        <v>21</v>
      </c>
      <c r="P90" s="184">
        <f>J90*(1+O90/100)</f>
        <v>0</v>
      </c>
      <c r="Q90" s="182">
        <v>0</v>
      </c>
      <c r="R90" s="182">
        <f>ROUND(H90*Q90,2)</f>
        <v>0</v>
      </c>
      <c r="S90" s="182">
        <v>0</v>
      </c>
      <c r="T90" s="182">
        <f>ROUND(H90*S90,2)</f>
        <v>0</v>
      </c>
      <c r="U90" s="184"/>
      <c r="V90" s="184" t="s">
        <v>327</v>
      </c>
      <c r="W90" s="185" t="s">
        <v>333</v>
      </c>
      <c r="X90" s="157">
        <v>0</v>
      </c>
      <c r="Y90" s="157">
        <f>ROUND(H90*X90,2)</f>
        <v>0</v>
      </c>
      <c r="Z90" s="157"/>
      <c r="AA90" s="157" t="s">
        <v>249</v>
      </c>
      <c r="AB90" s="157" t="s">
        <v>250</v>
      </c>
      <c r="AC90" s="147"/>
      <c r="AD90" s="147"/>
      <c r="AE90" s="147"/>
      <c r="AF90" s="147"/>
      <c r="AG90" s="147"/>
      <c r="AH90" s="147"/>
      <c r="AI90" s="147"/>
      <c r="AJ90" s="147" t="s">
        <v>694</v>
      </c>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row>
    <row r="91" spans="1:63" ht="38.25" x14ac:dyDescent="0.2">
      <c r="A91" s="161" t="s">
        <v>243</v>
      </c>
      <c r="B91" s="162" t="s">
        <v>167</v>
      </c>
      <c r="C91" s="186" t="s">
        <v>168</v>
      </c>
      <c r="D91" s="199"/>
      <c r="E91" s="199"/>
      <c r="F91" s="199"/>
      <c r="G91" s="163"/>
      <c r="H91" s="164"/>
      <c r="I91" s="165"/>
      <c r="J91" s="165">
        <f>SUMIF(AJ92:AJ94,"&lt;&gt;NOR",J92:J94)</f>
        <v>0</v>
      </c>
      <c r="K91" s="165"/>
      <c r="L91" s="165">
        <f>SUM(L92:L94)</f>
        <v>0</v>
      </c>
      <c r="M91" s="165"/>
      <c r="N91" s="165">
        <f>SUM(N92:N94)</f>
        <v>0</v>
      </c>
      <c r="O91" s="165"/>
      <c r="P91" s="165">
        <f>SUM(P92:P94)</f>
        <v>0</v>
      </c>
      <c r="Q91" s="164"/>
      <c r="R91" s="164">
        <f>SUM(R92:R94)</f>
        <v>0</v>
      </c>
      <c r="S91" s="164"/>
      <c r="T91" s="164">
        <f>SUM(T92:T94)</f>
        <v>0</v>
      </c>
      <c r="U91" s="165"/>
      <c r="V91" s="165"/>
      <c r="W91" s="166"/>
      <c r="X91" s="160"/>
      <c r="Y91" s="160">
        <f>SUM(Y92:Y94)</f>
        <v>0</v>
      </c>
      <c r="Z91" s="160"/>
      <c r="AA91" s="160"/>
      <c r="AB91" s="160"/>
      <c r="AJ91" t="s">
        <v>244</v>
      </c>
    </row>
    <row r="92" spans="1:63" outlineLevel="1" x14ac:dyDescent="0.2">
      <c r="A92" s="179">
        <v>68</v>
      </c>
      <c r="B92" s="180" t="s">
        <v>830</v>
      </c>
      <c r="C92" s="189" t="s">
        <v>1400</v>
      </c>
      <c r="D92" s="198"/>
      <c r="E92" s="198"/>
      <c r="F92" s="198"/>
      <c r="G92" s="181"/>
      <c r="H92" s="182">
        <v>1</v>
      </c>
      <c r="I92" s="183"/>
      <c r="J92" s="184">
        <f>ROUND(H92*I92,2)</f>
        <v>0</v>
      </c>
      <c r="K92" s="183"/>
      <c r="L92" s="184">
        <f>ROUND(H92*K92,2)</f>
        <v>0</v>
      </c>
      <c r="M92" s="183"/>
      <c r="N92" s="184">
        <f>ROUND(H92*M92,2)</f>
        <v>0</v>
      </c>
      <c r="O92" s="184">
        <v>21</v>
      </c>
      <c r="P92" s="184">
        <f>J92*(1+O92/100)</f>
        <v>0</v>
      </c>
      <c r="Q92" s="182">
        <v>0</v>
      </c>
      <c r="R92" s="182">
        <f>ROUND(H92*Q92,2)</f>
        <v>0</v>
      </c>
      <c r="S92" s="182">
        <v>0</v>
      </c>
      <c r="T92" s="182">
        <f>ROUND(H92*S92,2)</f>
        <v>0</v>
      </c>
      <c r="U92" s="184"/>
      <c r="V92" s="184" t="s">
        <v>327</v>
      </c>
      <c r="W92" s="185" t="s">
        <v>333</v>
      </c>
      <c r="X92" s="157">
        <v>0</v>
      </c>
      <c r="Y92" s="157">
        <f>ROUND(H92*X92,2)</f>
        <v>0</v>
      </c>
      <c r="Z92" s="157"/>
      <c r="AA92" s="157" t="s">
        <v>249</v>
      </c>
      <c r="AB92" s="157" t="s">
        <v>250</v>
      </c>
      <c r="AC92" s="147"/>
      <c r="AD92" s="147"/>
      <c r="AE92" s="147"/>
      <c r="AF92" s="147"/>
      <c r="AG92" s="147"/>
      <c r="AH92" s="147"/>
      <c r="AI92" s="147"/>
      <c r="AJ92" s="147" t="s">
        <v>694</v>
      </c>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row>
    <row r="93" spans="1:63" outlineLevel="1" x14ac:dyDescent="0.2">
      <c r="A93" s="179">
        <v>69</v>
      </c>
      <c r="B93" s="180" t="s">
        <v>905</v>
      </c>
      <c r="C93" s="189" t="s">
        <v>1398</v>
      </c>
      <c r="D93" s="198"/>
      <c r="E93" s="198"/>
      <c r="F93" s="198"/>
      <c r="G93" s="181"/>
      <c r="H93" s="182">
        <v>1</v>
      </c>
      <c r="I93" s="183"/>
      <c r="J93" s="184">
        <f>ROUND(H93*I93,2)</f>
        <v>0</v>
      </c>
      <c r="K93" s="183"/>
      <c r="L93" s="184">
        <f>ROUND(H93*K93,2)</f>
        <v>0</v>
      </c>
      <c r="M93" s="183"/>
      <c r="N93" s="184">
        <f>ROUND(H93*M93,2)</f>
        <v>0</v>
      </c>
      <c r="O93" s="184">
        <v>21</v>
      </c>
      <c r="P93" s="184">
        <f>J93*(1+O93/100)</f>
        <v>0</v>
      </c>
      <c r="Q93" s="182">
        <v>0</v>
      </c>
      <c r="R93" s="182">
        <f>ROUND(H93*Q93,2)</f>
        <v>0</v>
      </c>
      <c r="S93" s="182">
        <v>0</v>
      </c>
      <c r="T93" s="182">
        <f>ROUND(H93*S93,2)</f>
        <v>0</v>
      </c>
      <c r="U93" s="184"/>
      <c r="V93" s="184" t="s">
        <v>327</v>
      </c>
      <c r="W93" s="185" t="s">
        <v>333</v>
      </c>
      <c r="X93" s="157">
        <v>0</v>
      </c>
      <c r="Y93" s="157">
        <f>ROUND(H93*X93,2)</f>
        <v>0</v>
      </c>
      <c r="Z93" s="157"/>
      <c r="AA93" s="157" t="s">
        <v>249</v>
      </c>
      <c r="AB93" s="157" t="s">
        <v>250</v>
      </c>
      <c r="AC93" s="147"/>
      <c r="AD93" s="147"/>
      <c r="AE93" s="147"/>
      <c r="AF93" s="147"/>
      <c r="AG93" s="147"/>
      <c r="AH93" s="147"/>
      <c r="AI93" s="147"/>
      <c r="AJ93" s="147" t="s">
        <v>694</v>
      </c>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row>
    <row r="94" spans="1:63" outlineLevel="1" x14ac:dyDescent="0.2">
      <c r="A94" s="179">
        <v>70</v>
      </c>
      <c r="B94" s="180" t="s">
        <v>907</v>
      </c>
      <c r="C94" s="189" t="s">
        <v>1399</v>
      </c>
      <c r="D94" s="198"/>
      <c r="E94" s="198"/>
      <c r="F94" s="198"/>
      <c r="G94" s="181"/>
      <c r="H94" s="182">
        <v>1</v>
      </c>
      <c r="I94" s="183"/>
      <c r="J94" s="184">
        <f>ROUND(H94*I94,2)</f>
        <v>0</v>
      </c>
      <c r="K94" s="183"/>
      <c r="L94" s="184">
        <f>ROUND(H94*K94,2)</f>
        <v>0</v>
      </c>
      <c r="M94" s="183"/>
      <c r="N94" s="184">
        <f>ROUND(H94*M94,2)</f>
        <v>0</v>
      </c>
      <c r="O94" s="184">
        <v>21</v>
      </c>
      <c r="P94" s="184">
        <f>J94*(1+O94/100)</f>
        <v>0</v>
      </c>
      <c r="Q94" s="182">
        <v>0</v>
      </c>
      <c r="R94" s="182">
        <f>ROUND(H94*Q94,2)</f>
        <v>0</v>
      </c>
      <c r="S94" s="182">
        <v>0</v>
      </c>
      <c r="T94" s="182">
        <f>ROUND(H94*S94,2)</f>
        <v>0</v>
      </c>
      <c r="U94" s="184"/>
      <c r="V94" s="184" t="s">
        <v>327</v>
      </c>
      <c r="W94" s="185" t="s">
        <v>333</v>
      </c>
      <c r="X94" s="157">
        <v>0</v>
      </c>
      <c r="Y94" s="157">
        <f>ROUND(H94*X94,2)</f>
        <v>0</v>
      </c>
      <c r="Z94" s="157"/>
      <c r="AA94" s="157" t="s">
        <v>249</v>
      </c>
      <c r="AB94" s="157" t="s">
        <v>250</v>
      </c>
      <c r="AC94" s="147"/>
      <c r="AD94" s="147"/>
      <c r="AE94" s="147"/>
      <c r="AF94" s="147"/>
      <c r="AG94" s="147"/>
      <c r="AH94" s="147"/>
      <c r="AI94" s="147"/>
      <c r="AJ94" s="147" t="s">
        <v>694</v>
      </c>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row>
    <row r="95" spans="1:63" ht="38.25" x14ac:dyDescent="0.2">
      <c r="A95" s="161" t="s">
        <v>243</v>
      </c>
      <c r="B95" s="162" t="s">
        <v>169</v>
      </c>
      <c r="C95" s="186" t="s">
        <v>170</v>
      </c>
      <c r="D95" s="199"/>
      <c r="E95" s="199"/>
      <c r="F95" s="199"/>
      <c r="G95" s="163"/>
      <c r="H95" s="164"/>
      <c r="I95" s="165"/>
      <c r="J95" s="165">
        <f>SUMIF(AJ96:AJ98,"&lt;&gt;NOR",J96:J98)</f>
        <v>0</v>
      </c>
      <c r="K95" s="165"/>
      <c r="L95" s="165">
        <f>SUM(L96:L98)</f>
        <v>0</v>
      </c>
      <c r="M95" s="165"/>
      <c r="N95" s="165">
        <f>SUM(N96:N98)</f>
        <v>0</v>
      </c>
      <c r="O95" s="165"/>
      <c r="P95" s="165">
        <f>SUM(P96:P98)</f>
        <v>0</v>
      </c>
      <c r="Q95" s="164"/>
      <c r="R95" s="164">
        <f>SUM(R96:R98)</f>
        <v>0</v>
      </c>
      <c r="S95" s="164"/>
      <c r="T95" s="164">
        <f>SUM(T96:T98)</f>
        <v>0</v>
      </c>
      <c r="U95" s="165"/>
      <c r="V95" s="165"/>
      <c r="W95" s="166"/>
      <c r="X95" s="160"/>
      <c r="Y95" s="160">
        <f>SUM(Y96:Y98)</f>
        <v>0</v>
      </c>
      <c r="Z95" s="160"/>
      <c r="AA95" s="160"/>
      <c r="AB95" s="160"/>
      <c r="AJ95" t="s">
        <v>244</v>
      </c>
    </row>
    <row r="96" spans="1:63" outlineLevel="1" x14ac:dyDescent="0.2">
      <c r="A96" s="179">
        <v>71</v>
      </c>
      <c r="B96" s="180" t="s">
        <v>909</v>
      </c>
      <c r="C96" s="189" t="s">
        <v>1400</v>
      </c>
      <c r="D96" s="198"/>
      <c r="E96" s="198"/>
      <c r="F96" s="198"/>
      <c r="G96" s="181"/>
      <c r="H96" s="182">
        <v>1</v>
      </c>
      <c r="I96" s="183"/>
      <c r="J96" s="184">
        <f>ROUND(H96*I96,2)</f>
        <v>0</v>
      </c>
      <c r="K96" s="183"/>
      <c r="L96" s="184">
        <f>ROUND(H96*K96,2)</f>
        <v>0</v>
      </c>
      <c r="M96" s="183"/>
      <c r="N96" s="184">
        <f>ROUND(H96*M96,2)</f>
        <v>0</v>
      </c>
      <c r="O96" s="184">
        <v>21</v>
      </c>
      <c r="P96" s="184">
        <f>J96*(1+O96/100)</f>
        <v>0</v>
      </c>
      <c r="Q96" s="182">
        <v>0</v>
      </c>
      <c r="R96" s="182">
        <f>ROUND(H96*Q96,2)</f>
        <v>0</v>
      </c>
      <c r="S96" s="182">
        <v>0</v>
      </c>
      <c r="T96" s="182">
        <f>ROUND(H96*S96,2)</f>
        <v>0</v>
      </c>
      <c r="U96" s="184"/>
      <c r="V96" s="184" t="s">
        <v>327</v>
      </c>
      <c r="W96" s="185" t="s">
        <v>333</v>
      </c>
      <c r="X96" s="157">
        <v>0</v>
      </c>
      <c r="Y96" s="157">
        <f>ROUND(H96*X96,2)</f>
        <v>0</v>
      </c>
      <c r="Z96" s="157"/>
      <c r="AA96" s="157" t="s">
        <v>249</v>
      </c>
      <c r="AB96" s="157" t="s">
        <v>250</v>
      </c>
      <c r="AC96" s="147"/>
      <c r="AD96" s="147"/>
      <c r="AE96" s="147"/>
      <c r="AF96" s="147"/>
      <c r="AG96" s="147"/>
      <c r="AH96" s="147"/>
      <c r="AI96" s="147"/>
      <c r="AJ96" s="147" t="s">
        <v>694</v>
      </c>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row>
    <row r="97" spans="1:63" outlineLevel="1" x14ac:dyDescent="0.2">
      <c r="A97" s="179">
        <v>72</v>
      </c>
      <c r="B97" s="180" t="s">
        <v>911</v>
      </c>
      <c r="C97" s="189" t="s">
        <v>1398</v>
      </c>
      <c r="D97" s="198"/>
      <c r="E97" s="198"/>
      <c r="F97" s="198"/>
      <c r="G97" s="181"/>
      <c r="H97" s="182">
        <v>1</v>
      </c>
      <c r="I97" s="183"/>
      <c r="J97" s="184">
        <f>ROUND(H97*I97,2)</f>
        <v>0</v>
      </c>
      <c r="K97" s="183"/>
      <c r="L97" s="184">
        <f>ROUND(H97*K97,2)</f>
        <v>0</v>
      </c>
      <c r="M97" s="183"/>
      <c r="N97" s="184">
        <f>ROUND(H97*M97,2)</f>
        <v>0</v>
      </c>
      <c r="O97" s="184">
        <v>21</v>
      </c>
      <c r="P97" s="184">
        <f>J97*(1+O97/100)</f>
        <v>0</v>
      </c>
      <c r="Q97" s="182">
        <v>0</v>
      </c>
      <c r="R97" s="182">
        <f>ROUND(H97*Q97,2)</f>
        <v>0</v>
      </c>
      <c r="S97" s="182">
        <v>0</v>
      </c>
      <c r="T97" s="182">
        <f>ROUND(H97*S97,2)</f>
        <v>0</v>
      </c>
      <c r="U97" s="184"/>
      <c r="V97" s="184" t="s">
        <v>327</v>
      </c>
      <c r="W97" s="185" t="s">
        <v>333</v>
      </c>
      <c r="X97" s="157">
        <v>0</v>
      </c>
      <c r="Y97" s="157">
        <f>ROUND(H97*X97,2)</f>
        <v>0</v>
      </c>
      <c r="Z97" s="157"/>
      <c r="AA97" s="157" t="s">
        <v>249</v>
      </c>
      <c r="AB97" s="157" t="s">
        <v>250</v>
      </c>
      <c r="AC97" s="147"/>
      <c r="AD97" s="147"/>
      <c r="AE97" s="147"/>
      <c r="AF97" s="147"/>
      <c r="AG97" s="147"/>
      <c r="AH97" s="147"/>
      <c r="AI97" s="147"/>
      <c r="AJ97" s="147" t="s">
        <v>694</v>
      </c>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row>
    <row r="98" spans="1:63" outlineLevel="1" x14ac:dyDescent="0.2">
      <c r="A98" s="179">
        <v>73</v>
      </c>
      <c r="B98" s="180" t="s">
        <v>913</v>
      </c>
      <c r="C98" s="189" t="s">
        <v>1399</v>
      </c>
      <c r="D98" s="198"/>
      <c r="E98" s="198"/>
      <c r="F98" s="198"/>
      <c r="G98" s="181"/>
      <c r="H98" s="182">
        <v>1</v>
      </c>
      <c r="I98" s="183"/>
      <c r="J98" s="184">
        <f>ROUND(H98*I98,2)</f>
        <v>0</v>
      </c>
      <c r="K98" s="183"/>
      <c r="L98" s="184">
        <f>ROUND(H98*K98,2)</f>
        <v>0</v>
      </c>
      <c r="M98" s="183"/>
      <c r="N98" s="184">
        <f>ROUND(H98*M98,2)</f>
        <v>0</v>
      </c>
      <c r="O98" s="184">
        <v>21</v>
      </c>
      <c r="P98" s="184">
        <f>J98*(1+O98/100)</f>
        <v>0</v>
      </c>
      <c r="Q98" s="182">
        <v>0</v>
      </c>
      <c r="R98" s="182">
        <f>ROUND(H98*Q98,2)</f>
        <v>0</v>
      </c>
      <c r="S98" s="182">
        <v>0</v>
      </c>
      <c r="T98" s="182">
        <f>ROUND(H98*S98,2)</f>
        <v>0</v>
      </c>
      <c r="U98" s="184"/>
      <c r="V98" s="184" t="s">
        <v>327</v>
      </c>
      <c r="W98" s="185" t="s">
        <v>333</v>
      </c>
      <c r="X98" s="157">
        <v>0</v>
      </c>
      <c r="Y98" s="157">
        <f>ROUND(H98*X98,2)</f>
        <v>0</v>
      </c>
      <c r="Z98" s="157"/>
      <c r="AA98" s="157" t="s">
        <v>249</v>
      </c>
      <c r="AB98" s="157" t="s">
        <v>250</v>
      </c>
      <c r="AC98" s="147"/>
      <c r="AD98" s="147"/>
      <c r="AE98" s="147"/>
      <c r="AF98" s="147"/>
      <c r="AG98" s="147"/>
      <c r="AH98" s="147"/>
      <c r="AI98" s="147"/>
      <c r="AJ98" s="147" t="s">
        <v>694</v>
      </c>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row>
    <row r="99" spans="1:63" ht="25.5" x14ac:dyDescent="0.2">
      <c r="A99" s="161" t="s">
        <v>243</v>
      </c>
      <c r="B99" s="162" t="s">
        <v>171</v>
      </c>
      <c r="C99" s="186" t="s">
        <v>172</v>
      </c>
      <c r="D99" s="199"/>
      <c r="E99" s="199"/>
      <c r="F99" s="199"/>
      <c r="G99" s="163"/>
      <c r="H99" s="164"/>
      <c r="I99" s="165"/>
      <c r="J99" s="165">
        <f>SUMIF(AJ100:AJ100,"&lt;&gt;NOR",J100:J100)</f>
        <v>0</v>
      </c>
      <c r="K99" s="165"/>
      <c r="L99" s="165">
        <f>SUM(L100:L100)</f>
        <v>0</v>
      </c>
      <c r="M99" s="165"/>
      <c r="N99" s="165">
        <f>SUM(N100:N100)</f>
        <v>0</v>
      </c>
      <c r="O99" s="165"/>
      <c r="P99" s="165">
        <f>SUM(P100:P100)</f>
        <v>0</v>
      </c>
      <c r="Q99" s="164"/>
      <c r="R99" s="164">
        <f>SUM(R100:R100)</f>
        <v>0</v>
      </c>
      <c r="S99" s="164"/>
      <c r="T99" s="164">
        <f>SUM(T100:T100)</f>
        <v>0</v>
      </c>
      <c r="U99" s="165"/>
      <c r="V99" s="165"/>
      <c r="W99" s="166"/>
      <c r="X99" s="160"/>
      <c r="Y99" s="160">
        <f>SUM(Y100:Y100)</f>
        <v>0</v>
      </c>
      <c r="Z99" s="160"/>
      <c r="AA99" s="160"/>
      <c r="AB99" s="160"/>
      <c r="AJ99" t="s">
        <v>244</v>
      </c>
    </row>
    <row r="100" spans="1:63" ht="33.75" outlineLevel="1" x14ac:dyDescent="0.2">
      <c r="A100" s="179">
        <v>74</v>
      </c>
      <c r="B100" s="180" t="s">
        <v>915</v>
      </c>
      <c r="C100" s="189" t="s">
        <v>1406</v>
      </c>
      <c r="D100" s="198"/>
      <c r="E100" s="198"/>
      <c r="F100" s="198"/>
      <c r="G100" s="181"/>
      <c r="H100" s="182">
        <v>1</v>
      </c>
      <c r="I100" s="183"/>
      <c r="J100" s="184">
        <f>ROUND(H100*I100,2)</f>
        <v>0</v>
      </c>
      <c r="K100" s="183"/>
      <c r="L100" s="184">
        <f>ROUND(H100*K100,2)</f>
        <v>0</v>
      </c>
      <c r="M100" s="183"/>
      <c r="N100" s="184">
        <f>ROUND(H100*M100,2)</f>
        <v>0</v>
      </c>
      <c r="O100" s="184">
        <v>21</v>
      </c>
      <c r="P100" s="184">
        <f>J100*(1+O100/100)</f>
        <v>0</v>
      </c>
      <c r="Q100" s="182">
        <v>0</v>
      </c>
      <c r="R100" s="182">
        <f>ROUND(H100*Q100,2)</f>
        <v>0</v>
      </c>
      <c r="S100" s="182">
        <v>0</v>
      </c>
      <c r="T100" s="182">
        <f>ROUND(H100*S100,2)</f>
        <v>0</v>
      </c>
      <c r="U100" s="184"/>
      <c r="V100" s="184" t="s">
        <v>327</v>
      </c>
      <c r="W100" s="185" t="s">
        <v>333</v>
      </c>
      <c r="X100" s="157">
        <v>0</v>
      </c>
      <c r="Y100" s="157">
        <f>ROUND(H100*X100,2)</f>
        <v>0</v>
      </c>
      <c r="Z100" s="157"/>
      <c r="AA100" s="157" t="s">
        <v>249</v>
      </c>
      <c r="AB100" s="157" t="s">
        <v>250</v>
      </c>
      <c r="AC100" s="147"/>
      <c r="AD100" s="147"/>
      <c r="AE100" s="147"/>
      <c r="AF100" s="147"/>
      <c r="AG100" s="147"/>
      <c r="AH100" s="147"/>
      <c r="AI100" s="147"/>
      <c r="AJ100" s="147" t="s">
        <v>694</v>
      </c>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row>
    <row r="101" spans="1:63" x14ac:dyDescent="0.2">
      <c r="A101" s="161" t="s">
        <v>243</v>
      </c>
      <c r="B101" s="162" t="s">
        <v>173</v>
      </c>
      <c r="C101" s="186" t="s">
        <v>174</v>
      </c>
      <c r="D101" s="199"/>
      <c r="E101" s="199"/>
      <c r="F101" s="199"/>
      <c r="G101" s="163"/>
      <c r="H101" s="164"/>
      <c r="I101" s="165"/>
      <c r="J101" s="165">
        <f>SUMIF(AJ102:AJ105,"&lt;&gt;NOR",J102:J105)</f>
        <v>0</v>
      </c>
      <c r="K101" s="165"/>
      <c r="L101" s="165">
        <f>SUM(L102:L105)</f>
        <v>0</v>
      </c>
      <c r="M101" s="165"/>
      <c r="N101" s="165">
        <f>SUM(N102:N105)</f>
        <v>0</v>
      </c>
      <c r="O101" s="165"/>
      <c r="P101" s="165">
        <f>SUM(P102:P105)</f>
        <v>0</v>
      </c>
      <c r="Q101" s="164"/>
      <c r="R101" s="164">
        <f>SUM(R102:R105)</f>
        <v>0</v>
      </c>
      <c r="S101" s="164"/>
      <c r="T101" s="164">
        <f>SUM(T102:T105)</f>
        <v>0</v>
      </c>
      <c r="U101" s="165"/>
      <c r="V101" s="165"/>
      <c r="W101" s="166"/>
      <c r="X101" s="160"/>
      <c r="Y101" s="160">
        <f>SUM(Y102:Y105)</f>
        <v>0</v>
      </c>
      <c r="Z101" s="160"/>
      <c r="AA101" s="160"/>
      <c r="AB101" s="160"/>
      <c r="AJ101" t="s">
        <v>244</v>
      </c>
    </row>
    <row r="102" spans="1:63" ht="22.5" outlineLevel="1" x14ac:dyDescent="0.2">
      <c r="A102" s="179">
        <v>75</v>
      </c>
      <c r="B102" s="180" t="s">
        <v>917</v>
      </c>
      <c r="C102" s="189" t="s">
        <v>1407</v>
      </c>
      <c r="D102" s="198"/>
      <c r="E102" s="198"/>
      <c r="F102" s="198"/>
      <c r="G102" s="181"/>
      <c r="H102" s="182">
        <v>1</v>
      </c>
      <c r="I102" s="183"/>
      <c r="J102" s="184">
        <f>ROUND(H102*I102,2)</f>
        <v>0</v>
      </c>
      <c r="K102" s="183"/>
      <c r="L102" s="184">
        <f>ROUND(H102*K102,2)</f>
        <v>0</v>
      </c>
      <c r="M102" s="183"/>
      <c r="N102" s="184">
        <f>ROUND(H102*M102,2)</f>
        <v>0</v>
      </c>
      <c r="O102" s="184">
        <v>21</v>
      </c>
      <c r="P102" s="184">
        <f>J102*(1+O102/100)</f>
        <v>0</v>
      </c>
      <c r="Q102" s="182">
        <v>0</v>
      </c>
      <c r="R102" s="182">
        <f>ROUND(H102*Q102,2)</f>
        <v>0</v>
      </c>
      <c r="S102" s="182">
        <v>0</v>
      </c>
      <c r="T102" s="182">
        <f>ROUND(H102*S102,2)</f>
        <v>0</v>
      </c>
      <c r="U102" s="184"/>
      <c r="V102" s="184" t="s">
        <v>327</v>
      </c>
      <c r="W102" s="185" t="s">
        <v>333</v>
      </c>
      <c r="X102" s="157">
        <v>0</v>
      </c>
      <c r="Y102" s="157">
        <f>ROUND(H102*X102,2)</f>
        <v>0</v>
      </c>
      <c r="Z102" s="157"/>
      <c r="AA102" s="157" t="s">
        <v>249</v>
      </c>
      <c r="AB102" s="157" t="s">
        <v>250</v>
      </c>
      <c r="AC102" s="147"/>
      <c r="AD102" s="147"/>
      <c r="AE102" s="147"/>
      <c r="AF102" s="147"/>
      <c r="AG102" s="147"/>
      <c r="AH102" s="147"/>
      <c r="AI102" s="147"/>
      <c r="AJ102" s="147" t="s">
        <v>694</v>
      </c>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row>
    <row r="103" spans="1:63" outlineLevel="1" x14ac:dyDescent="0.2">
      <c r="A103" s="179">
        <v>76</v>
      </c>
      <c r="B103" s="180" t="s">
        <v>919</v>
      </c>
      <c r="C103" s="189" t="s">
        <v>1408</v>
      </c>
      <c r="D103" s="198"/>
      <c r="E103" s="198"/>
      <c r="F103" s="198"/>
      <c r="G103" s="181"/>
      <c r="H103" s="182">
        <v>1</v>
      </c>
      <c r="I103" s="183"/>
      <c r="J103" s="184">
        <f>ROUND(H103*I103,2)</f>
        <v>0</v>
      </c>
      <c r="K103" s="183"/>
      <c r="L103" s="184">
        <f>ROUND(H103*K103,2)</f>
        <v>0</v>
      </c>
      <c r="M103" s="183"/>
      <c r="N103" s="184">
        <f>ROUND(H103*M103,2)</f>
        <v>0</v>
      </c>
      <c r="O103" s="184">
        <v>21</v>
      </c>
      <c r="P103" s="184">
        <f>J103*(1+O103/100)</f>
        <v>0</v>
      </c>
      <c r="Q103" s="182">
        <v>0</v>
      </c>
      <c r="R103" s="182">
        <f>ROUND(H103*Q103,2)</f>
        <v>0</v>
      </c>
      <c r="S103" s="182">
        <v>0</v>
      </c>
      <c r="T103" s="182">
        <f>ROUND(H103*S103,2)</f>
        <v>0</v>
      </c>
      <c r="U103" s="184"/>
      <c r="V103" s="184" t="s">
        <v>327</v>
      </c>
      <c r="W103" s="185" t="s">
        <v>333</v>
      </c>
      <c r="X103" s="157">
        <v>0</v>
      </c>
      <c r="Y103" s="157">
        <f>ROUND(H103*X103,2)</f>
        <v>0</v>
      </c>
      <c r="Z103" s="157"/>
      <c r="AA103" s="157" t="s">
        <v>249</v>
      </c>
      <c r="AB103" s="157" t="s">
        <v>250</v>
      </c>
      <c r="AC103" s="147"/>
      <c r="AD103" s="147"/>
      <c r="AE103" s="147"/>
      <c r="AF103" s="147"/>
      <c r="AG103" s="147"/>
      <c r="AH103" s="147"/>
      <c r="AI103" s="147"/>
      <c r="AJ103" s="147" t="s">
        <v>694</v>
      </c>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row>
    <row r="104" spans="1:63" ht="22.5" outlineLevel="1" x14ac:dyDescent="0.2">
      <c r="A104" s="179">
        <v>77</v>
      </c>
      <c r="B104" s="180" t="s">
        <v>921</v>
      </c>
      <c r="C104" s="189" t="s">
        <v>1409</v>
      </c>
      <c r="D104" s="198"/>
      <c r="E104" s="198"/>
      <c r="F104" s="198"/>
      <c r="G104" s="181"/>
      <c r="H104" s="182">
        <v>1</v>
      </c>
      <c r="I104" s="183"/>
      <c r="J104" s="184">
        <f>ROUND(H104*I104,2)</f>
        <v>0</v>
      </c>
      <c r="K104" s="183"/>
      <c r="L104" s="184">
        <f>ROUND(H104*K104,2)</f>
        <v>0</v>
      </c>
      <c r="M104" s="183"/>
      <c r="N104" s="184">
        <f>ROUND(H104*M104,2)</f>
        <v>0</v>
      </c>
      <c r="O104" s="184">
        <v>21</v>
      </c>
      <c r="P104" s="184">
        <f>J104*(1+O104/100)</f>
        <v>0</v>
      </c>
      <c r="Q104" s="182">
        <v>0</v>
      </c>
      <c r="R104" s="182">
        <f>ROUND(H104*Q104,2)</f>
        <v>0</v>
      </c>
      <c r="S104" s="182">
        <v>0</v>
      </c>
      <c r="T104" s="182">
        <f>ROUND(H104*S104,2)</f>
        <v>0</v>
      </c>
      <c r="U104" s="184"/>
      <c r="V104" s="184" t="s">
        <v>327</v>
      </c>
      <c r="W104" s="185" t="s">
        <v>333</v>
      </c>
      <c r="X104" s="157">
        <v>0</v>
      </c>
      <c r="Y104" s="157">
        <f>ROUND(H104*X104,2)</f>
        <v>0</v>
      </c>
      <c r="Z104" s="157"/>
      <c r="AA104" s="157" t="s">
        <v>249</v>
      </c>
      <c r="AB104" s="157" t="s">
        <v>250</v>
      </c>
      <c r="AC104" s="147"/>
      <c r="AD104" s="147"/>
      <c r="AE104" s="147"/>
      <c r="AF104" s="147"/>
      <c r="AG104" s="147"/>
      <c r="AH104" s="147"/>
      <c r="AI104" s="147"/>
      <c r="AJ104" s="147" t="s">
        <v>694</v>
      </c>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row>
    <row r="105" spans="1:63" ht="22.5" outlineLevel="1" x14ac:dyDescent="0.2">
      <c r="A105" s="171">
        <v>78</v>
      </c>
      <c r="B105" s="172" t="s">
        <v>923</v>
      </c>
      <c r="C105" s="187" t="s">
        <v>1410</v>
      </c>
      <c r="D105" s="200"/>
      <c r="E105" s="200"/>
      <c r="F105" s="200"/>
      <c r="G105" s="173"/>
      <c r="H105" s="174">
        <v>0</v>
      </c>
      <c r="I105" s="175"/>
      <c r="J105" s="176">
        <f>ROUND(H105*I105,2)</f>
        <v>0</v>
      </c>
      <c r="K105" s="175"/>
      <c r="L105" s="176">
        <f>ROUND(H105*K105,2)</f>
        <v>0</v>
      </c>
      <c r="M105" s="175"/>
      <c r="N105" s="176">
        <f>ROUND(H105*M105,2)</f>
        <v>0</v>
      </c>
      <c r="O105" s="176">
        <v>21</v>
      </c>
      <c r="P105" s="176">
        <f>J105*(1+O105/100)</f>
        <v>0</v>
      </c>
      <c r="Q105" s="174">
        <v>0</v>
      </c>
      <c r="R105" s="174">
        <f>ROUND(H105*Q105,2)</f>
        <v>0</v>
      </c>
      <c r="S105" s="174">
        <v>0</v>
      </c>
      <c r="T105" s="174">
        <f>ROUND(H105*S105,2)</f>
        <v>0</v>
      </c>
      <c r="U105" s="176"/>
      <c r="V105" s="176" t="s">
        <v>327</v>
      </c>
      <c r="W105" s="177" t="s">
        <v>333</v>
      </c>
      <c r="X105" s="157">
        <v>0</v>
      </c>
      <c r="Y105" s="157">
        <f>ROUND(H105*X105,2)</f>
        <v>0</v>
      </c>
      <c r="Z105" s="157"/>
      <c r="AA105" s="157" t="s">
        <v>249</v>
      </c>
      <c r="AB105" s="157" t="s">
        <v>250</v>
      </c>
      <c r="AC105" s="147"/>
      <c r="AD105" s="147"/>
      <c r="AE105" s="147"/>
      <c r="AF105" s="147"/>
      <c r="AG105" s="147"/>
      <c r="AH105" s="147"/>
      <c r="AI105" s="147"/>
      <c r="AJ105" s="147" t="s">
        <v>694</v>
      </c>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row>
    <row r="106" spans="1:63" x14ac:dyDescent="0.2">
      <c r="A106" s="3"/>
      <c r="B106" s="4"/>
      <c r="C106" s="190"/>
      <c r="D106" s="193"/>
      <c r="E106" s="193"/>
      <c r="F106" s="193"/>
      <c r="G106" s="6"/>
      <c r="H106" s="3"/>
      <c r="I106" s="3"/>
      <c r="J106" s="3"/>
      <c r="K106" s="3"/>
      <c r="L106" s="3"/>
      <c r="M106" s="3"/>
      <c r="N106" s="3"/>
      <c r="O106" s="3"/>
      <c r="P106" s="3"/>
      <c r="Q106" s="3"/>
      <c r="R106" s="3"/>
      <c r="S106" s="3"/>
      <c r="T106" s="3"/>
      <c r="U106" s="3"/>
      <c r="V106" s="3"/>
      <c r="W106" s="3"/>
      <c r="X106" s="3"/>
      <c r="Y106" s="3"/>
      <c r="Z106" s="3"/>
      <c r="AA106" s="3"/>
      <c r="AB106" s="3"/>
      <c r="AH106">
        <v>15</v>
      </c>
      <c r="AI106">
        <v>21</v>
      </c>
      <c r="AJ106" t="s">
        <v>229</v>
      </c>
    </row>
    <row r="107" spans="1:63" x14ac:dyDescent="0.2">
      <c r="A107" s="150"/>
      <c r="B107" s="151" t="s">
        <v>31</v>
      </c>
      <c r="C107" s="191"/>
      <c r="D107" s="196"/>
      <c r="E107" s="196"/>
      <c r="F107" s="196"/>
      <c r="G107" s="152"/>
      <c r="H107" s="153"/>
      <c r="I107" s="153"/>
      <c r="J107" s="170">
        <f>J8+J21+J25+J29+J32+J43+J46+J51+J55+J59+J63+J65+J68+J79+J83+J87+J91+J95+J99+J101</f>
        <v>0</v>
      </c>
      <c r="K107" s="3"/>
      <c r="L107" s="3"/>
      <c r="M107" s="3"/>
      <c r="N107" s="3"/>
      <c r="O107" s="3"/>
      <c r="P107" s="3"/>
      <c r="Q107" s="3"/>
      <c r="R107" s="3"/>
      <c r="S107" s="3"/>
      <c r="T107" s="3"/>
      <c r="U107" s="3"/>
      <c r="V107" s="3"/>
      <c r="W107" s="3"/>
      <c r="X107" s="3"/>
      <c r="Y107" s="3"/>
      <c r="Z107" s="3"/>
      <c r="AA107" s="3"/>
      <c r="AB107" s="3"/>
      <c r="AH107">
        <f>SUMIF(O7:O105,AH106,J7:J105)</f>
        <v>0</v>
      </c>
      <c r="AI107">
        <f>SUMIF(O7:O105,AI106,J7:J105)</f>
        <v>0</v>
      </c>
      <c r="AJ107" t="s">
        <v>688</v>
      </c>
    </row>
    <row r="108" spans="1:63" x14ac:dyDescent="0.2">
      <c r="A108" s="3"/>
      <c r="B108" s="4"/>
      <c r="C108" s="190"/>
      <c r="D108" s="190"/>
      <c r="E108" s="190"/>
      <c r="F108" s="190"/>
      <c r="G108" s="6"/>
      <c r="H108" s="3"/>
      <c r="I108" s="3"/>
      <c r="J108" s="3"/>
      <c r="K108" s="3"/>
      <c r="L108" s="3"/>
      <c r="M108" s="3"/>
      <c r="N108" s="3"/>
      <c r="O108" s="3"/>
      <c r="P108" s="3"/>
      <c r="Q108" s="3"/>
      <c r="R108" s="3"/>
      <c r="S108" s="3"/>
      <c r="T108" s="3"/>
      <c r="U108" s="3"/>
      <c r="V108" s="3"/>
      <c r="W108" s="3"/>
      <c r="X108" s="3"/>
      <c r="Y108" s="3"/>
      <c r="Z108" s="3"/>
      <c r="AA108" s="3"/>
      <c r="AB108" s="3"/>
    </row>
    <row r="109" spans="1:63" x14ac:dyDescent="0.2">
      <c r="A109" s="3"/>
      <c r="B109" s="4"/>
      <c r="C109" s="190"/>
      <c r="D109" s="190"/>
      <c r="E109" s="190"/>
      <c r="F109" s="190"/>
      <c r="G109" s="6"/>
      <c r="H109" s="3"/>
      <c r="I109" s="3"/>
      <c r="J109" s="3"/>
      <c r="K109" s="3"/>
      <c r="L109" s="3"/>
      <c r="M109" s="3"/>
      <c r="N109" s="3"/>
      <c r="O109" s="3"/>
      <c r="P109" s="3"/>
      <c r="Q109" s="3"/>
      <c r="R109" s="3"/>
      <c r="S109" s="3"/>
      <c r="T109" s="3"/>
      <c r="U109" s="3"/>
      <c r="V109" s="3"/>
      <c r="W109" s="3"/>
      <c r="X109" s="3"/>
      <c r="Y109" s="3"/>
      <c r="Z109" s="3"/>
      <c r="AA109" s="3"/>
      <c r="AB109" s="3"/>
    </row>
    <row r="110" spans="1:63" x14ac:dyDescent="0.2">
      <c r="A110" s="264" t="s">
        <v>689</v>
      </c>
      <c r="B110" s="264"/>
      <c r="C110" s="265"/>
      <c r="D110" s="194"/>
      <c r="E110" s="194"/>
      <c r="F110" s="194"/>
      <c r="G110" s="6"/>
      <c r="H110" s="3"/>
      <c r="I110" s="3"/>
      <c r="J110" s="3"/>
      <c r="K110" s="3"/>
      <c r="L110" s="3"/>
      <c r="M110" s="3"/>
      <c r="N110" s="3"/>
      <c r="O110" s="3"/>
      <c r="P110" s="3"/>
      <c r="Q110" s="3"/>
      <c r="R110" s="3"/>
      <c r="S110" s="3"/>
      <c r="T110" s="3"/>
      <c r="U110" s="3"/>
      <c r="V110" s="3"/>
      <c r="W110" s="3"/>
      <c r="X110" s="3"/>
      <c r="Y110" s="3"/>
      <c r="Z110" s="3"/>
      <c r="AA110" s="3"/>
      <c r="AB110" s="3"/>
    </row>
    <row r="111" spans="1:63" x14ac:dyDescent="0.2">
      <c r="A111" s="268"/>
      <c r="B111" s="269"/>
      <c r="C111" s="270"/>
      <c r="D111" s="270"/>
      <c r="E111" s="270"/>
      <c r="F111" s="270"/>
      <c r="G111" s="269"/>
      <c r="H111" s="269"/>
      <c r="I111" s="269"/>
      <c r="J111" s="271"/>
      <c r="K111" s="3"/>
      <c r="L111" s="3"/>
      <c r="M111" s="3"/>
      <c r="N111" s="3"/>
      <c r="O111" s="3"/>
      <c r="P111" s="3"/>
      <c r="Q111" s="3"/>
      <c r="R111" s="3"/>
      <c r="S111" s="3"/>
      <c r="T111" s="3"/>
      <c r="U111" s="3"/>
      <c r="V111" s="3"/>
      <c r="W111" s="3"/>
      <c r="X111" s="3"/>
      <c r="Y111" s="3"/>
      <c r="Z111" s="3"/>
      <c r="AA111" s="3"/>
      <c r="AB111" s="3"/>
      <c r="AJ111" t="s">
        <v>690</v>
      </c>
    </row>
    <row r="112" spans="1:63" x14ac:dyDescent="0.2">
      <c r="A112" s="272"/>
      <c r="B112" s="273"/>
      <c r="C112" s="274"/>
      <c r="D112" s="274"/>
      <c r="E112" s="274"/>
      <c r="F112" s="274"/>
      <c r="G112" s="273"/>
      <c r="H112" s="273"/>
      <c r="I112" s="273"/>
      <c r="J112" s="275"/>
      <c r="K112" s="3"/>
      <c r="L112" s="3"/>
      <c r="M112" s="3"/>
      <c r="N112" s="3"/>
      <c r="O112" s="3"/>
      <c r="P112" s="3"/>
      <c r="Q112" s="3"/>
      <c r="R112" s="3"/>
      <c r="S112" s="3"/>
      <c r="T112" s="3"/>
      <c r="U112" s="3"/>
      <c r="V112" s="3"/>
      <c r="W112" s="3"/>
      <c r="X112" s="3"/>
      <c r="Y112" s="3"/>
      <c r="Z112" s="3"/>
      <c r="AA112" s="3"/>
      <c r="AB112" s="3"/>
    </row>
    <row r="113" spans="1:36" x14ac:dyDescent="0.2">
      <c r="A113" s="272"/>
      <c r="B113" s="273"/>
      <c r="C113" s="274"/>
      <c r="D113" s="274"/>
      <c r="E113" s="274"/>
      <c r="F113" s="274"/>
      <c r="G113" s="273"/>
      <c r="H113" s="273"/>
      <c r="I113" s="273"/>
      <c r="J113" s="275"/>
      <c r="K113" s="3"/>
      <c r="L113" s="3"/>
      <c r="M113" s="3"/>
      <c r="N113" s="3"/>
      <c r="O113" s="3"/>
      <c r="P113" s="3"/>
      <c r="Q113" s="3"/>
      <c r="R113" s="3"/>
      <c r="S113" s="3"/>
      <c r="T113" s="3"/>
      <c r="U113" s="3"/>
      <c r="V113" s="3"/>
      <c r="W113" s="3"/>
      <c r="X113" s="3"/>
      <c r="Y113" s="3"/>
      <c r="Z113" s="3"/>
      <c r="AA113" s="3"/>
      <c r="AB113" s="3"/>
    </row>
    <row r="114" spans="1:36" x14ac:dyDescent="0.2">
      <c r="A114" s="272"/>
      <c r="B114" s="273"/>
      <c r="C114" s="274"/>
      <c r="D114" s="274"/>
      <c r="E114" s="274"/>
      <c r="F114" s="274"/>
      <c r="G114" s="273"/>
      <c r="H114" s="273"/>
      <c r="I114" s="273"/>
      <c r="J114" s="275"/>
      <c r="K114" s="3"/>
      <c r="L114" s="3"/>
      <c r="M114" s="3"/>
      <c r="N114" s="3"/>
      <c r="O114" s="3"/>
      <c r="P114" s="3"/>
      <c r="Q114" s="3"/>
      <c r="R114" s="3"/>
      <c r="S114" s="3"/>
      <c r="T114" s="3"/>
      <c r="U114" s="3"/>
      <c r="V114" s="3"/>
      <c r="W114" s="3"/>
      <c r="X114" s="3"/>
      <c r="Y114" s="3"/>
      <c r="Z114" s="3"/>
      <c r="AA114" s="3"/>
      <c r="AB114" s="3"/>
    </row>
    <row r="115" spans="1:36" x14ac:dyDescent="0.2">
      <c r="A115" s="276"/>
      <c r="B115" s="277"/>
      <c r="C115" s="278"/>
      <c r="D115" s="278"/>
      <c r="E115" s="278"/>
      <c r="F115" s="278"/>
      <c r="G115" s="277"/>
      <c r="H115" s="277"/>
      <c r="I115" s="277"/>
      <c r="J115" s="279"/>
      <c r="K115" s="3"/>
      <c r="L115" s="3"/>
      <c r="M115" s="3"/>
      <c r="N115" s="3"/>
      <c r="O115" s="3"/>
      <c r="P115" s="3"/>
      <c r="Q115" s="3"/>
      <c r="R115" s="3"/>
      <c r="S115" s="3"/>
      <c r="T115" s="3"/>
      <c r="U115" s="3"/>
      <c r="V115" s="3"/>
      <c r="W115" s="3"/>
      <c r="X115" s="3"/>
      <c r="Y115" s="3"/>
      <c r="Z115" s="3"/>
      <c r="AA115" s="3"/>
      <c r="AB115" s="3"/>
    </row>
    <row r="116" spans="1:36" x14ac:dyDescent="0.2">
      <c r="A116" s="3"/>
      <c r="B116" s="4"/>
      <c r="C116" s="190"/>
      <c r="D116" s="190"/>
      <c r="E116" s="190"/>
      <c r="F116" s="190"/>
      <c r="G116" s="6"/>
      <c r="H116" s="3"/>
      <c r="I116" s="3"/>
      <c r="J116" s="3"/>
      <c r="K116" s="3"/>
      <c r="L116" s="3"/>
      <c r="M116" s="3"/>
      <c r="N116" s="3"/>
      <c r="O116" s="3"/>
      <c r="P116" s="3"/>
      <c r="Q116" s="3"/>
      <c r="R116" s="3"/>
      <c r="S116" s="3"/>
      <c r="T116" s="3"/>
      <c r="U116" s="3"/>
      <c r="V116" s="3"/>
      <c r="W116" s="3"/>
      <c r="X116" s="3"/>
      <c r="Y116" s="3"/>
      <c r="Z116" s="3"/>
      <c r="AA116" s="3"/>
      <c r="AB116" s="3"/>
    </row>
    <row r="117" spans="1:36" x14ac:dyDescent="0.2">
      <c r="C117" s="192"/>
      <c r="D117" s="192"/>
      <c r="E117" s="192"/>
      <c r="F117" s="192"/>
      <c r="G117" s="10"/>
      <c r="AJ117" t="s">
        <v>691</v>
      </c>
    </row>
    <row r="118" spans="1:36" x14ac:dyDescent="0.2">
      <c r="G118" s="10"/>
    </row>
    <row r="119" spans="1:36" x14ac:dyDescent="0.2">
      <c r="G119" s="10"/>
    </row>
    <row r="120" spans="1:36" x14ac:dyDescent="0.2">
      <c r="G120" s="10"/>
    </row>
    <row r="121" spans="1:36" x14ac:dyDescent="0.2">
      <c r="G121" s="10"/>
    </row>
    <row r="122" spans="1:36" x14ac:dyDescent="0.2">
      <c r="G122" s="10"/>
    </row>
    <row r="123" spans="1:36" x14ac:dyDescent="0.2">
      <c r="G123" s="10"/>
    </row>
    <row r="124" spans="1:36" x14ac:dyDescent="0.2">
      <c r="G124" s="10"/>
    </row>
    <row r="125" spans="1:36" x14ac:dyDescent="0.2">
      <c r="G125" s="10"/>
    </row>
    <row r="126" spans="1:36" x14ac:dyDescent="0.2">
      <c r="G126" s="10"/>
    </row>
    <row r="127" spans="1:36" x14ac:dyDescent="0.2">
      <c r="G127" s="10"/>
    </row>
    <row r="128" spans="1:36" x14ac:dyDescent="0.2">
      <c r="G128" s="10"/>
    </row>
    <row r="129" spans="7:7" x14ac:dyDescent="0.2">
      <c r="G129" s="10"/>
    </row>
    <row r="130" spans="7:7" x14ac:dyDescent="0.2">
      <c r="G130" s="10"/>
    </row>
    <row r="131" spans="7:7" x14ac:dyDescent="0.2">
      <c r="G131" s="10"/>
    </row>
    <row r="132" spans="7:7" x14ac:dyDescent="0.2">
      <c r="G132" s="10"/>
    </row>
    <row r="133" spans="7:7" x14ac:dyDescent="0.2">
      <c r="G133" s="10"/>
    </row>
    <row r="134" spans="7:7" x14ac:dyDescent="0.2">
      <c r="G134" s="10"/>
    </row>
    <row r="135" spans="7:7" x14ac:dyDescent="0.2">
      <c r="G135" s="10"/>
    </row>
    <row r="136" spans="7:7" x14ac:dyDescent="0.2">
      <c r="G136" s="10"/>
    </row>
    <row r="137" spans="7:7" x14ac:dyDescent="0.2">
      <c r="G137" s="10"/>
    </row>
    <row r="138" spans="7:7" x14ac:dyDescent="0.2">
      <c r="G138" s="10"/>
    </row>
    <row r="139" spans="7:7" x14ac:dyDescent="0.2">
      <c r="G139" s="10"/>
    </row>
    <row r="140" spans="7:7" x14ac:dyDescent="0.2">
      <c r="G140" s="10"/>
    </row>
    <row r="141" spans="7:7" x14ac:dyDescent="0.2">
      <c r="G141" s="10"/>
    </row>
    <row r="142" spans="7:7" x14ac:dyDescent="0.2">
      <c r="G142" s="10"/>
    </row>
    <row r="143" spans="7:7" x14ac:dyDescent="0.2">
      <c r="G143" s="10"/>
    </row>
    <row r="144" spans="7:7" x14ac:dyDescent="0.2">
      <c r="G144" s="10"/>
    </row>
    <row r="145" spans="7:7" x14ac:dyDescent="0.2">
      <c r="G145" s="10"/>
    </row>
    <row r="146" spans="7:7" x14ac:dyDescent="0.2">
      <c r="G146" s="10"/>
    </row>
    <row r="147" spans="7:7" x14ac:dyDescent="0.2">
      <c r="G147" s="10"/>
    </row>
    <row r="148" spans="7:7" x14ac:dyDescent="0.2">
      <c r="G148" s="10"/>
    </row>
    <row r="149" spans="7:7" x14ac:dyDescent="0.2">
      <c r="G149" s="10"/>
    </row>
    <row r="150" spans="7:7" x14ac:dyDescent="0.2">
      <c r="G150" s="10"/>
    </row>
    <row r="151" spans="7:7" x14ac:dyDescent="0.2">
      <c r="G151" s="10"/>
    </row>
    <row r="152" spans="7:7" x14ac:dyDescent="0.2">
      <c r="G152" s="10"/>
    </row>
    <row r="153" spans="7:7" x14ac:dyDescent="0.2">
      <c r="G153" s="10"/>
    </row>
    <row r="154" spans="7:7" x14ac:dyDescent="0.2">
      <c r="G154" s="10"/>
    </row>
    <row r="155" spans="7:7" x14ac:dyDescent="0.2">
      <c r="G155" s="10"/>
    </row>
    <row r="156" spans="7:7" x14ac:dyDescent="0.2">
      <c r="G156" s="10"/>
    </row>
    <row r="157" spans="7:7" x14ac:dyDescent="0.2">
      <c r="G157" s="10"/>
    </row>
    <row r="158" spans="7:7" x14ac:dyDescent="0.2">
      <c r="G158" s="10"/>
    </row>
    <row r="159" spans="7:7" x14ac:dyDescent="0.2">
      <c r="G159" s="10"/>
    </row>
    <row r="160" spans="7:7" x14ac:dyDescent="0.2">
      <c r="G160" s="10"/>
    </row>
    <row r="161" spans="7:7" x14ac:dyDescent="0.2">
      <c r="G161" s="10"/>
    </row>
    <row r="162" spans="7:7" x14ac:dyDescent="0.2">
      <c r="G162" s="10"/>
    </row>
    <row r="163" spans="7:7" x14ac:dyDescent="0.2">
      <c r="G163" s="10"/>
    </row>
    <row r="164" spans="7:7" x14ac:dyDescent="0.2">
      <c r="G164" s="10"/>
    </row>
    <row r="165" spans="7:7" x14ac:dyDescent="0.2">
      <c r="G165" s="10"/>
    </row>
    <row r="166" spans="7:7" x14ac:dyDescent="0.2">
      <c r="G166" s="10"/>
    </row>
    <row r="167" spans="7:7" x14ac:dyDescent="0.2">
      <c r="G167" s="10"/>
    </row>
    <row r="168" spans="7:7" x14ac:dyDescent="0.2">
      <c r="G168" s="10"/>
    </row>
    <row r="169" spans="7:7" x14ac:dyDescent="0.2">
      <c r="G169" s="10"/>
    </row>
    <row r="170" spans="7:7" x14ac:dyDescent="0.2">
      <c r="G170" s="10"/>
    </row>
    <row r="171" spans="7:7" x14ac:dyDescent="0.2">
      <c r="G171" s="10"/>
    </row>
    <row r="172" spans="7:7" x14ac:dyDescent="0.2">
      <c r="G172" s="10"/>
    </row>
    <row r="173" spans="7:7" x14ac:dyDescent="0.2">
      <c r="G173" s="10"/>
    </row>
    <row r="174" spans="7:7" x14ac:dyDescent="0.2">
      <c r="G174" s="10"/>
    </row>
    <row r="175" spans="7:7" x14ac:dyDescent="0.2">
      <c r="G175" s="10"/>
    </row>
    <row r="176" spans="7:7" x14ac:dyDescent="0.2">
      <c r="G176" s="10"/>
    </row>
    <row r="177" spans="7:7" x14ac:dyDescent="0.2">
      <c r="G177" s="10"/>
    </row>
    <row r="178" spans="7:7" x14ac:dyDescent="0.2">
      <c r="G178" s="10"/>
    </row>
    <row r="179" spans="7:7" x14ac:dyDescent="0.2">
      <c r="G179" s="10"/>
    </row>
    <row r="180" spans="7:7" x14ac:dyDescent="0.2">
      <c r="G180" s="10"/>
    </row>
    <row r="181" spans="7:7" x14ac:dyDescent="0.2">
      <c r="G181" s="10"/>
    </row>
    <row r="182" spans="7:7" x14ac:dyDescent="0.2">
      <c r="G182" s="10"/>
    </row>
    <row r="183" spans="7:7" x14ac:dyDescent="0.2">
      <c r="G183" s="10"/>
    </row>
    <row r="184" spans="7:7" x14ac:dyDescent="0.2">
      <c r="G184" s="10"/>
    </row>
    <row r="185" spans="7:7" x14ac:dyDescent="0.2">
      <c r="G185" s="10"/>
    </row>
    <row r="186" spans="7:7" x14ac:dyDescent="0.2">
      <c r="G186" s="10"/>
    </row>
    <row r="187" spans="7:7" x14ac:dyDescent="0.2">
      <c r="G187" s="10"/>
    </row>
    <row r="188" spans="7:7" x14ac:dyDescent="0.2">
      <c r="G188" s="10"/>
    </row>
    <row r="189" spans="7:7" x14ac:dyDescent="0.2">
      <c r="G189" s="10"/>
    </row>
    <row r="190" spans="7:7" x14ac:dyDescent="0.2">
      <c r="G190" s="10"/>
    </row>
    <row r="191" spans="7:7" x14ac:dyDescent="0.2">
      <c r="G191" s="10"/>
    </row>
    <row r="192" spans="7:7" x14ac:dyDescent="0.2">
      <c r="G192" s="10"/>
    </row>
    <row r="193" spans="7:7" x14ac:dyDescent="0.2">
      <c r="G193" s="10"/>
    </row>
    <row r="194" spans="7:7" x14ac:dyDescent="0.2">
      <c r="G194" s="10"/>
    </row>
    <row r="195" spans="7:7" x14ac:dyDescent="0.2">
      <c r="G195" s="10"/>
    </row>
    <row r="196" spans="7:7" x14ac:dyDescent="0.2">
      <c r="G196" s="10"/>
    </row>
    <row r="197" spans="7:7" x14ac:dyDescent="0.2">
      <c r="G197" s="10"/>
    </row>
    <row r="198" spans="7:7" x14ac:dyDescent="0.2">
      <c r="G198" s="10"/>
    </row>
    <row r="199" spans="7:7" x14ac:dyDescent="0.2">
      <c r="G199" s="10"/>
    </row>
    <row r="200" spans="7:7" x14ac:dyDescent="0.2">
      <c r="G200" s="10"/>
    </row>
    <row r="201" spans="7:7" x14ac:dyDescent="0.2">
      <c r="G201" s="10"/>
    </row>
    <row r="202" spans="7:7" x14ac:dyDescent="0.2">
      <c r="G202" s="10"/>
    </row>
    <row r="203" spans="7:7" x14ac:dyDescent="0.2">
      <c r="G203" s="10"/>
    </row>
    <row r="204" spans="7:7" x14ac:dyDescent="0.2">
      <c r="G204" s="10"/>
    </row>
    <row r="205" spans="7:7" x14ac:dyDescent="0.2">
      <c r="G205" s="10"/>
    </row>
    <row r="206" spans="7:7" x14ac:dyDescent="0.2">
      <c r="G206" s="10"/>
    </row>
    <row r="207" spans="7:7" x14ac:dyDescent="0.2">
      <c r="G207" s="10"/>
    </row>
    <row r="208" spans="7:7" x14ac:dyDescent="0.2">
      <c r="G208" s="10"/>
    </row>
    <row r="209" spans="7:7" x14ac:dyDescent="0.2">
      <c r="G209" s="10"/>
    </row>
    <row r="210" spans="7:7" x14ac:dyDescent="0.2">
      <c r="G210" s="10"/>
    </row>
    <row r="211" spans="7:7" x14ac:dyDescent="0.2">
      <c r="G211" s="10"/>
    </row>
    <row r="212" spans="7:7" x14ac:dyDescent="0.2">
      <c r="G212" s="10"/>
    </row>
    <row r="213" spans="7:7" x14ac:dyDescent="0.2">
      <c r="G213" s="10"/>
    </row>
    <row r="214" spans="7:7" x14ac:dyDescent="0.2">
      <c r="G214" s="10"/>
    </row>
    <row r="215" spans="7:7" x14ac:dyDescent="0.2">
      <c r="G215" s="10"/>
    </row>
    <row r="216" spans="7:7" x14ac:dyDescent="0.2">
      <c r="G216" s="10"/>
    </row>
    <row r="217" spans="7:7" x14ac:dyDescent="0.2">
      <c r="G217" s="10"/>
    </row>
    <row r="218" spans="7:7" x14ac:dyDescent="0.2">
      <c r="G218" s="10"/>
    </row>
    <row r="219" spans="7:7" x14ac:dyDescent="0.2">
      <c r="G219" s="10"/>
    </row>
    <row r="220" spans="7:7" x14ac:dyDescent="0.2">
      <c r="G220" s="10"/>
    </row>
    <row r="221" spans="7:7" x14ac:dyDescent="0.2">
      <c r="G221" s="10"/>
    </row>
    <row r="222" spans="7:7" x14ac:dyDescent="0.2">
      <c r="G222" s="10"/>
    </row>
    <row r="223" spans="7:7" x14ac:dyDescent="0.2">
      <c r="G223" s="10"/>
    </row>
    <row r="224" spans="7:7" x14ac:dyDescent="0.2">
      <c r="G224" s="10"/>
    </row>
    <row r="225" spans="7:7" x14ac:dyDescent="0.2">
      <c r="G225" s="10"/>
    </row>
    <row r="226" spans="7:7" x14ac:dyDescent="0.2">
      <c r="G226" s="10"/>
    </row>
    <row r="227" spans="7:7" x14ac:dyDescent="0.2">
      <c r="G227" s="10"/>
    </row>
    <row r="228" spans="7:7" x14ac:dyDescent="0.2">
      <c r="G228" s="10"/>
    </row>
    <row r="229" spans="7:7" x14ac:dyDescent="0.2">
      <c r="G229" s="10"/>
    </row>
    <row r="230" spans="7:7" x14ac:dyDescent="0.2">
      <c r="G230" s="10"/>
    </row>
    <row r="231" spans="7:7" x14ac:dyDescent="0.2">
      <c r="G231" s="10"/>
    </row>
    <row r="232" spans="7:7" x14ac:dyDescent="0.2">
      <c r="G232" s="10"/>
    </row>
    <row r="233" spans="7:7" x14ac:dyDescent="0.2">
      <c r="G233" s="10"/>
    </row>
    <row r="234" spans="7:7" x14ac:dyDescent="0.2">
      <c r="G234" s="10"/>
    </row>
    <row r="235" spans="7:7" x14ac:dyDescent="0.2">
      <c r="G235" s="10"/>
    </row>
    <row r="236" spans="7:7" x14ac:dyDescent="0.2">
      <c r="G236" s="10"/>
    </row>
    <row r="237" spans="7:7" x14ac:dyDescent="0.2">
      <c r="G237" s="10"/>
    </row>
    <row r="238" spans="7:7" x14ac:dyDescent="0.2">
      <c r="G238" s="10"/>
    </row>
    <row r="239" spans="7:7" x14ac:dyDescent="0.2">
      <c r="G239" s="10"/>
    </row>
    <row r="240" spans="7:7" x14ac:dyDescent="0.2">
      <c r="G240" s="10"/>
    </row>
    <row r="241" spans="7:7" x14ac:dyDescent="0.2">
      <c r="G241" s="10"/>
    </row>
    <row r="242" spans="7:7" x14ac:dyDescent="0.2">
      <c r="G242" s="10"/>
    </row>
    <row r="243" spans="7:7" x14ac:dyDescent="0.2">
      <c r="G243" s="10"/>
    </row>
    <row r="244" spans="7:7" x14ac:dyDescent="0.2">
      <c r="G244" s="10"/>
    </row>
    <row r="245" spans="7:7" x14ac:dyDescent="0.2">
      <c r="G245" s="10"/>
    </row>
    <row r="246" spans="7:7" x14ac:dyDescent="0.2">
      <c r="G246" s="10"/>
    </row>
    <row r="247" spans="7:7" x14ac:dyDescent="0.2">
      <c r="G247" s="10"/>
    </row>
    <row r="248" spans="7:7" x14ac:dyDescent="0.2">
      <c r="G248" s="10"/>
    </row>
    <row r="249" spans="7:7" x14ac:dyDescent="0.2">
      <c r="G249" s="10"/>
    </row>
    <row r="250" spans="7:7" x14ac:dyDescent="0.2">
      <c r="G250" s="10"/>
    </row>
    <row r="251" spans="7:7" x14ac:dyDescent="0.2">
      <c r="G251" s="10"/>
    </row>
    <row r="252" spans="7:7" x14ac:dyDescent="0.2">
      <c r="G252" s="10"/>
    </row>
    <row r="253" spans="7:7" x14ac:dyDescent="0.2">
      <c r="G253" s="10"/>
    </row>
    <row r="254" spans="7:7" x14ac:dyDescent="0.2">
      <c r="G254" s="10"/>
    </row>
    <row r="255" spans="7:7" x14ac:dyDescent="0.2">
      <c r="G255" s="10"/>
    </row>
    <row r="256" spans="7:7" x14ac:dyDescent="0.2">
      <c r="G256" s="10"/>
    </row>
    <row r="257" spans="7:7" x14ac:dyDescent="0.2">
      <c r="G257" s="10"/>
    </row>
    <row r="258" spans="7:7" x14ac:dyDescent="0.2">
      <c r="G258" s="10"/>
    </row>
    <row r="259" spans="7:7" x14ac:dyDescent="0.2">
      <c r="G259" s="10"/>
    </row>
    <row r="260" spans="7:7" x14ac:dyDescent="0.2">
      <c r="G260" s="10"/>
    </row>
    <row r="261" spans="7:7" x14ac:dyDescent="0.2">
      <c r="G261" s="10"/>
    </row>
    <row r="262" spans="7:7" x14ac:dyDescent="0.2">
      <c r="G262" s="10"/>
    </row>
    <row r="263" spans="7:7" x14ac:dyDescent="0.2">
      <c r="G263" s="10"/>
    </row>
    <row r="264" spans="7:7" x14ac:dyDescent="0.2">
      <c r="G264" s="10"/>
    </row>
    <row r="265" spans="7:7" x14ac:dyDescent="0.2">
      <c r="G265" s="10"/>
    </row>
    <row r="266" spans="7:7" x14ac:dyDescent="0.2">
      <c r="G266" s="10"/>
    </row>
    <row r="267" spans="7:7" x14ac:dyDescent="0.2">
      <c r="G267" s="10"/>
    </row>
    <row r="268" spans="7:7" x14ac:dyDescent="0.2">
      <c r="G268" s="10"/>
    </row>
    <row r="269" spans="7:7" x14ac:dyDescent="0.2">
      <c r="G269" s="10"/>
    </row>
    <row r="270" spans="7:7" x14ac:dyDescent="0.2">
      <c r="G270" s="10"/>
    </row>
    <row r="271" spans="7:7" x14ac:dyDescent="0.2">
      <c r="G271" s="10"/>
    </row>
    <row r="272" spans="7:7" x14ac:dyDescent="0.2">
      <c r="G272" s="10"/>
    </row>
    <row r="273" spans="7:7" x14ac:dyDescent="0.2">
      <c r="G273" s="10"/>
    </row>
    <row r="274" spans="7:7" x14ac:dyDescent="0.2">
      <c r="G274" s="10"/>
    </row>
    <row r="275" spans="7:7" x14ac:dyDescent="0.2">
      <c r="G275" s="10"/>
    </row>
    <row r="276" spans="7:7" x14ac:dyDescent="0.2">
      <c r="G276" s="10"/>
    </row>
    <row r="277" spans="7:7" x14ac:dyDescent="0.2">
      <c r="G277" s="10"/>
    </row>
    <row r="278" spans="7:7" x14ac:dyDescent="0.2">
      <c r="G278" s="10"/>
    </row>
    <row r="279" spans="7:7" x14ac:dyDescent="0.2">
      <c r="G279" s="10"/>
    </row>
    <row r="280" spans="7:7" x14ac:dyDescent="0.2">
      <c r="G280" s="10"/>
    </row>
    <row r="281" spans="7:7" x14ac:dyDescent="0.2">
      <c r="G281" s="10"/>
    </row>
    <row r="282" spans="7:7" x14ac:dyDescent="0.2">
      <c r="G282" s="10"/>
    </row>
    <row r="283" spans="7:7" x14ac:dyDescent="0.2">
      <c r="G283" s="10"/>
    </row>
    <row r="284" spans="7:7" x14ac:dyDescent="0.2">
      <c r="G284" s="10"/>
    </row>
    <row r="285" spans="7:7" x14ac:dyDescent="0.2">
      <c r="G285" s="10"/>
    </row>
    <row r="286" spans="7:7" x14ac:dyDescent="0.2">
      <c r="G286" s="10"/>
    </row>
    <row r="287" spans="7:7" x14ac:dyDescent="0.2">
      <c r="G287" s="10"/>
    </row>
    <row r="288" spans="7:7" x14ac:dyDescent="0.2">
      <c r="G288" s="10"/>
    </row>
    <row r="289" spans="7:7" x14ac:dyDescent="0.2">
      <c r="G289" s="10"/>
    </row>
    <row r="290" spans="7:7" x14ac:dyDescent="0.2">
      <c r="G290" s="10"/>
    </row>
    <row r="291" spans="7:7" x14ac:dyDescent="0.2">
      <c r="G291" s="10"/>
    </row>
    <row r="292" spans="7:7" x14ac:dyDescent="0.2">
      <c r="G292" s="10"/>
    </row>
    <row r="293" spans="7:7" x14ac:dyDescent="0.2">
      <c r="G293" s="10"/>
    </row>
    <row r="294" spans="7:7" x14ac:dyDescent="0.2">
      <c r="G294" s="10"/>
    </row>
    <row r="295" spans="7:7" x14ac:dyDescent="0.2">
      <c r="G295" s="10"/>
    </row>
    <row r="296" spans="7:7" x14ac:dyDescent="0.2">
      <c r="G296" s="10"/>
    </row>
    <row r="297" spans="7:7" x14ac:dyDescent="0.2">
      <c r="G297" s="10"/>
    </row>
    <row r="298" spans="7:7" x14ac:dyDescent="0.2">
      <c r="G298" s="10"/>
    </row>
    <row r="299" spans="7:7" x14ac:dyDescent="0.2">
      <c r="G299" s="10"/>
    </row>
    <row r="300" spans="7:7" x14ac:dyDescent="0.2">
      <c r="G300" s="10"/>
    </row>
    <row r="301" spans="7:7" x14ac:dyDescent="0.2">
      <c r="G301" s="10"/>
    </row>
    <row r="302" spans="7:7" x14ac:dyDescent="0.2">
      <c r="G302" s="10"/>
    </row>
    <row r="303" spans="7:7" x14ac:dyDescent="0.2">
      <c r="G303" s="10"/>
    </row>
    <row r="304" spans="7:7" x14ac:dyDescent="0.2">
      <c r="G304" s="10"/>
    </row>
    <row r="305" spans="7:7" x14ac:dyDescent="0.2">
      <c r="G305" s="10"/>
    </row>
    <row r="306" spans="7:7" x14ac:dyDescent="0.2">
      <c r="G306" s="10"/>
    </row>
    <row r="307" spans="7:7" x14ac:dyDescent="0.2">
      <c r="G307" s="10"/>
    </row>
    <row r="308" spans="7:7" x14ac:dyDescent="0.2">
      <c r="G308" s="10"/>
    </row>
    <row r="309" spans="7:7" x14ac:dyDescent="0.2">
      <c r="G309" s="10"/>
    </row>
    <row r="310" spans="7:7" x14ac:dyDescent="0.2">
      <c r="G310" s="10"/>
    </row>
    <row r="311" spans="7:7" x14ac:dyDescent="0.2">
      <c r="G311" s="10"/>
    </row>
    <row r="312" spans="7:7" x14ac:dyDescent="0.2">
      <c r="G312" s="10"/>
    </row>
    <row r="313" spans="7:7" x14ac:dyDescent="0.2">
      <c r="G313" s="10"/>
    </row>
    <row r="314" spans="7:7" x14ac:dyDescent="0.2">
      <c r="G314" s="10"/>
    </row>
    <row r="315" spans="7:7" x14ac:dyDescent="0.2">
      <c r="G315" s="10"/>
    </row>
    <row r="316" spans="7:7" x14ac:dyDescent="0.2">
      <c r="G316" s="10"/>
    </row>
    <row r="317" spans="7:7" x14ac:dyDescent="0.2">
      <c r="G317" s="10"/>
    </row>
    <row r="318" spans="7:7" x14ac:dyDescent="0.2">
      <c r="G318" s="10"/>
    </row>
    <row r="319" spans="7:7" x14ac:dyDescent="0.2">
      <c r="G319" s="10"/>
    </row>
    <row r="320" spans="7:7" x14ac:dyDescent="0.2">
      <c r="G320" s="10"/>
    </row>
    <row r="321" spans="7:7" x14ac:dyDescent="0.2">
      <c r="G321" s="10"/>
    </row>
    <row r="322" spans="7:7" x14ac:dyDescent="0.2">
      <c r="G322" s="10"/>
    </row>
    <row r="323" spans="7:7" x14ac:dyDescent="0.2">
      <c r="G323" s="10"/>
    </row>
    <row r="324" spans="7:7" x14ac:dyDescent="0.2">
      <c r="G324" s="10"/>
    </row>
    <row r="325" spans="7:7" x14ac:dyDescent="0.2">
      <c r="G325" s="10"/>
    </row>
    <row r="326" spans="7:7" x14ac:dyDescent="0.2">
      <c r="G326" s="10"/>
    </row>
    <row r="327" spans="7:7" x14ac:dyDescent="0.2">
      <c r="G327" s="10"/>
    </row>
    <row r="328" spans="7:7" x14ac:dyDescent="0.2">
      <c r="G328" s="10"/>
    </row>
    <row r="329" spans="7:7" x14ac:dyDescent="0.2">
      <c r="G329" s="10"/>
    </row>
    <row r="330" spans="7:7" x14ac:dyDescent="0.2">
      <c r="G330" s="10"/>
    </row>
    <row r="331" spans="7:7" x14ac:dyDescent="0.2">
      <c r="G331" s="10"/>
    </row>
    <row r="332" spans="7:7" x14ac:dyDescent="0.2">
      <c r="G332" s="10"/>
    </row>
    <row r="333" spans="7:7" x14ac:dyDescent="0.2">
      <c r="G333" s="10"/>
    </row>
    <row r="334" spans="7:7" x14ac:dyDescent="0.2">
      <c r="G334" s="10"/>
    </row>
    <row r="335" spans="7:7" x14ac:dyDescent="0.2">
      <c r="G335" s="10"/>
    </row>
    <row r="336" spans="7:7" x14ac:dyDescent="0.2">
      <c r="G336" s="10"/>
    </row>
    <row r="337" spans="7:7" x14ac:dyDescent="0.2">
      <c r="G337" s="10"/>
    </row>
    <row r="338" spans="7:7" x14ac:dyDescent="0.2">
      <c r="G338" s="10"/>
    </row>
    <row r="339" spans="7:7" x14ac:dyDescent="0.2">
      <c r="G339" s="10"/>
    </row>
    <row r="340" spans="7:7" x14ac:dyDescent="0.2">
      <c r="G340" s="10"/>
    </row>
    <row r="341" spans="7:7" x14ac:dyDescent="0.2">
      <c r="G341" s="10"/>
    </row>
    <row r="342" spans="7:7" x14ac:dyDescent="0.2">
      <c r="G342" s="10"/>
    </row>
    <row r="343" spans="7:7" x14ac:dyDescent="0.2">
      <c r="G343" s="10"/>
    </row>
    <row r="344" spans="7:7" x14ac:dyDescent="0.2">
      <c r="G344" s="10"/>
    </row>
    <row r="345" spans="7:7" x14ac:dyDescent="0.2">
      <c r="G345" s="10"/>
    </row>
    <row r="346" spans="7:7" x14ac:dyDescent="0.2">
      <c r="G346" s="10"/>
    </row>
    <row r="347" spans="7:7" x14ac:dyDescent="0.2">
      <c r="G347" s="10"/>
    </row>
    <row r="348" spans="7:7" x14ac:dyDescent="0.2">
      <c r="G348" s="10"/>
    </row>
    <row r="349" spans="7:7" x14ac:dyDescent="0.2">
      <c r="G349" s="10"/>
    </row>
    <row r="350" spans="7:7" x14ac:dyDescent="0.2">
      <c r="G350" s="10"/>
    </row>
    <row r="351" spans="7:7" x14ac:dyDescent="0.2">
      <c r="G351" s="10"/>
    </row>
    <row r="352" spans="7:7" x14ac:dyDescent="0.2">
      <c r="G352" s="10"/>
    </row>
    <row r="353" spans="7:7" x14ac:dyDescent="0.2">
      <c r="G353" s="10"/>
    </row>
    <row r="354" spans="7:7" x14ac:dyDescent="0.2">
      <c r="G354" s="10"/>
    </row>
    <row r="355" spans="7:7" x14ac:dyDescent="0.2">
      <c r="G355" s="10"/>
    </row>
    <row r="356" spans="7:7" x14ac:dyDescent="0.2">
      <c r="G356" s="10"/>
    </row>
    <row r="357" spans="7:7" x14ac:dyDescent="0.2">
      <c r="G357" s="10"/>
    </row>
    <row r="358" spans="7:7" x14ac:dyDescent="0.2">
      <c r="G358" s="10"/>
    </row>
    <row r="359" spans="7:7" x14ac:dyDescent="0.2">
      <c r="G359" s="10"/>
    </row>
    <row r="360" spans="7:7" x14ac:dyDescent="0.2">
      <c r="G360" s="10"/>
    </row>
    <row r="361" spans="7:7" x14ac:dyDescent="0.2">
      <c r="G361" s="10"/>
    </row>
    <row r="362" spans="7:7" x14ac:dyDescent="0.2">
      <c r="G362" s="10"/>
    </row>
    <row r="363" spans="7:7" x14ac:dyDescent="0.2">
      <c r="G363" s="10"/>
    </row>
    <row r="364" spans="7:7" x14ac:dyDescent="0.2">
      <c r="G364" s="10"/>
    </row>
    <row r="365" spans="7:7" x14ac:dyDescent="0.2">
      <c r="G365" s="10"/>
    </row>
    <row r="366" spans="7:7" x14ac:dyDescent="0.2">
      <c r="G366" s="10"/>
    </row>
    <row r="367" spans="7:7" x14ac:dyDescent="0.2">
      <c r="G367" s="10"/>
    </row>
    <row r="368" spans="7:7" x14ac:dyDescent="0.2">
      <c r="G368" s="10"/>
    </row>
    <row r="369" spans="7:7" x14ac:dyDescent="0.2">
      <c r="G369" s="10"/>
    </row>
    <row r="370" spans="7:7" x14ac:dyDescent="0.2">
      <c r="G370" s="10"/>
    </row>
    <row r="371" spans="7:7" x14ac:dyDescent="0.2">
      <c r="G371" s="10"/>
    </row>
    <row r="372" spans="7:7" x14ac:dyDescent="0.2">
      <c r="G372" s="10"/>
    </row>
    <row r="373" spans="7:7" x14ac:dyDescent="0.2">
      <c r="G373" s="10"/>
    </row>
    <row r="374" spans="7:7" x14ac:dyDescent="0.2">
      <c r="G374" s="10"/>
    </row>
    <row r="375" spans="7:7" x14ac:dyDescent="0.2">
      <c r="G375" s="10"/>
    </row>
    <row r="376" spans="7:7" x14ac:dyDescent="0.2">
      <c r="G376" s="10"/>
    </row>
    <row r="377" spans="7:7" x14ac:dyDescent="0.2">
      <c r="G377" s="10"/>
    </row>
    <row r="378" spans="7:7" x14ac:dyDescent="0.2">
      <c r="G378" s="10"/>
    </row>
    <row r="379" spans="7:7" x14ac:dyDescent="0.2">
      <c r="G379" s="10"/>
    </row>
    <row r="380" spans="7:7" x14ac:dyDescent="0.2">
      <c r="G380" s="10"/>
    </row>
    <row r="381" spans="7:7" x14ac:dyDescent="0.2">
      <c r="G381" s="10"/>
    </row>
    <row r="382" spans="7:7" x14ac:dyDescent="0.2">
      <c r="G382" s="10"/>
    </row>
    <row r="383" spans="7:7" x14ac:dyDescent="0.2">
      <c r="G383" s="10"/>
    </row>
    <row r="384" spans="7:7" x14ac:dyDescent="0.2">
      <c r="G384" s="10"/>
    </row>
    <row r="385" spans="7:7" x14ac:dyDescent="0.2">
      <c r="G385" s="10"/>
    </row>
    <row r="386" spans="7:7" x14ac:dyDescent="0.2">
      <c r="G386" s="10"/>
    </row>
    <row r="387" spans="7:7" x14ac:dyDescent="0.2">
      <c r="G387" s="10"/>
    </row>
    <row r="388" spans="7:7" x14ac:dyDescent="0.2">
      <c r="G388" s="10"/>
    </row>
    <row r="389" spans="7:7" x14ac:dyDescent="0.2">
      <c r="G389" s="10"/>
    </row>
    <row r="390" spans="7:7" x14ac:dyDescent="0.2">
      <c r="G390" s="10"/>
    </row>
    <row r="391" spans="7:7" x14ac:dyDescent="0.2">
      <c r="G391" s="10"/>
    </row>
    <row r="392" spans="7:7" x14ac:dyDescent="0.2">
      <c r="G392" s="10"/>
    </row>
    <row r="393" spans="7:7" x14ac:dyDescent="0.2">
      <c r="G393" s="10"/>
    </row>
    <row r="394" spans="7:7" x14ac:dyDescent="0.2">
      <c r="G394" s="10"/>
    </row>
    <row r="395" spans="7:7" x14ac:dyDescent="0.2">
      <c r="G395" s="10"/>
    </row>
    <row r="396" spans="7:7" x14ac:dyDescent="0.2">
      <c r="G396" s="10"/>
    </row>
    <row r="397" spans="7:7" x14ac:dyDescent="0.2">
      <c r="G397" s="10"/>
    </row>
    <row r="398" spans="7:7" x14ac:dyDescent="0.2">
      <c r="G398" s="10"/>
    </row>
    <row r="399" spans="7:7" x14ac:dyDescent="0.2">
      <c r="G399" s="10"/>
    </row>
    <row r="400" spans="7:7" x14ac:dyDescent="0.2">
      <c r="G400" s="10"/>
    </row>
    <row r="401" spans="7:7" x14ac:dyDescent="0.2">
      <c r="G401" s="10"/>
    </row>
    <row r="402" spans="7:7" x14ac:dyDescent="0.2">
      <c r="G402" s="10"/>
    </row>
    <row r="403" spans="7:7" x14ac:dyDescent="0.2">
      <c r="G403" s="10"/>
    </row>
    <row r="404" spans="7:7" x14ac:dyDescent="0.2">
      <c r="G404" s="10"/>
    </row>
    <row r="405" spans="7:7" x14ac:dyDescent="0.2">
      <c r="G405" s="10"/>
    </row>
    <row r="406" spans="7:7" x14ac:dyDescent="0.2">
      <c r="G406" s="10"/>
    </row>
    <row r="407" spans="7:7" x14ac:dyDescent="0.2">
      <c r="G407" s="10"/>
    </row>
    <row r="408" spans="7:7" x14ac:dyDescent="0.2">
      <c r="G408" s="10"/>
    </row>
    <row r="409" spans="7:7" x14ac:dyDescent="0.2">
      <c r="G409" s="10"/>
    </row>
    <row r="410" spans="7:7" x14ac:dyDescent="0.2">
      <c r="G410" s="10"/>
    </row>
    <row r="411" spans="7:7" x14ac:dyDescent="0.2">
      <c r="G411" s="10"/>
    </row>
    <row r="412" spans="7:7" x14ac:dyDescent="0.2">
      <c r="G412" s="10"/>
    </row>
    <row r="413" spans="7:7" x14ac:dyDescent="0.2">
      <c r="G413" s="10"/>
    </row>
    <row r="414" spans="7:7" x14ac:dyDescent="0.2">
      <c r="G414" s="10"/>
    </row>
    <row r="415" spans="7:7" x14ac:dyDescent="0.2">
      <c r="G415" s="10"/>
    </row>
    <row r="416" spans="7:7" x14ac:dyDescent="0.2">
      <c r="G416" s="10"/>
    </row>
    <row r="417" spans="7:7" x14ac:dyDescent="0.2">
      <c r="G417" s="10"/>
    </row>
    <row r="418" spans="7:7" x14ac:dyDescent="0.2">
      <c r="G418" s="10"/>
    </row>
    <row r="419" spans="7:7" x14ac:dyDescent="0.2">
      <c r="G419" s="10"/>
    </row>
    <row r="420" spans="7:7" x14ac:dyDescent="0.2">
      <c r="G420" s="10"/>
    </row>
    <row r="421" spans="7:7" x14ac:dyDescent="0.2">
      <c r="G421" s="10"/>
    </row>
    <row r="422" spans="7:7" x14ac:dyDescent="0.2">
      <c r="G422" s="10"/>
    </row>
    <row r="423" spans="7:7" x14ac:dyDescent="0.2">
      <c r="G423" s="10"/>
    </row>
    <row r="424" spans="7:7" x14ac:dyDescent="0.2">
      <c r="G424" s="10"/>
    </row>
    <row r="425" spans="7:7" x14ac:dyDescent="0.2">
      <c r="G425" s="10"/>
    </row>
    <row r="426" spans="7:7" x14ac:dyDescent="0.2">
      <c r="G426" s="10"/>
    </row>
    <row r="427" spans="7:7" x14ac:dyDescent="0.2">
      <c r="G427" s="10"/>
    </row>
    <row r="428" spans="7:7" x14ac:dyDescent="0.2">
      <c r="G428" s="10"/>
    </row>
    <row r="429" spans="7:7" x14ac:dyDescent="0.2">
      <c r="G429" s="10"/>
    </row>
    <row r="430" spans="7:7" x14ac:dyDescent="0.2">
      <c r="G430" s="10"/>
    </row>
    <row r="431" spans="7:7" x14ac:dyDescent="0.2">
      <c r="G431" s="10"/>
    </row>
    <row r="432" spans="7:7" x14ac:dyDescent="0.2">
      <c r="G432" s="10"/>
    </row>
    <row r="433" spans="7:7" x14ac:dyDescent="0.2">
      <c r="G433" s="10"/>
    </row>
    <row r="434" spans="7:7" x14ac:dyDescent="0.2">
      <c r="G434" s="10"/>
    </row>
    <row r="435" spans="7:7" x14ac:dyDescent="0.2">
      <c r="G435" s="10"/>
    </row>
    <row r="436" spans="7:7" x14ac:dyDescent="0.2">
      <c r="G436" s="10"/>
    </row>
    <row r="437" spans="7:7" x14ac:dyDescent="0.2">
      <c r="G437" s="10"/>
    </row>
    <row r="438" spans="7:7" x14ac:dyDescent="0.2">
      <c r="G438" s="10"/>
    </row>
    <row r="439" spans="7:7" x14ac:dyDescent="0.2">
      <c r="G439" s="10"/>
    </row>
    <row r="440" spans="7:7" x14ac:dyDescent="0.2">
      <c r="G440" s="10"/>
    </row>
    <row r="441" spans="7:7" x14ac:dyDescent="0.2">
      <c r="G441" s="10"/>
    </row>
    <row r="442" spans="7:7" x14ac:dyDescent="0.2">
      <c r="G442" s="10"/>
    </row>
    <row r="443" spans="7:7" x14ac:dyDescent="0.2">
      <c r="G443" s="10"/>
    </row>
    <row r="444" spans="7:7" x14ac:dyDescent="0.2">
      <c r="G444" s="10"/>
    </row>
    <row r="445" spans="7:7" x14ac:dyDescent="0.2">
      <c r="G445" s="10"/>
    </row>
    <row r="446" spans="7:7" x14ac:dyDescent="0.2">
      <c r="G446" s="10"/>
    </row>
    <row r="447" spans="7:7" x14ac:dyDescent="0.2">
      <c r="G447" s="10"/>
    </row>
    <row r="448" spans="7:7" x14ac:dyDescent="0.2">
      <c r="G448" s="10"/>
    </row>
    <row r="449" spans="7:7" x14ac:dyDescent="0.2">
      <c r="G449" s="10"/>
    </row>
    <row r="450" spans="7:7" x14ac:dyDescent="0.2">
      <c r="G450" s="10"/>
    </row>
    <row r="451" spans="7:7" x14ac:dyDescent="0.2">
      <c r="G451" s="10"/>
    </row>
    <row r="452" spans="7:7" x14ac:dyDescent="0.2">
      <c r="G452" s="10"/>
    </row>
    <row r="453" spans="7:7" x14ac:dyDescent="0.2">
      <c r="G453" s="10"/>
    </row>
    <row r="454" spans="7:7" x14ac:dyDescent="0.2">
      <c r="G454" s="10"/>
    </row>
    <row r="455" spans="7:7" x14ac:dyDescent="0.2">
      <c r="G455" s="10"/>
    </row>
    <row r="456" spans="7:7" x14ac:dyDescent="0.2">
      <c r="G456" s="10"/>
    </row>
    <row r="457" spans="7:7" x14ac:dyDescent="0.2">
      <c r="G457" s="10"/>
    </row>
    <row r="458" spans="7:7" x14ac:dyDescent="0.2">
      <c r="G458" s="10"/>
    </row>
    <row r="459" spans="7:7" x14ac:dyDescent="0.2">
      <c r="G459" s="10"/>
    </row>
    <row r="460" spans="7:7" x14ac:dyDescent="0.2">
      <c r="G460" s="10"/>
    </row>
    <row r="461" spans="7:7" x14ac:dyDescent="0.2">
      <c r="G461" s="10"/>
    </row>
    <row r="462" spans="7:7" x14ac:dyDescent="0.2">
      <c r="G462" s="10"/>
    </row>
    <row r="463" spans="7:7" x14ac:dyDescent="0.2">
      <c r="G463" s="10"/>
    </row>
    <row r="464" spans="7:7" x14ac:dyDescent="0.2">
      <c r="G464" s="10"/>
    </row>
    <row r="465" spans="7:7" x14ac:dyDescent="0.2">
      <c r="G465" s="10"/>
    </row>
    <row r="466" spans="7:7" x14ac:dyDescent="0.2">
      <c r="G466" s="10"/>
    </row>
    <row r="467" spans="7:7" x14ac:dyDescent="0.2">
      <c r="G467" s="10"/>
    </row>
    <row r="468" spans="7:7" x14ac:dyDescent="0.2">
      <c r="G468" s="10"/>
    </row>
    <row r="469" spans="7:7" x14ac:dyDescent="0.2">
      <c r="G469" s="10"/>
    </row>
    <row r="470" spans="7:7" x14ac:dyDescent="0.2">
      <c r="G470" s="10"/>
    </row>
    <row r="471" spans="7:7" x14ac:dyDescent="0.2">
      <c r="G471" s="10"/>
    </row>
    <row r="472" spans="7:7" x14ac:dyDescent="0.2">
      <c r="G472" s="10"/>
    </row>
    <row r="473" spans="7:7" x14ac:dyDescent="0.2">
      <c r="G473" s="10"/>
    </row>
    <row r="474" spans="7:7" x14ac:dyDescent="0.2">
      <c r="G474" s="10"/>
    </row>
    <row r="475" spans="7:7" x14ac:dyDescent="0.2">
      <c r="G475" s="10"/>
    </row>
    <row r="476" spans="7:7" x14ac:dyDescent="0.2">
      <c r="G476" s="10"/>
    </row>
    <row r="477" spans="7:7" x14ac:dyDescent="0.2">
      <c r="G477" s="10"/>
    </row>
    <row r="478" spans="7:7" x14ac:dyDescent="0.2">
      <c r="G478" s="10"/>
    </row>
    <row r="479" spans="7:7" x14ac:dyDescent="0.2">
      <c r="G479" s="10"/>
    </row>
    <row r="480" spans="7:7" x14ac:dyDescent="0.2">
      <c r="G480" s="10"/>
    </row>
    <row r="481" spans="7:7" x14ac:dyDescent="0.2">
      <c r="G481" s="10"/>
    </row>
    <row r="482" spans="7:7" x14ac:dyDescent="0.2">
      <c r="G482" s="10"/>
    </row>
    <row r="483" spans="7:7" x14ac:dyDescent="0.2">
      <c r="G483" s="10"/>
    </row>
    <row r="484" spans="7:7" x14ac:dyDescent="0.2">
      <c r="G484" s="10"/>
    </row>
    <row r="485" spans="7:7" x14ac:dyDescent="0.2">
      <c r="G485" s="10"/>
    </row>
    <row r="486" spans="7:7" x14ac:dyDescent="0.2">
      <c r="G486" s="10"/>
    </row>
    <row r="487" spans="7:7" x14ac:dyDescent="0.2">
      <c r="G487" s="10"/>
    </row>
    <row r="488" spans="7:7" x14ac:dyDescent="0.2">
      <c r="G488" s="10"/>
    </row>
    <row r="489" spans="7:7" x14ac:dyDescent="0.2">
      <c r="G489" s="10"/>
    </row>
    <row r="490" spans="7:7" x14ac:dyDescent="0.2">
      <c r="G490" s="10"/>
    </row>
    <row r="491" spans="7:7" x14ac:dyDescent="0.2">
      <c r="G491" s="10"/>
    </row>
    <row r="492" spans="7:7" x14ac:dyDescent="0.2">
      <c r="G492" s="10"/>
    </row>
    <row r="493" spans="7:7" x14ac:dyDescent="0.2">
      <c r="G493" s="10"/>
    </row>
    <row r="494" spans="7:7" x14ac:dyDescent="0.2">
      <c r="G494" s="10"/>
    </row>
    <row r="495" spans="7:7" x14ac:dyDescent="0.2">
      <c r="G495" s="10"/>
    </row>
    <row r="496" spans="7:7" x14ac:dyDescent="0.2">
      <c r="G496" s="10"/>
    </row>
    <row r="497" spans="7:7" x14ac:dyDescent="0.2">
      <c r="G497" s="10"/>
    </row>
    <row r="498" spans="7:7" x14ac:dyDescent="0.2">
      <c r="G498" s="10"/>
    </row>
    <row r="499" spans="7:7" x14ac:dyDescent="0.2">
      <c r="G499" s="10"/>
    </row>
    <row r="500" spans="7:7" x14ac:dyDescent="0.2">
      <c r="G500" s="10"/>
    </row>
    <row r="501" spans="7:7" x14ac:dyDescent="0.2">
      <c r="G501" s="10"/>
    </row>
    <row r="502" spans="7:7" x14ac:dyDescent="0.2">
      <c r="G502" s="10"/>
    </row>
    <row r="503" spans="7:7" x14ac:dyDescent="0.2">
      <c r="G503" s="10"/>
    </row>
    <row r="504" spans="7:7" x14ac:dyDescent="0.2">
      <c r="G504" s="10"/>
    </row>
    <row r="505" spans="7:7" x14ac:dyDescent="0.2">
      <c r="G505" s="10"/>
    </row>
    <row r="506" spans="7:7" x14ac:dyDescent="0.2">
      <c r="G506" s="10"/>
    </row>
    <row r="507" spans="7:7" x14ac:dyDescent="0.2">
      <c r="G507" s="10"/>
    </row>
    <row r="508" spans="7:7" x14ac:dyDescent="0.2">
      <c r="G508" s="10"/>
    </row>
    <row r="509" spans="7:7" x14ac:dyDescent="0.2">
      <c r="G509" s="10"/>
    </row>
    <row r="510" spans="7:7" x14ac:dyDescent="0.2">
      <c r="G510" s="10"/>
    </row>
    <row r="511" spans="7:7" x14ac:dyDescent="0.2">
      <c r="G511" s="10"/>
    </row>
    <row r="512" spans="7:7" x14ac:dyDescent="0.2">
      <c r="G512" s="10"/>
    </row>
    <row r="513" spans="7:7" x14ac:dyDescent="0.2">
      <c r="G513" s="10"/>
    </row>
    <row r="514" spans="7:7" x14ac:dyDescent="0.2">
      <c r="G514" s="10"/>
    </row>
    <row r="515" spans="7:7" x14ac:dyDescent="0.2">
      <c r="G515" s="10"/>
    </row>
    <row r="516" spans="7:7" x14ac:dyDescent="0.2">
      <c r="G516" s="10"/>
    </row>
    <row r="517" spans="7:7" x14ac:dyDescent="0.2">
      <c r="G517" s="10"/>
    </row>
    <row r="518" spans="7:7" x14ac:dyDescent="0.2">
      <c r="G518" s="10"/>
    </row>
    <row r="519" spans="7:7" x14ac:dyDescent="0.2">
      <c r="G519" s="10"/>
    </row>
    <row r="520" spans="7:7" x14ac:dyDescent="0.2">
      <c r="G520" s="10"/>
    </row>
    <row r="521" spans="7:7" x14ac:dyDescent="0.2">
      <c r="G521" s="10"/>
    </row>
    <row r="522" spans="7:7" x14ac:dyDescent="0.2">
      <c r="G522" s="10"/>
    </row>
    <row r="523" spans="7:7" x14ac:dyDescent="0.2">
      <c r="G523" s="10"/>
    </row>
    <row r="524" spans="7:7" x14ac:dyDescent="0.2">
      <c r="G524" s="10"/>
    </row>
    <row r="525" spans="7:7" x14ac:dyDescent="0.2">
      <c r="G525" s="10"/>
    </row>
    <row r="526" spans="7:7" x14ac:dyDescent="0.2">
      <c r="G526" s="10"/>
    </row>
    <row r="527" spans="7:7" x14ac:dyDescent="0.2">
      <c r="G527" s="10"/>
    </row>
    <row r="528" spans="7:7" x14ac:dyDescent="0.2">
      <c r="G528" s="10"/>
    </row>
    <row r="529" spans="7:7" x14ac:dyDescent="0.2">
      <c r="G529" s="10"/>
    </row>
    <row r="530" spans="7:7" x14ac:dyDescent="0.2">
      <c r="G530" s="10"/>
    </row>
    <row r="531" spans="7:7" x14ac:dyDescent="0.2">
      <c r="G531" s="10"/>
    </row>
    <row r="532" spans="7:7" x14ac:dyDescent="0.2">
      <c r="G532" s="10"/>
    </row>
    <row r="533" spans="7:7" x14ac:dyDescent="0.2">
      <c r="G533" s="10"/>
    </row>
    <row r="534" spans="7:7" x14ac:dyDescent="0.2">
      <c r="G534" s="10"/>
    </row>
    <row r="535" spans="7:7" x14ac:dyDescent="0.2">
      <c r="G535" s="10"/>
    </row>
    <row r="536" spans="7:7" x14ac:dyDescent="0.2">
      <c r="G536" s="10"/>
    </row>
    <row r="537" spans="7:7" x14ac:dyDescent="0.2">
      <c r="G537" s="10"/>
    </row>
    <row r="538" spans="7:7" x14ac:dyDescent="0.2">
      <c r="G538" s="10"/>
    </row>
    <row r="539" spans="7:7" x14ac:dyDescent="0.2">
      <c r="G539" s="10"/>
    </row>
    <row r="540" spans="7:7" x14ac:dyDescent="0.2">
      <c r="G540" s="10"/>
    </row>
    <row r="541" spans="7:7" x14ac:dyDescent="0.2">
      <c r="G541" s="10"/>
    </row>
    <row r="542" spans="7:7" x14ac:dyDescent="0.2">
      <c r="G542" s="10"/>
    </row>
    <row r="543" spans="7:7" x14ac:dyDescent="0.2">
      <c r="G543" s="10"/>
    </row>
    <row r="544" spans="7:7" x14ac:dyDescent="0.2">
      <c r="G544" s="10"/>
    </row>
    <row r="545" spans="7:7" x14ac:dyDescent="0.2">
      <c r="G545" s="10"/>
    </row>
    <row r="546" spans="7:7" x14ac:dyDescent="0.2">
      <c r="G546" s="10"/>
    </row>
    <row r="547" spans="7:7" x14ac:dyDescent="0.2">
      <c r="G547" s="10"/>
    </row>
    <row r="548" spans="7:7" x14ac:dyDescent="0.2">
      <c r="G548" s="10"/>
    </row>
    <row r="549" spans="7:7" x14ac:dyDescent="0.2">
      <c r="G549" s="10"/>
    </row>
    <row r="550" spans="7:7" x14ac:dyDescent="0.2">
      <c r="G550" s="10"/>
    </row>
    <row r="551" spans="7:7" x14ac:dyDescent="0.2">
      <c r="G551" s="10"/>
    </row>
    <row r="552" spans="7:7" x14ac:dyDescent="0.2">
      <c r="G552" s="10"/>
    </row>
    <row r="553" spans="7:7" x14ac:dyDescent="0.2">
      <c r="G553" s="10"/>
    </row>
    <row r="554" spans="7:7" x14ac:dyDescent="0.2">
      <c r="G554" s="10"/>
    </row>
    <row r="555" spans="7:7" x14ac:dyDescent="0.2">
      <c r="G555" s="10"/>
    </row>
    <row r="556" spans="7:7" x14ac:dyDescent="0.2">
      <c r="G556" s="10"/>
    </row>
    <row r="557" spans="7:7" x14ac:dyDescent="0.2">
      <c r="G557" s="10"/>
    </row>
    <row r="558" spans="7:7" x14ac:dyDescent="0.2">
      <c r="G558" s="10"/>
    </row>
    <row r="559" spans="7:7" x14ac:dyDescent="0.2">
      <c r="G559" s="10"/>
    </row>
    <row r="560" spans="7:7" x14ac:dyDescent="0.2">
      <c r="G560" s="10"/>
    </row>
    <row r="561" spans="7:7" x14ac:dyDescent="0.2">
      <c r="G561" s="10"/>
    </row>
    <row r="562" spans="7:7" x14ac:dyDescent="0.2">
      <c r="G562" s="10"/>
    </row>
    <row r="563" spans="7:7" x14ac:dyDescent="0.2">
      <c r="G563" s="10"/>
    </row>
    <row r="564" spans="7:7" x14ac:dyDescent="0.2">
      <c r="G564" s="10"/>
    </row>
    <row r="565" spans="7:7" x14ac:dyDescent="0.2">
      <c r="G565" s="10"/>
    </row>
    <row r="566" spans="7:7" x14ac:dyDescent="0.2">
      <c r="G566" s="10"/>
    </row>
    <row r="567" spans="7:7" x14ac:dyDescent="0.2">
      <c r="G567" s="10"/>
    </row>
    <row r="568" spans="7:7" x14ac:dyDescent="0.2">
      <c r="G568" s="10"/>
    </row>
    <row r="569" spans="7:7" x14ac:dyDescent="0.2">
      <c r="G569" s="10"/>
    </row>
    <row r="570" spans="7:7" x14ac:dyDescent="0.2">
      <c r="G570" s="10"/>
    </row>
    <row r="571" spans="7:7" x14ac:dyDescent="0.2">
      <c r="G571" s="10"/>
    </row>
    <row r="572" spans="7:7" x14ac:dyDescent="0.2">
      <c r="G572" s="10"/>
    </row>
    <row r="573" spans="7:7" x14ac:dyDescent="0.2">
      <c r="G573" s="10"/>
    </row>
    <row r="574" spans="7:7" x14ac:dyDescent="0.2">
      <c r="G574" s="10"/>
    </row>
    <row r="575" spans="7:7" x14ac:dyDescent="0.2">
      <c r="G575" s="10"/>
    </row>
    <row r="576" spans="7:7" x14ac:dyDescent="0.2">
      <c r="G576" s="10"/>
    </row>
    <row r="577" spans="7:7" x14ac:dyDescent="0.2">
      <c r="G577" s="10"/>
    </row>
    <row r="578" spans="7:7" x14ac:dyDescent="0.2">
      <c r="G578" s="10"/>
    </row>
    <row r="579" spans="7:7" x14ac:dyDescent="0.2">
      <c r="G579" s="10"/>
    </row>
    <row r="580" spans="7:7" x14ac:dyDescent="0.2">
      <c r="G580" s="10"/>
    </row>
    <row r="581" spans="7:7" x14ac:dyDescent="0.2">
      <c r="G581" s="10"/>
    </row>
    <row r="582" spans="7:7" x14ac:dyDescent="0.2">
      <c r="G582" s="10"/>
    </row>
    <row r="583" spans="7:7" x14ac:dyDescent="0.2">
      <c r="G583" s="10"/>
    </row>
    <row r="584" spans="7:7" x14ac:dyDescent="0.2">
      <c r="G584" s="10"/>
    </row>
    <row r="585" spans="7:7" x14ac:dyDescent="0.2">
      <c r="G585" s="10"/>
    </row>
    <row r="586" spans="7:7" x14ac:dyDescent="0.2">
      <c r="G586" s="10"/>
    </row>
    <row r="587" spans="7:7" x14ac:dyDescent="0.2">
      <c r="G587" s="10"/>
    </row>
    <row r="588" spans="7:7" x14ac:dyDescent="0.2">
      <c r="G588" s="10"/>
    </row>
    <row r="589" spans="7:7" x14ac:dyDescent="0.2">
      <c r="G589" s="10"/>
    </row>
    <row r="590" spans="7:7" x14ac:dyDescent="0.2">
      <c r="G590" s="10"/>
    </row>
    <row r="591" spans="7:7" x14ac:dyDescent="0.2">
      <c r="G591" s="10"/>
    </row>
    <row r="592" spans="7:7" x14ac:dyDescent="0.2">
      <c r="G592" s="10"/>
    </row>
    <row r="593" spans="7:7" x14ac:dyDescent="0.2">
      <c r="G593" s="10"/>
    </row>
    <row r="594" spans="7:7" x14ac:dyDescent="0.2">
      <c r="G594" s="10"/>
    </row>
    <row r="595" spans="7:7" x14ac:dyDescent="0.2">
      <c r="G595" s="10"/>
    </row>
    <row r="596" spans="7:7" x14ac:dyDescent="0.2">
      <c r="G596" s="10"/>
    </row>
    <row r="597" spans="7:7" x14ac:dyDescent="0.2">
      <c r="G597" s="10"/>
    </row>
    <row r="598" spans="7:7" x14ac:dyDescent="0.2">
      <c r="G598" s="10"/>
    </row>
    <row r="599" spans="7:7" x14ac:dyDescent="0.2">
      <c r="G599" s="10"/>
    </row>
    <row r="600" spans="7:7" x14ac:dyDescent="0.2">
      <c r="G600" s="10"/>
    </row>
    <row r="601" spans="7:7" x14ac:dyDescent="0.2">
      <c r="G601" s="10"/>
    </row>
    <row r="602" spans="7:7" x14ac:dyDescent="0.2">
      <c r="G602" s="10"/>
    </row>
    <row r="603" spans="7:7" x14ac:dyDescent="0.2">
      <c r="G603" s="10"/>
    </row>
    <row r="604" spans="7:7" x14ac:dyDescent="0.2">
      <c r="G604" s="10"/>
    </row>
    <row r="605" spans="7:7" x14ac:dyDescent="0.2">
      <c r="G605" s="10"/>
    </row>
    <row r="606" spans="7:7" x14ac:dyDescent="0.2">
      <c r="G606" s="10"/>
    </row>
    <row r="607" spans="7:7" x14ac:dyDescent="0.2">
      <c r="G607" s="10"/>
    </row>
    <row r="608" spans="7:7" x14ac:dyDescent="0.2">
      <c r="G608" s="10"/>
    </row>
    <row r="609" spans="7:7" x14ac:dyDescent="0.2">
      <c r="G609" s="10"/>
    </row>
    <row r="610" spans="7:7" x14ac:dyDescent="0.2">
      <c r="G610" s="10"/>
    </row>
    <row r="611" spans="7:7" x14ac:dyDescent="0.2">
      <c r="G611" s="10"/>
    </row>
    <row r="612" spans="7:7" x14ac:dyDescent="0.2">
      <c r="G612" s="10"/>
    </row>
    <row r="613" spans="7:7" x14ac:dyDescent="0.2">
      <c r="G613" s="10"/>
    </row>
    <row r="614" spans="7:7" x14ac:dyDescent="0.2">
      <c r="G614" s="10"/>
    </row>
    <row r="615" spans="7:7" x14ac:dyDescent="0.2">
      <c r="G615" s="10"/>
    </row>
    <row r="616" spans="7:7" x14ac:dyDescent="0.2">
      <c r="G616" s="10"/>
    </row>
    <row r="617" spans="7:7" x14ac:dyDescent="0.2">
      <c r="G617" s="10"/>
    </row>
    <row r="618" spans="7:7" x14ac:dyDescent="0.2">
      <c r="G618" s="10"/>
    </row>
    <row r="619" spans="7:7" x14ac:dyDescent="0.2">
      <c r="G619" s="10"/>
    </row>
    <row r="620" spans="7:7" x14ac:dyDescent="0.2">
      <c r="G620" s="10"/>
    </row>
    <row r="621" spans="7:7" x14ac:dyDescent="0.2">
      <c r="G621" s="10"/>
    </row>
    <row r="622" spans="7:7" x14ac:dyDescent="0.2">
      <c r="G622" s="10"/>
    </row>
    <row r="623" spans="7:7" x14ac:dyDescent="0.2">
      <c r="G623" s="10"/>
    </row>
    <row r="624" spans="7:7" x14ac:dyDescent="0.2">
      <c r="G624" s="10"/>
    </row>
    <row r="625" spans="7:7" x14ac:dyDescent="0.2">
      <c r="G625" s="10"/>
    </row>
    <row r="626" spans="7:7" x14ac:dyDescent="0.2">
      <c r="G626" s="10"/>
    </row>
    <row r="627" spans="7:7" x14ac:dyDescent="0.2">
      <c r="G627" s="10"/>
    </row>
    <row r="628" spans="7:7" x14ac:dyDescent="0.2">
      <c r="G628" s="10"/>
    </row>
    <row r="629" spans="7:7" x14ac:dyDescent="0.2">
      <c r="G629" s="10"/>
    </row>
    <row r="630" spans="7:7" x14ac:dyDescent="0.2">
      <c r="G630" s="10"/>
    </row>
    <row r="631" spans="7:7" x14ac:dyDescent="0.2">
      <c r="G631" s="10"/>
    </row>
    <row r="632" spans="7:7" x14ac:dyDescent="0.2">
      <c r="G632" s="10"/>
    </row>
    <row r="633" spans="7:7" x14ac:dyDescent="0.2">
      <c r="G633" s="10"/>
    </row>
    <row r="634" spans="7:7" x14ac:dyDescent="0.2">
      <c r="G634" s="10"/>
    </row>
    <row r="635" spans="7:7" x14ac:dyDescent="0.2">
      <c r="G635" s="10"/>
    </row>
    <row r="636" spans="7:7" x14ac:dyDescent="0.2">
      <c r="G636" s="10"/>
    </row>
    <row r="637" spans="7:7" x14ac:dyDescent="0.2">
      <c r="G637" s="10"/>
    </row>
    <row r="638" spans="7:7" x14ac:dyDescent="0.2">
      <c r="G638" s="10"/>
    </row>
    <row r="639" spans="7:7" x14ac:dyDescent="0.2">
      <c r="G639" s="10"/>
    </row>
    <row r="640" spans="7:7" x14ac:dyDescent="0.2">
      <c r="G640" s="10"/>
    </row>
    <row r="641" spans="7:7" x14ac:dyDescent="0.2">
      <c r="G641" s="10"/>
    </row>
    <row r="642" spans="7:7" x14ac:dyDescent="0.2">
      <c r="G642" s="10"/>
    </row>
    <row r="643" spans="7:7" x14ac:dyDescent="0.2">
      <c r="G643" s="10"/>
    </row>
    <row r="644" spans="7:7" x14ac:dyDescent="0.2">
      <c r="G644" s="10"/>
    </row>
    <row r="645" spans="7:7" x14ac:dyDescent="0.2">
      <c r="G645" s="10"/>
    </row>
    <row r="646" spans="7:7" x14ac:dyDescent="0.2">
      <c r="G646" s="10"/>
    </row>
    <row r="647" spans="7:7" x14ac:dyDescent="0.2">
      <c r="G647" s="10"/>
    </row>
    <row r="648" spans="7:7" x14ac:dyDescent="0.2">
      <c r="G648" s="10"/>
    </row>
    <row r="649" spans="7:7" x14ac:dyDescent="0.2">
      <c r="G649" s="10"/>
    </row>
    <row r="650" spans="7:7" x14ac:dyDescent="0.2">
      <c r="G650" s="10"/>
    </row>
    <row r="651" spans="7:7" x14ac:dyDescent="0.2">
      <c r="G651" s="10"/>
    </row>
    <row r="652" spans="7:7" x14ac:dyDescent="0.2">
      <c r="G652" s="10"/>
    </row>
    <row r="653" spans="7:7" x14ac:dyDescent="0.2">
      <c r="G653" s="10"/>
    </row>
    <row r="654" spans="7:7" x14ac:dyDescent="0.2">
      <c r="G654" s="10"/>
    </row>
    <row r="655" spans="7:7" x14ac:dyDescent="0.2">
      <c r="G655" s="10"/>
    </row>
    <row r="656" spans="7:7" x14ac:dyDescent="0.2">
      <c r="G656" s="10"/>
    </row>
    <row r="657" spans="7:7" x14ac:dyDescent="0.2">
      <c r="G657" s="10"/>
    </row>
    <row r="658" spans="7:7" x14ac:dyDescent="0.2">
      <c r="G658" s="10"/>
    </row>
    <row r="659" spans="7:7" x14ac:dyDescent="0.2">
      <c r="G659" s="10"/>
    </row>
    <row r="660" spans="7:7" x14ac:dyDescent="0.2">
      <c r="G660" s="10"/>
    </row>
    <row r="661" spans="7:7" x14ac:dyDescent="0.2">
      <c r="G661" s="10"/>
    </row>
    <row r="662" spans="7:7" x14ac:dyDescent="0.2">
      <c r="G662" s="10"/>
    </row>
    <row r="663" spans="7:7" x14ac:dyDescent="0.2">
      <c r="G663" s="10"/>
    </row>
    <row r="664" spans="7:7" x14ac:dyDescent="0.2">
      <c r="G664" s="10"/>
    </row>
    <row r="665" spans="7:7" x14ac:dyDescent="0.2">
      <c r="G665" s="10"/>
    </row>
    <row r="666" spans="7:7" x14ac:dyDescent="0.2">
      <c r="G666" s="10"/>
    </row>
    <row r="667" spans="7:7" x14ac:dyDescent="0.2">
      <c r="G667" s="10"/>
    </row>
    <row r="668" spans="7:7" x14ac:dyDescent="0.2">
      <c r="G668" s="10"/>
    </row>
    <row r="669" spans="7:7" x14ac:dyDescent="0.2">
      <c r="G669" s="10"/>
    </row>
    <row r="670" spans="7:7" x14ac:dyDescent="0.2">
      <c r="G670" s="10"/>
    </row>
    <row r="671" spans="7:7" x14ac:dyDescent="0.2">
      <c r="G671" s="10"/>
    </row>
    <row r="672" spans="7:7" x14ac:dyDescent="0.2">
      <c r="G672" s="10"/>
    </row>
    <row r="673" spans="7:7" x14ac:dyDescent="0.2">
      <c r="G673" s="10"/>
    </row>
    <row r="674" spans="7:7" x14ac:dyDescent="0.2">
      <c r="G674" s="10"/>
    </row>
    <row r="675" spans="7:7" x14ac:dyDescent="0.2">
      <c r="G675" s="10"/>
    </row>
    <row r="676" spans="7:7" x14ac:dyDescent="0.2">
      <c r="G676" s="10"/>
    </row>
    <row r="677" spans="7:7" x14ac:dyDescent="0.2">
      <c r="G677" s="10"/>
    </row>
    <row r="678" spans="7:7" x14ac:dyDescent="0.2">
      <c r="G678" s="10"/>
    </row>
    <row r="679" spans="7:7" x14ac:dyDescent="0.2">
      <c r="G679" s="10"/>
    </row>
    <row r="680" spans="7:7" x14ac:dyDescent="0.2">
      <c r="G680" s="10"/>
    </row>
    <row r="681" spans="7:7" x14ac:dyDescent="0.2">
      <c r="G681" s="10"/>
    </row>
    <row r="682" spans="7:7" x14ac:dyDescent="0.2">
      <c r="G682" s="10"/>
    </row>
    <row r="683" spans="7:7" x14ac:dyDescent="0.2">
      <c r="G683" s="10"/>
    </row>
    <row r="684" spans="7:7" x14ac:dyDescent="0.2">
      <c r="G684" s="10"/>
    </row>
    <row r="685" spans="7:7" x14ac:dyDescent="0.2">
      <c r="G685" s="10"/>
    </row>
    <row r="686" spans="7:7" x14ac:dyDescent="0.2">
      <c r="G686" s="10"/>
    </row>
    <row r="687" spans="7:7" x14ac:dyDescent="0.2">
      <c r="G687" s="10"/>
    </row>
    <row r="688" spans="7:7" x14ac:dyDescent="0.2">
      <c r="G688" s="10"/>
    </row>
    <row r="689" spans="7:7" x14ac:dyDescent="0.2">
      <c r="G689" s="10"/>
    </row>
    <row r="690" spans="7:7" x14ac:dyDescent="0.2">
      <c r="G690" s="10"/>
    </row>
    <row r="691" spans="7:7" x14ac:dyDescent="0.2">
      <c r="G691" s="10"/>
    </row>
    <row r="692" spans="7:7" x14ac:dyDescent="0.2">
      <c r="G692" s="10"/>
    </row>
    <row r="693" spans="7:7" x14ac:dyDescent="0.2">
      <c r="G693" s="10"/>
    </row>
    <row r="694" spans="7:7" x14ac:dyDescent="0.2">
      <c r="G694" s="10"/>
    </row>
    <row r="695" spans="7:7" x14ac:dyDescent="0.2">
      <c r="G695" s="10"/>
    </row>
    <row r="696" spans="7:7" x14ac:dyDescent="0.2">
      <c r="G696" s="10"/>
    </row>
    <row r="697" spans="7:7" x14ac:dyDescent="0.2">
      <c r="G697" s="10"/>
    </row>
    <row r="698" spans="7:7" x14ac:dyDescent="0.2">
      <c r="G698" s="10"/>
    </row>
    <row r="699" spans="7:7" x14ac:dyDescent="0.2">
      <c r="G699" s="10"/>
    </row>
    <row r="700" spans="7:7" x14ac:dyDescent="0.2">
      <c r="G700" s="10"/>
    </row>
    <row r="701" spans="7:7" x14ac:dyDescent="0.2">
      <c r="G701" s="10"/>
    </row>
    <row r="702" spans="7:7" x14ac:dyDescent="0.2">
      <c r="G702" s="10"/>
    </row>
    <row r="703" spans="7:7" x14ac:dyDescent="0.2">
      <c r="G703" s="10"/>
    </row>
    <row r="704" spans="7:7" x14ac:dyDescent="0.2">
      <c r="G704" s="10"/>
    </row>
    <row r="705" spans="7:7" x14ac:dyDescent="0.2">
      <c r="G705" s="10"/>
    </row>
    <row r="706" spans="7:7" x14ac:dyDescent="0.2">
      <c r="G706" s="10"/>
    </row>
    <row r="707" spans="7:7" x14ac:dyDescent="0.2">
      <c r="G707" s="10"/>
    </row>
    <row r="708" spans="7:7" x14ac:dyDescent="0.2">
      <c r="G708" s="10"/>
    </row>
    <row r="709" spans="7:7" x14ac:dyDescent="0.2">
      <c r="G709" s="10"/>
    </row>
    <row r="710" spans="7:7" x14ac:dyDescent="0.2">
      <c r="G710" s="10"/>
    </row>
    <row r="711" spans="7:7" x14ac:dyDescent="0.2">
      <c r="G711" s="10"/>
    </row>
    <row r="712" spans="7:7" x14ac:dyDescent="0.2">
      <c r="G712" s="10"/>
    </row>
    <row r="713" spans="7:7" x14ac:dyDescent="0.2">
      <c r="G713" s="10"/>
    </row>
    <row r="714" spans="7:7" x14ac:dyDescent="0.2">
      <c r="G714" s="10"/>
    </row>
    <row r="715" spans="7:7" x14ac:dyDescent="0.2">
      <c r="G715" s="10"/>
    </row>
    <row r="716" spans="7:7" x14ac:dyDescent="0.2">
      <c r="G716" s="10"/>
    </row>
    <row r="717" spans="7:7" x14ac:dyDescent="0.2">
      <c r="G717" s="10"/>
    </row>
    <row r="718" spans="7:7" x14ac:dyDescent="0.2">
      <c r="G718" s="10"/>
    </row>
    <row r="719" spans="7:7" x14ac:dyDescent="0.2">
      <c r="G719" s="10"/>
    </row>
    <row r="720" spans="7:7" x14ac:dyDescent="0.2">
      <c r="G720" s="10"/>
    </row>
    <row r="721" spans="7:7" x14ac:dyDescent="0.2">
      <c r="G721" s="10"/>
    </row>
    <row r="722" spans="7:7" x14ac:dyDescent="0.2">
      <c r="G722" s="10"/>
    </row>
    <row r="723" spans="7:7" x14ac:dyDescent="0.2">
      <c r="G723" s="10"/>
    </row>
    <row r="724" spans="7:7" x14ac:dyDescent="0.2">
      <c r="G724" s="10"/>
    </row>
    <row r="725" spans="7:7" x14ac:dyDescent="0.2">
      <c r="G725" s="10"/>
    </row>
    <row r="726" spans="7:7" x14ac:dyDescent="0.2">
      <c r="G726" s="10"/>
    </row>
    <row r="727" spans="7:7" x14ac:dyDescent="0.2">
      <c r="G727" s="10"/>
    </row>
    <row r="728" spans="7:7" x14ac:dyDescent="0.2">
      <c r="G728" s="10"/>
    </row>
    <row r="729" spans="7:7" x14ac:dyDescent="0.2">
      <c r="G729" s="10"/>
    </row>
    <row r="730" spans="7:7" x14ac:dyDescent="0.2">
      <c r="G730" s="10"/>
    </row>
    <row r="731" spans="7:7" x14ac:dyDescent="0.2">
      <c r="G731" s="10"/>
    </row>
    <row r="732" spans="7:7" x14ac:dyDescent="0.2">
      <c r="G732" s="10"/>
    </row>
    <row r="733" spans="7:7" x14ac:dyDescent="0.2">
      <c r="G733" s="10"/>
    </row>
    <row r="734" spans="7:7" x14ac:dyDescent="0.2">
      <c r="G734" s="10"/>
    </row>
    <row r="735" spans="7:7" x14ac:dyDescent="0.2">
      <c r="G735" s="10"/>
    </row>
    <row r="736" spans="7:7" x14ac:dyDescent="0.2">
      <c r="G736" s="10"/>
    </row>
    <row r="737" spans="7:7" x14ac:dyDescent="0.2">
      <c r="G737" s="10"/>
    </row>
    <row r="738" spans="7:7" x14ac:dyDescent="0.2">
      <c r="G738" s="10"/>
    </row>
    <row r="739" spans="7:7" x14ac:dyDescent="0.2">
      <c r="G739" s="10"/>
    </row>
    <row r="740" spans="7:7" x14ac:dyDescent="0.2">
      <c r="G740" s="10"/>
    </row>
    <row r="741" spans="7:7" x14ac:dyDescent="0.2">
      <c r="G741" s="10"/>
    </row>
    <row r="742" spans="7:7" x14ac:dyDescent="0.2">
      <c r="G742" s="10"/>
    </row>
    <row r="743" spans="7:7" x14ac:dyDescent="0.2">
      <c r="G743" s="10"/>
    </row>
    <row r="744" spans="7:7" x14ac:dyDescent="0.2">
      <c r="G744" s="10"/>
    </row>
    <row r="745" spans="7:7" x14ac:dyDescent="0.2">
      <c r="G745" s="10"/>
    </row>
    <row r="746" spans="7:7" x14ac:dyDescent="0.2">
      <c r="G746" s="10"/>
    </row>
    <row r="747" spans="7:7" x14ac:dyDescent="0.2">
      <c r="G747" s="10"/>
    </row>
    <row r="748" spans="7:7" x14ac:dyDescent="0.2">
      <c r="G748" s="10"/>
    </row>
    <row r="749" spans="7:7" x14ac:dyDescent="0.2">
      <c r="G749" s="10"/>
    </row>
    <row r="750" spans="7:7" x14ac:dyDescent="0.2">
      <c r="G750" s="10"/>
    </row>
    <row r="751" spans="7:7" x14ac:dyDescent="0.2">
      <c r="G751" s="10"/>
    </row>
    <row r="752" spans="7:7" x14ac:dyDescent="0.2">
      <c r="G752" s="10"/>
    </row>
    <row r="753" spans="7:7" x14ac:dyDescent="0.2">
      <c r="G753" s="10"/>
    </row>
    <row r="754" spans="7:7" x14ac:dyDescent="0.2">
      <c r="G754" s="10"/>
    </row>
    <row r="755" spans="7:7" x14ac:dyDescent="0.2">
      <c r="G755" s="10"/>
    </row>
    <row r="756" spans="7:7" x14ac:dyDescent="0.2">
      <c r="G756" s="10"/>
    </row>
    <row r="757" spans="7:7" x14ac:dyDescent="0.2">
      <c r="G757" s="10"/>
    </row>
    <row r="758" spans="7:7" x14ac:dyDescent="0.2">
      <c r="G758" s="10"/>
    </row>
    <row r="759" spans="7:7" x14ac:dyDescent="0.2">
      <c r="G759" s="10"/>
    </row>
    <row r="760" spans="7:7" x14ac:dyDescent="0.2">
      <c r="G760" s="10"/>
    </row>
    <row r="761" spans="7:7" x14ac:dyDescent="0.2">
      <c r="G761" s="10"/>
    </row>
    <row r="762" spans="7:7" x14ac:dyDescent="0.2">
      <c r="G762" s="10"/>
    </row>
    <row r="763" spans="7:7" x14ac:dyDescent="0.2">
      <c r="G763" s="10"/>
    </row>
    <row r="764" spans="7:7" x14ac:dyDescent="0.2">
      <c r="G764" s="10"/>
    </row>
    <row r="765" spans="7:7" x14ac:dyDescent="0.2">
      <c r="G765" s="10"/>
    </row>
    <row r="766" spans="7:7" x14ac:dyDescent="0.2">
      <c r="G766" s="10"/>
    </row>
    <row r="767" spans="7:7" x14ac:dyDescent="0.2">
      <c r="G767" s="10"/>
    </row>
    <row r="768" spans="7:7" x14ac:dyDescent="0.2">
      <c r="G768" s="10"/>
    </row>
    <row r="769" spans="7:7" x14ac:dyDescent="0.2">
      <c r="G769" s="10"/>
    </row>
    <row r="770" spans="7:7" x14ac:dyDescent="0.2">
      <c r="G770" s="10"/>
    </row>
    <row r="771" spans="7:7" x14ac:dyDescent="0.2">
      <c r="G771" s="10"/>
    </row>
    <row r="772" spans="7:7" x14ac:dyDescent="0.2">
      <c r="G772" s="10"/>
    </row>
    <row r="773" spans="7:7" x14ac:dyDescent="0.2">
      <c r="G773" s="10"/>
    </row>
    <row r="774" spans="7:7" x14ac:dyDescent="0.2">
      <c r="G774" s="10"/>
    </row>
    <row r="775" spans="7:7" x14ac:dyDescent="0.2">
      <c r="G775" s="10"/>
    </row>
    <row r="776" spans="7:7" x14ac:dyDescent="0.2">
      <c r="G776" s="10"/>
    </row>
    <row r="777" spans="7:7" x14ac:dyDescent="0.2">
      <c r="G777" s="10"/>
    </row>
    <row r="778" spans="7:7" x14ac:dyDescent="0.2">
      <c r="G778" s="10"/>
    </row>
    <row r="779" spans="7:7" x14ac:dyDescent="0.2">
      <c r="G779" s="10"/>
    </row>
    <row r="780" spans="7:7" x14ac:dyDescent="0.2">
      <c r="G780" s="10"/>
    </row>
    <row r="781" spans="7:7" x14ac:dyDescent="0.2">
      <c r="G781" s="10"/>
    </row>
    <row r="782" spans="7:7" x14ac:dyDescent="0.2">
      <c r="G782" s="10"/>
    </row>
    <row r="783" spans="7:7" x14ac:dyDescent="0.2">
      <c r="G783" s="10"/>
    </row>
    <row r="784" spans="7:7" x14ac:dyDescent="0.2">
      <c r="G784" s="10"/>
    </row>
    <row r="785" spans="7:7" x14ac:dyDescent="0.2">
      <c r="G785" s="10"/>
    </row>
    <row r="786" spans="7:7" x14ac:dyDescent="0.2">
      <c r="G786" s="10"/>
    </row>
    <row r="787" spans="7:7" x14ac:dyDescent="0.2">
      <c r="G787" s="10"/>
    </row>
    <row r="788" spans="7:7" x14ac:dyDescent="0.2">
      <c r="G788" s="10"/>
    </row>
    <row r="789" spans="7:7" x14ac:dyDescent="0.2">
      <c r="G789" s="10"/>
    </row>
    <row r="790" spans="7:7" x14ac:dyDescent="0.2">
      <c r="G790" s="10"/>
    </row>
    <row r="791" spans="7:7" x14ac:dyDescent="0.2">
      <c r="G791" s="10"/>
    </row>
    <row r="792" spans="7:7" x14ac:dyDescent="0.2">
      <c r="G792" s="10"/>
    </row>
    <row r="793" spans="7:7" x14ac:dyDescent="0.2">
      <c r="G793" s="10"/>
    </row>
    <row r="794" spans="7:7" x14ac:dyDescent="0.2">
      <c r="G794" s="10"/>
    </row>
    <row r="795" spans="7:7" x14ac:dyDescent="0.2">
      <c r="G795" s="10"/>
    </row>
    <row r="796" spans="7:7" x14ac:dyDescent="0.2">
      <c r="G796" s="10"/>
    </row>
    <row r="797" spans="7:7" x14ac:dyDescent="0.2">
      <c r="G797" s="10"/>
    </row>
    <row r="798" spans="7:7" x14ac:dyDescent="0.2">
      <c r="G798" s="10"/>
    </row>
    <row r="799" spans="7:7" x14ac:dyDescent="0.2">
      <c r="G799" s="10"/>
    </row>
    <row r="800" spans="7:7" x14ac:dyDescent="0.2">
      <c r="G800" s="10"/>
    </row>
    <row r="801" spans="7:7" x14ac:dyDescent="0.2">
      <c r="G801" s="10"/>
    </row>
    <row r="802" spans="7:7" x14ac:dyDescent="0.2">
      <c r="G802" s="10"/>
    </row>
    <row r="803" spans="7:7" x14ac:dyDescent="0.2">
      <c r="G803" s="10"/>
    </row>
    <row r="804" spans="7:7" x14ac:dyDescent="0.2">
      <c r="G804" s="10"/>
    </row>
    <row r="805" spans="7:7" x14ac:dyDescent="0.2">
      <c r="G805" s="10"/>
    </row>
    <row r="806" spans="7:7" x14ac:dyDescent="0.2">
      <c r="G806" s="10"/>
    </row>
    <row r="807" spans="7:7" x14ac:dyDescent="0.2">
      <c r="G807" s="10"/>
    </row>
    <row r="808" spans="7:7" x14ac:dyDescent="0.2">
      <c r="G808" s="10"/>
    </row>
    <row r="809" spans="7:7" x14ac:dyDescent="0.2">
      <c r="G809" s="10"/>
    </row>
    <row r="810" spans="7:7" x14ac:dyDescent="0.2">
      <c r="G810" s="10"/>
    </row>
    <row r="811" spans="7:7" x14ac:dyDescent="0.2">
      <c r="G811" s="10"/>
    </row>
    <row r="812" spans="7:7" x14ac:dyDescent="0.2">
      <c r="G812" s="10"/>
    </row>
    <row r="813" spans="7:7" x14ac:dyDescent="0.2">
      <c r="G813" s="10"/>
    </row>
    <row r="814" spans="7:7" x14ac:dyDescent="0.2">
      <c r="G814" s="10"/>
    </row>
    <row r="815" spans="7:7" x14ac:dyDescent="0.2">
      <c r="G815" s="10"/>
    </row>
    <row r="816" spans="7:7" x14ac:dyDescent="0.2">
      <c r="G816" s="10"/>
    </row>
    <row r="817" spans="7:7" x14ac:dyDescent="0.2">
      <c r="G817" s="10"/>
    </row>
    <row r="818" spans="7:7" x14ac:dyDescent="0.2">
      <c r="G818" s="10"/>
    </row>
    <row r="819" spans="7:7" x14ac:dyDescent="0.2">
      <c r="G819" s="10"/>
    </row>
    <row r="820" spans="7:7" x14ac:dyDescent="0.2">
      <c r="G820" s="10"/>
    </row>
    <row r="821" spans="7:7" x14ac:dyDescent="0.2">
      <c r="G821" s="10"/>
    </row>
    <row r="822" spans="7:7" x14ac:dyDescent="0.2">
      <c r="G822" s="10"/>
    </row>
    <row r="823" spans="7:7" x14ac:dyDescent="0.2">
      <c r="G823" s="10"/>
    </row>
    <row r="824" spans="7:7" x14ac:dyDescent="0.2">
      <c r="G824" s="10"/>
    </row>
    <row r="825" spans="7:7" x14ac:dyDescent="0.2">
      <c r="G825" s="10"/>
    </row>
    <row r="826" spans="7:7" x14ac:dyDescent="0.2">
      <c r="G826" s="10"/>
    </row>
    <row r="827" spans="7:7" x14ac:dyDescent="0.2">
      <c r="G827" s="10"/>
    </row>
    <row r="828" spans="7:7" x14ac:dyDescent="0.2">
      <c r="G828" s="10"/>
    </row>
    <row r="829" spans="7:7" x14ac:dyDescent="0.2">
      <c r="G829" s="10"/>
    </row>
    <row r="830" spans="7:7" x14ac:dyDescent="0.2">
      <c r="G830" s="10"/>
    </row>
    <row r="831" spans="7:7" x14ac:dyDescent="0.2">
      <c r="G831" s="10"/>
    </row>
    <row r="832" spans="7:7" x14ac:dyDescent="0.2">
      <c r="G832" s="10"/>
    </row>
    <row r="833" spans="7:7" x14ac:dyDescent="0.2">
      <c r="G833" s="10"/>
    </row>
    <row r="834" spans="7:7" x14ac:dyDescent="0.2">
      <c r="G834" s="10"/>
    </row>
    <row r="835" spans="7:7" x14ac:dyDescent="0.2">
      <c r="G835" s="10"/>
    </row>
    <row r="836" spans="7:7" x14ac:dyDescent="0.2">
      <c r="G836" s="10"/>
    </row>
    <row r="837" spans="7:7" x14ac:dyDescent="0.2">
      <c r="G837" s="10"/>
    </row>
    <row r="838" spans="7:7" x14ac:dyDescent="0.2">
      <c r="G838" s="10"/>
    </row>
    <row r="839" spans="7:7" x14ac:dyDescent="0.2">
      <c r="G839" s="10"/>
    </row>
    <row r="840" spans="7:7" x14ac:dyDescent="0.2">
      <c r="G840" s="10"/>
    </row>
    <row r="841" spans="7:7" x14ac:dyDescent="0.2">
      <c r="G841" s="10"/>
    </row>
    <row r="842" spans="7:7" x14ac:dyDescent="0.2">
      <c r="G842" s="10"/>
    </row>
    <row r="843" spans="7:7" x14ac:dyDescent="0.2">
      <c r="G843" s="10"/>
    </row>
    <row r="844" spans="7:7" x14ac:dyDescent="0.2">
      <c r="G844" s="10"/>
    </row>
    <row r="845" spans="7:7" x14ac:dyDescent="0.2">
      <c r="G845" s="10"/>
    </row>
    <row r="846" spans="7:7" x14ac:dyDescent="0.2">
      <c r="G846" s="10"/>
    </row>
    <row r="847" spans="7:7" x14ac:dyDescent="0.2">
      <c r="G847" s="10"/>
    </row>
    <row r="848" spans="7:7" x14ac:dyDescent="0.2">
      <c r="G848" s="10"/>
    </row>
    <row r="849" spans="7:7" x14ac:dyDescent="0.2">
      <c r="G849" s="10"/>
    </row>
    <row r="850" spans="7:7" x14ac:dyDescent="0.2">
      <c r="G850" s="10"/>
    </row>
    <row r="851" spans="7:7" x14ac:dyDescent="0.2">
      <c r="G851" s="10"/>
    </row>
    <row r="852" spans="7:7" x14ac:dyDescent="0.2">
      <c r="G852" s="10"/>
    </row>
    <row r="853" spans="7:7" x14ac:dyDescent="0.2">
      <c r="G853" s="10"/>
    </row>
    <row r="854" spans="7:7" x14ac:dyDescent="0.2">
      <c r="G854" s="10"/>
    </row>
    <row r="855" spans="7:7" x14ac:dyDescent="0.2">
      <c r="G855" s="10"/>
    </row>
    <row r="856" spans="7:7" x14ac:dyDescent="0.2">
      <c r="G856" s="10"/>
    </row>
    <row r="857" spans="7:7" x14ac:dyDescent="0.2">
      <c r="G857" s="10"/>
    </row>
    <row r="858" spans="7:7" x14ac:dyDescent="0.2">
      <c r="G858" s="10"/>
    </row>
    <row r="859" spans="7:7" x14ac:dyDescent="0.2">
      <c r="G859" s="10"/>
    </row>
    <row r="860" spans="7:7" x14ac:dyDescent="0.2">
      <c r="G860" s="10"/>
    </row>
    <row r="861" spans="7:7" x14ac:dyDescent="0.2">
      <c r="G861" s="10"/>
    </row>
    <row r="862" spans="7:7" x14ac:dyDescent="0.2">
      <c r="G862" s="10"/>
    </row>
    <row r="863" spans="7:7" x14ac:dyDescent="0.2">
      <c r="G863" s="10"/>
    </row>
    <row r="864" spans="7:7" x14ac:dyDescent="0.2">
      <c r="G864" s="10"/>
    </row>
    <row r="865" spans="7:7" x14ac:dyDescent="0.2">
      <c r="G865" s="10"/>
    </row>
    <row r="866" spans="7:7" x14ac:dyDescent="0.2">
      <c r="G866" s="10"/>
    </row>
    <row r="867" spans="7:7" x14ac:dyDescent="0.2">
      <c r="G867" s="10"/>
    </row>
    <row r="868" spans="7:7" x14ac:dyDescent="0.2">
      <c r="G868" s="10"/>
    </row>
    <row r="869" spans="7:7" x14ac:dyDescent="0.2">
      <c r="G869" s="10"/>
    </row>
    <row r="870" spans="7:7" x14ac:dyDescent="0.2">
      <c r="G870" s="10"/>
    </row>
    <row r="871" spans="7:7" x14ac:dyDescent="0.2">
      <c r="G871" s="10"/>
    </row>
    <row r="872" spans="7:7" x14ac:dyDescent="0.2">
      <c r="G872" s="10"/>
    </row>
    <row r="873" spans="7:7" x14ac:dyDescent="0.2">
      <c r="G873" s="10"/>
    </row>
    <row r="874" spans="7:7" x14ac:dyDescent="0.2">
      <c r="G874" s="10"/>
    </row>
    <row r="875" spans="7:7" x14ac:dyDescent="0.2">
      <c r="G875" s="10"/>
    </row>
    <row r="876" spans="7:7" x14ac:dyDescent="0.2">
      <c r="G876" s="10"/>
    </row>
    <row r="877" spans="7:7" x14ac:dyDescent="0.2">
      <c r="G877" s="10"/>
    </row>
    <row r="878" spans="7:7" x14ac:dyDescent="0.2">
      <c r="G878" s="10"/>
    </row>
    <row r="879" spans="7:7" x14ac:dyDescent="0.2">
      <c r="G879" s="10"/>
    </row>
    <row r="880" spans="7:7" x14ac:dyDescent="0.2">
      <c r="G880" s="10"/>
    </row>
    <row r="881" spans="7:7" x14ac:dyDescent="0.2">
      <c r="G881" s="10"/>
    </row>
    <row r="882" spans="7:7" x14ac:dyDescent="0.2">
      <c r="G882" s="10"/>
    </row>
    <row r="883" spans="7:7" x14ac:dyDescent="0.2">
      <c r="G883" s="10"/>
    </row>
    <row r="884" spans="7:7" x14ac:dyDescent="0.2">
      <c r="G884" s="10"/>
    </row>
    <row r="885" spans="7:7" x14ac:dyDescent="0.2">
      <c r="G885" s="10"/>
    </row>
    <row r="886" spans="7:7" x14ac:dyDescent="0.2">
      <c r="G886" s="10"/>
    </row>
    <row r="887" spans="7:7" x14ac:dyDescent="0.2">
      <c r="G887" s="10"/>
    </row>
    <row r="888" spans="7:7" x14ac:dyDescent="0.2">
      <c r="G888" s="10"/>
    </row>
    <row r="889" spans="7:7" x14ac:dyDescent="0.2">
      <c r="G889" s="10"/>
    </row>
    <row r="890" spans="7:7" x14ac:dyDescent="0.2">
      <c r="G890" s="10"/>
    </row>
    <row r="891" spans="7:7" x14ac:dyDescent="0.2">
      <c r="G891" s="10"/>
    </row>
    <row r="892" spans="7:7" x14ac:dyDescent="0.2">
      <c r="G892" s="10"/>
    </row>
    <row r="893" spans="7:7" x14ac:dyDescent="0.2">
      <c r="G893" s="10"/>
    </row>
    <row r="894" spans="7:7" x14ac:dyDescent="0.2">
      <c r="G894" s="10"/>
    </row>
    <row r="895" spans="7:7" x14ac:dyDescent="0.2">
      <c r="G895" s="10"/>
    </row>
    <row r="896" spans="7:7" x14ac:dyDescent="0.2">
      <c r="G896" s="10"/>
    </row>
    <row r="897" spans="7:7" x14ac:dyDescent="0.2">
      <c r="G897" s="10"/>
    </row>
    <row r="898" spans="7:7" x14ac:dyDescent="0.2">
      <c r="G898" s="10"/>
    </row>
    <row r="899" spans="7:7" x14ac:dyDescent="0.2">
      <c r="G899" s="10"/>
    </row>
    <row r="900" spans="7:7" x14ac:dyDescent="0.2">
      <c r="G900" s="10"/>
    </row>
    <row r="901" spans="7:7" x14ac:dyDescent="0.2">
      <c r="G901" s="10"/>
    </row>
    <row r="902" spans="7:7" x14ac:dyDescent="0.2">
      <c r="G902" s="10"/>
    </row>
    <row r="903" spans="7:7" x14ac:dyDescent="0.2">
      <c r="G903" s="10"/>
    </row>
    <row r="904" spans="7:7" x14ac:dyDescent="0.2">
      <c r="G904" s="10"/>
    </row>
    <row r="905" spans="7:7" x14ac:dyDescent="0.2">
      <c r="G905" s="10"/>
    </row>
    <row r="906" spans="7:7" x14ac:dyDescent="0.2">
      <c r="G906" s="10"/>
    </row>
    <row r="907" spans="7:7" x14ac:dyDescent="0.2">
      <c r="G907" s="10"/>
    </row>
    <row r="908" spans="7:7" x14ac:dyDescent="0.2">
      <c r="G908" s="10"/>
    </row>
    <row r="909" spans="7:7" x14ac:dyDescent="0.2">
      <c r="G909" s="10"/>
    </row>
    <row r="910" spans="7:7" x14ac:dyDescent="0.2">
      <c r="G910" s="10"/>
    </row>
    <row r="911" spans="7:7" x14ac:dyDescent="0.2">
      <c r="G911" s="10"/>
    </row>
    <row r="912" spans="7:7" x14ac:dyDescent="0.2">
      <c r="G912" s="10"/>
    </row>
    <row r="913" spans="7:7" x14ac:dyDescent="0.2">
      <c r="G913" s="10"/>
    </row>
    <row r="914" spans="7:7" x14ac:dyDescent="0.2">
      <c r="G914" s="10"/>
    </row>
    <row r="915" spans="7:7" x14ac:dyDescent="0.2">
      <c r="G915" s="10"/>
    </row>
    <row r="916" spans="7:7" x14ac:dyDescent="0.2">
      <c r="G916" s="10"/>
    </row>
    <row r="917" spans="7:7" x14ac:dyDescent="0.2">
      <c r="G917" s="10"/>
    </row>
    <row r="918" spans="7:7" x14ac:dyDescent="0.2">
      <c r="G918" s="10"/>
    </row>
    <row r="919" spans="7:7" x14ac:dyDescent="0.2">
      <c r="G919" s="10"/>
    </row>
    <row r="920" spans="7:7" x14ac:dyDescent="0.2">
      <c r="G920" s="10"/>
    </row>
    <row r="921" spans="7:7" x14ac:dyDescent="0.2">
      <c r="G921" s="10"/>
    </row>
    <row r="922" spans="7:7" x14ac:dyDescent="0.2">
      <c r="G922" s="10"/>
    </row>
    <row r="923" spans="7:7" x14ac:dyDescent="0.2">
      <c r="G923" s="10"/>
    </row>
    <row r="924" spans="7:7" x14ac:dyDescent="0.2">
      <c r="G924" s="10"/>
    </row>
    <row r="925" spans="7:7" x14ac:dyDescent="0.2">
      <c r="G925" s="10"/>
    </row>
    <row r="926" spans="7:7" x14ac:dyDescent="0.2">
      <c r="G926" s="10"/>
    </row>
    <row r="927" spans="7:7" x14ac:dyDescent="0.2">
      <c r="G927" s="10"/>
    </row>
    <row r="928" spans="7:7" x14ac:dyDescent="0.2">
      <c r="G928" s="10"/>
    </row>
    <row r="929" spans="7:7" x14ac:dyDescent="0.2">
      <c r="G929" s="10"/>
    </row>
    <row r="930" spans="7:7" x14ac:dyDescent="0.2">
      <c r="G930" s="10"/>
    </row>
    <row r="931" spans="7:7" x14ac:dyDescent="0.2">
      <c r="G931" s="10"/>
    </row>
    <row r="932" spans="7:7" x14ac:dyDescent="0.2">
      <c r="G932" s="10"/>
    </row>
    <row r="933" spans="7:7" x14ac:dyDescent="0.2">
      <c r="G933" s="10"/>
    </row>
    <row r="934" spans="7:7" x14ac:dyDescent="0.2">
      <c r="G934" s="10"/>
    </row>
    <row r="935" spans="7:7" x14ac:dyDescent="0.2">
      <c r="G935" s="10"/>
    </row>
    <row r="936" spans="7:7" x14ac:dyDescent="0.2">
      <c r="G936" s="10"/>
    </row>
    <row r="937" spans="7:7" x14ac:dyDescent="0.2">
      <c r="G937" s="10"/>
    </row>
    <row r="938" spans="7:7" x14ac:dyDescent="0.2">
      <c r="G938" s="10"/>
    </row>
    <row r="939" spans="7:7" x14ac:dyDescent="0.2">
      <c r="G939" s="10"/>
    </row>
    <row r="940" spans="7:7" x14ac:dyDescent="0.2">
      <c r="G940" s="10"/>
    </row>
    <row r="941" spans="7:7" x14ac:dyDescent="0.2">
      <c r="G941" s="10"/>
    </row>
    <row r="942" spans="7:7" x14ac:dyDescent="0.2">
      <c r="G942" s="10"/>
    </row>
    <row r="943" spans="7:7" x14ac:dyDescent="0.2">
      <c r="G943" s="10"/>
    </row>
    <row r="944" spans="7:7" x14ac:dyDescent="0.2">
      <c r="G944" s="10"/>
    </row>
    <row r="945" spans="7:7" x14ac:dyDescent="0.2">
      <c r="G945" s="10"/>
    </row>
    <row r="946" spans="7:7" x14ac:dyDescent="0.2">
      <c r="G946" s="10"/>
    </row>
    <row r="947" spans="7:7" x14ac:dyDescent="0.2">
      <c r="G947" s="10"/>
    </row>
    <row r="948" spans="7:7" x14ac:dyDescent="0.2">
      <c r="G948" s="10"/>
    </row>
    <row r="949" spans="7:7" x14ac:dyDescent="0.2">
      <c r="G949" s="10"/>
    </row>
    <row r="950" spans="7:7" x14ac:dyDescent="0.2">
      <c r="G950" s="10"/>
    </row>
    <row r="951" spans="7:7" x14ac:dyDescent="0.2">
      <c r="G951" s="10"/>
    </row>
    <row r="952" spans="7:7" x14ac:dyDescent="0.2">
      <c r="G952" s="10"/>
    </row>
    <row r="953" spans="7:7" x14ac:dyDescent="0.2">
      <c r="G953" s="10"/>
    </row>
    <row r="954" spans="7:7" x14ac:dyDescent="0.2">
      <c r="G954" s="10"/>
    </row>
    <row r="955" spans="7:7" x14ac:dyDescent="0.2">
      <c r="G955" s="10"/>
    </row>
    <row r="956" spans="7:7" x14ac:dyDescent="0.2">
      <c r="G956" s="10"/>
    </row>
    <row r="957" spans="7:7" x14ac:dyDescent="0.2">
      <c r="G957" s="10"/>
    </row>
    <row r="958" spans="7:7" x14ac:dyDescent="0.2">
      <c r="G958" s="10"/>
    </row>
    <row r="959" spans="7:7" x14ac:dyDescent="0.2">
      <c r="G959" s="10"/>
    </row>
    <row r="960" spans="7:7" x14ac:dyDescent="0.2">
      <c r="G960" s="10"/>
    </row>
    <row r="961" spans="7:7" x14ac:dyDescent="0.2">
      <c r="G961" s="10"/>
    </row>
    <row r="962" spans="7:7" x14ac:dyDescent="0.2">
      <c r="G962" s="10"/>
    </row>
    <row r="963" spans="7:7" x14ac:dyDescent="0.2">
      <c r="G963" s="10"/>
    </row>
    <row r="964" spans="7:7" x14ac:dyDescent="0.2">
      <c r="G964" s="10"/>
    </row>
    <row r="965" spans="7:7" x14ac:dyDescent="0.2">
      <c r="G965" s="10"/>
    </row>
    <row r="966" spans="7:7" x14ac:dyDescent="0.2">
      <c r="G966" s="10"/>
    </row>
    <row r="967" spans="7:7" x14ac:dyDescent="0.2">
      <c r="G967" s="10"/>
    </row>
    <row r="968" spans="7:7" x14ac:dyDescent="0.2">
      <c r="G968" s="10"/>
    </row>
    <row r="969" spans="7:7" x14ac:dyDescent="0.2">
      <c r="G969" s="10"/>
    </row>
    <row r="970" spans="7:7" x14ac:dyDescent="0.2">
      <c r="G970" s="10"/>
    </row>
    <row r="971" spans="7:7" x14ac:dyDescent="0.2">
      <c r="G971" s="10"/>
    </row>
    <row r="972" spans="7:7" x14ac:dyDescent="0.2">
      <c r="G972" s="10"/>
    </row>
    <row r="973" spans="7:7" x14ac:dyDescent="0.2">
      <c r="G973" s="10"/>
    </row>
    <row r="974" spans="7:7" x14ac:dyDescent="0.2">
      <c r="G974" s="10"/>
    </row>
    <row r="975" spans="7:7" x14ac:dyDescent="0.2">
      <c r="G975" s="10"/>
    </row>
    <row r="976" spans="7:7" x14ac:dyDescent="0.2">
      <c r="G976" s="10"/>
    </row>
    <row r="977" spans="7:7" x14ac:dyDescent="0.2">
      <c r="G977" s="10"/>
    </row>
    <row r="978" spans="7:7" x14ac:dyDescent="0.2">
      <c r="G978" s="10"/>
    </row>
    <row r="979" spans="7:7" x14ac:dyDescent="0.2">
      <c r="G979" s="10"/>
    </row>
    <row r="980" spans="7:7" x14ac:dyDescent="0.2">
      <c r="G980" s="10"/>
    </row>
    <row r="981" spans="7:7" x14ac:dyDescent="0.2">
      <c r="G981" s="10"/>
    </row>
    <row r="982" spans="7:7" x14ac:dyDescent="0.2">
      <c r="G982" s="10"/>
    </row>
    <row r="983" spans="7:7" x14ac:dyDescent="0.2">
      <c r="G983" s="10"/>
    </row>
    <row r="984" spans="7:7" x14ac:dyDescent="0.2">
      <c r="G984" s="10"/>
    </row>
    <row r="985" spans="7:7" x14ac:dyDescent="0.2">
      <c r="G985" s="10"/>
    </row>
    <row r="986" spans="7:7" x14ac:dyDescent="0.2">
      <c r="G986" s="10"/>
    </row>
    <row r="987" spans="7:7" x14ac:dyDescent="0.2">
      <c r="G987" s="10"/>
    </row>
    <row r="988" spans="7:7" x14ac:dyDescent="0.2">
      <c r="G988" s="10"/>
    </row>
    <row r="989" spans="7:7" x14ac:dyDescent="0.2">
      <c r="G989" s="10"/>
    </row>
    <row r="990" spans="7:7" x14ac:dyDescent="0.2">
      <c r="G990" s="10"/>
    </row>
    <row r="991" spans="7:7" x14ac:dyDescent="0.2">
      <c r="G991" s="10"/>
    </row>
    <row r="992" spans="7:7" x14ac:dyDescent="0.2">
      <c r="G992" s="10"/>
    </row>
    <row r="993" spans="7:7" x14ac:dyDescent="0.2">
      <c r="G993" s="10"/>
    </row>
    <row r="994" spans="7:7" x14ac:dyDescent="0.2">
      <c r="G994" s="10"/>
    </row>
    <row r="995" spans="7:7" x14ac:dyDescent="0.2">
      <c r="G995" s="10"/>
    </row>
    <row r="996" spans="7:7" x14ac:dyDescent="0.2">
      <c r="G996" s="10"/>
    </row>
    <row r="997" spans="7:7" x14ac:dyDescent="0.2">
      <c r="G997" s="10"/>
    </row>
    <row r="998" spans="7:7" x14ac:dyDescent="0.2">
      <c r="G998" s="10"/>
    </row>
    <row r="999" spans="7:7" x14ac:dyDescent="0.2">
      <c r="G999" s="10"/>
    </row>
    <row r="1000" spans="7:7" x14ac:dyDescent="0.2">
      <c r="G1000" s="10"/>
    </row>
    <row r="1001" spans="7:7" x14ac:dyDescent="0.2">
      <c r="G1001" s="10"/>
    </row>
    <row r="1002" spans="7:7" x14ac:dyDescent="0.2">
      <c r="G1002" s="10"/>
    </row>
    <row r="1003" spans="7:7" x14ac:dyDescent="0.2">
      <c r="G1003" s="10"/>
    </row>
    <row r="1004" spans="7:7" x14ac:dyDescent="0.2">
      <c r="G1004" s="10"/>
    </row>
    <row r="1005" spans="7:7" x14ac:dyDescent="0.2">
      <c r="G1005" s="10"/>
    </row>
    <row r="1006" spans="7:7" x14ac:dyDescent="0.2">
      <c r="G1006" s="10"/>
    </row>
    <row r="1007" spans="7:7" x14ac:dyDescent="0.2">
      <c r="G1007" s="10"/>
    </row>
    <row r="1008" spans="7:7" x14ac:dyDescent="0.2">
      <c r="G1008" s="10"/>
    </row>
    <row r="1009" spans="7:7" x14ac:dyDescent="0.2">
      <c r="G1009" s="10"/>
    </row>
    <row r="1010" spans="7:7" x14ac:dyDescent="0.2">
      <c r="G1010" s="10"/>
    </row>
    <row r="1011" spans="7:7" x14ac:dyDescent="0.2">
      <c r="G1011" s="10"/>
    </row>
    <row r="1012" spans="7:7" x14ac:dyDescent="0.2">
      <c r="G1012" s="10"/>
    </row>
    <row r="1013" spans="7:7" x14ac:dyDescent="0.2">
      <c r="G1013" s="10"/>
    </row>
    <row r="1014" spans="7:7" x14ac:dyDescent="0.2">
      <c r="G1014" s="10"/>
    </row>
    <row r="1015" spans="7:7" x14ac:dyDescent="0.2">
      <c r="G1015" s="10"/>
    </row>
    <row r="1016" spans="7:7" x14ac:dyDescent="0.2">
      <c r="G1016" s="10"/>
    </row>
    <row r="1017" spans="7:7" x14ac:dyDescent="0.2">
      <c r="G1017" s="10"/>
    </row>
    <row r="1018" spans="7:7" x14ac:dyDescent="0.2">
      <c r="G1018" s="10"/>
    </row>
    <row r="1019" spans="7:7" x14ac:dyDescent="0.2">
      <c r="G1019" s="10"/>
    </row>
    <row r="1020" spans="7:7" x14ac:dyDescent="0.2">
      <c r="G1020" s="10"/>
    </row>
    <row r="1021" spans="7:7" x14ac:dyDescent="0.2">
      <c r="G1021" s="10"/>
    </row>
    <row r="1022" spans="7:7" x14ac:dyDescent="0.2">
      <c r="G1022" s="10"/>
    </row>
    <row r="1023" spans="7:7" x14ac:dyDescent="0.2">
      <c r="G1023" s="10"/>
    </row>
    <row r="1024" spans="7:7" x14ac:dyDescent="0.2">
      <c r="G1024" s="10"/>
    </row>
    <row r="1025" spans="7:7" x14ac:dyDescent="0.2">
      <c r="G1025" s="10"/>
    </row>
    <row r="1026" spans="7:7" x14ac:dyDescent="0.2">
      <c r="G1026" s="10"/>
    </row>
    <row r="1027" spans="7:7" x14ac:dyDescent="0.2">
      <c r="G1027" s="10"/>
    </row>
    <row r="1028" spans="7:7" x14ac:dyDescent="0.2">
      <c r="G1028" s="10"/>
    </row>
    <row r="1029" spans="7:7" x14ac:dyDescent="0.2">
      <c r="G1029" s="10"/>
    </row>
    <row r="1030" spans="7:7" x14ac:dyDescent="0.2">
      <c r="G1030" s="10"/>
    </row>
    <row r="1031" spans="7:7" x14ac:dyDescent="0.2">
      <c r="G1031" s="10"/>
    </row>
    <row r="1032" spans="7:7" x14ac:dyDescent="0.2">
      <c r="G1032" s="10"/>
    </row>
    <row r="1033" spans="7:7" x14ac:dyDescent="0.2">
      <c r="G1033" s="10"/>
    </row>
    <row r="1034" spans="7:7" x14ac:dyDescent="0.2">
      <c r="G1034" s="10"/>
    </row>
    <row r="1035" spans="7:7" x14ac:dyDescent="0.2">
      <c r="G1035" s="10"/>
    </row>
    <row r="1036" spans="7:7" x14ac:dyDescent="0.2">
      <c r="G1036" s="10"/>
    </row>
    <row r="1037" spans="7:7" x14ac:dyDescent="0.2">
      <c r="G1037" s="10"/>
    </row>
    <row r="1038" spans="7:7" x14ac:dyDescent="0.2">
      <c r="G1038" s="10"/>
    </row>
    <row r="1039" spans="7:7" x14ac:dyDescent="0.2">
      <c r="G1039" s="10"/>
    </row>
    <row r="1040" spans="7:7" x14ac:dyDescent="0.2">
      <c r="G1040" s="10"/>
    </row>
    <row r="1041" spans="7:7" x14ac:dyDescent="0.2">
      <c r="G1041" s="10"/>
    </row>
    <row r="1042" spans="7:7" x14ac:dyDescent="0.2">
      <c r="G1042" s="10"/>
    </row>
    <row r="1043" spans="7:7" x14ac:dyDescent="0.2">
      <c r="G1043" s="10"/>
    </row>
    <row r="1044" spans="7:7" x14ac:dyDescent="0.2">
      <c r="G1044" s="10"/>
    </row>
    <row r="1045" spans="7:7" x14ac:dyDescent="0.2">
      <c r="G1045" s="10"/>
    </row>
    <row r="1046" spans="7:7" x14ac:dyDescent="0.2">
      <c r="G1046" s="10"/>
    </row>
    <row r="1047" spans="7:7" x14ac:dyDescent="0.2">
      <c r="G1047" s="10"/>
    </row>
    <row r="1048" spans="7:7" x14ac:dyDescent="0.2">
      <c r="G1048" s="10"/>
    </row>
    <row r="1049" spans="7:7" x14ac:dyDescent="0.2">
      <c r="G1049" s="10"/>
    </row>
    <row r="1050" spans="7:7" x14ac:dyDescent="0.2">
      <c r="G1050" s="10"/>
    </row>
    <row r="1051" spans="7:7" x14ac:dyDescent="0.2">
      <c r="G1051" s="10"/>
    </row>
    <row r="1052" spans="7:7" x14ac:dyDescent="0.2">
      <c r="G1052" s="10"/>
    </row>
    <row r="1053" spans="7:7" x14ac:dyDescent="0.2">
      <c r="G1053" s="10"/>
    </row>
    <row r="1054" spans="7:7" x14ac:dyDescent="0.2">
      <c r="G1054" s="10"/>
    </row>
    <row r="1055" spans="7:7" x14ac:dyDescent="0.2">
      <c r="G1055" s="10"/>
    </row>
    <row r="1056" spans="7:7" x14ac:dyDescent="0.2">
      <c r="G1056" s="10"/>
    </row>
    <row r="1057" spans="7:7" x14ac:dyDescent="0.2">
      <c r="G1057" s="10"/>
    </row>
    <row r="1058" spans="7:7" x14ac:dyDescent="0.2">
      <c r="G1058" s="10"/>
    </row>
    <row r="1059" spans="7:7" x14ac:dyDescent="0.2">
      <c r="G1059" s="10"/>
    </row>
    <row r="1060" spans="7:7" x14ac:dyDescent="0.2">
      <c r="G1060" s="10"/>
    </row>
    <row r="1061" spans="7:7" x14ac:dyDescent="0.2">
      <c r="G1061" s="10"/>
    </row>
    <row r="1062" spans="7:7" x14ac:dyDescent="0.2">
      <c r="G1062" s="10"/>
    </row>
    <row r="1063" spans="7:7" x14ac:dyDescent="0.2">
      <c r="G1063" s="10"/>
    </row>
    <row r="1064" spans="7:7" x14ac:dyDescent="0.2">
      <c r="G1064" s="10"/>
    </row>
    <row r="1065" spans="7:7" x14ac:dyDescent="0.2">
      <c r="G1065" s="10"/>
    </row>
    <row r="1066" spans="7:7" x14ac:dyDescent="0.2">
      <c r="G1066" s="10"/>
    </row>
    <row r="1067" spans="7:7" x14ac:dyDescent="0.2">
      <c r="G1067" s="10"/>
    </row>
    <row r="1068" spans="7:7" x14ac:dyDescent="0.2">
      <c r="G1068" s="10"/>
    </row>
    <row r="1069" spans="7:7" x14ac:dyDescent="0.2">
      <c r="G1069" s="10"/>
    </row>
    <row r="1070" spans="7:7" x14ac:dyDescent="0.2">
      <c r="G1070" s="10"/>
    </row>
    <row r="1071" spans="7:7" x14ac:dyDescent="0.2">
      <c r="G1071" s="10"/>
    </row>
    <row r="1072" spans="7:7" x14ac:dyDescent="0.2">
      <c r="G1072" s="10"/>
    </row>
    <row r="1073" spans="7:7" x14ac:dyDescent="0.2">
      <c r="G1073" s="10"/>
    </row>
    <row r="1074" spans="7:7" x14ac:dyDescent="0.2">
      <c r="G1074" s="10"/>
    </row>
    <row r="1075" spans="7:7" x14ac:dyDescent="0.2">
      <c r="G1075" s="10"/>
    </row>
    <row r="1076" spans="7:7" x14ac:dyDescent="0.2">
      <c r="G1076" s="10"/>
    </row>
    <row r="1077" spans="7:7" x14ac:dyDescent="0.2">
      <c r="G1077" s="10"/>
    </row>
    <row r="1078" spans="7:7" x14ac:dyDescent="0.2">
      <c r="G1078" s="10"/>
    </row>
    <row r="1079" spans="7:7" x14ac:dyDescent="0.2">
      <c r="G1079" s="10"/>
    </row>
    <row r="1080" spans="7:7" x14ac:dyDescent="0.2">
      <c r="G1080" s="10"/>
    </row>
    <row r="1081" spans="7:7" x14ac:dyDescent="0.2">
      <c r="G1081" s="10"/>
    </row>
    <row r="1082" spans="7:7" x14ac:dyDescent="0.2">
      <c r="G1082" s="10"/>
    </row>
    <row r="1083" spans="7:7" x14ac:dyDescent="0.2">
      <c r="G1083" s="10"/>
    </row>
    <row r="1084" spans="7:7" x14ac:dyDescent="0.2">
      <c r="G1084" s="10"/>
    </row>
    <row r="1085" spans="7:7" x14ac:dyDescent="0.2">
      <c r="G1085" s="10"/>
    </row>
    <row r="1086" spans="7:7" x14ac:dyDescent="0.2">
      <c r="G1086" s="10"/>
    </row>
    <row r="1087" spans="7:7" x14ac:dyDescent="0.2">
      <c r="G1087" s="10"/>
    </row>
    <row r="1088" spans="7:7" x14ac:dyDescent="0.2">
      <c r="G1088" s="10"/>
    </row>
    <row r="1089" spans="7:7" x14ac:dyDescent="0.2">
      <c r="G1089" s="10"/>
    </row>
    <row r="1090" spans="7:7" x14ac:dyDescent="0.2">
      <c r="G1090" s="10"/>
    </row>
    <row r="1091" spans="7:7" x14ac:dyDescent="0.2">
      <c r="G1091" s="10"/>
    </row>
    <row r="1092" spans="7:7" x14ac:dyDescent="0.2">
      <c r="G1092" s="10"/>
    </row>
    <row r="1093" spans="7:7" x14ac:dyDescent="0.2">
      <c r="G1093" s="10"/>
    </row>
    <row r="1094" spans="7:7" x14ac:dyDescent="0.2">
      <c r="G1094" s="10"/>
    </row>
    <row r="1095" spans="7:7" x14ac:dyDescent="0.2">
      <c r="G1095" s="10"/>
    </row>
    <row r="1096" spans="7:7" x14ac:dyDescent="0.2">
      <c r="G1096" s="10"/>
    </row>
    <row r="1097" spans="7:7" x14ac:dyDescent="0.2">
      <c r="G1097" s="10"/>
    </row>
    <row r="1098" spans="7:7" x14ac:dyDescent="0.2">
      <c r="G1098" s="10"/>
    </row>
    <row r="1099" spans="7:7" x14ac:dyDescent="0.2">
      <c r="G1099" s="10"/>
    </row>
    <row r="1100" spans="7:7" x14ac:dyDescent="0.2">
      <c r="G1100" s="10"/>
    </row>
    <row r="1101" spans="7:7" x14ac:dyDescent="0.2">
      <c r="G1101" s="10"/>
    </row>
    <row r="1102" spans="7:7" x14ac:dyDescent="0.2">
      <c r="G1102" s="10"/>
    </row>
    <row r="1103" spans="7:7" x14ac:dyDescent="0.2">
      <c r="G1103" s="10"/>
    </row>
    <row r="1104" spans="7:7" x14ac:dyDescent="0.2">
      <c r="G1104" s="10"/>
    </row>
    <row r="1105" spans="7:7" x14ac:dyDescent="0.2">
      <c r="G1105" s="10"/>
    </row>
    <row r="1106" spans="7:7" x14ac:dyDescent="0.2">
      <c r="G1106" s="10"/>
    </row>
    <row r="1107" spans="7:7" x14ac:dyDescent="0.2">
      <c r="G1107" s="10"/>
    </row>
    <row r="1108" spans="7:7" x14ac:dyDescent="0.2">
      <c r="G1108" s="10"/>
    </row>
    <row r="1109" spans="7:7" x14ac:dyDescent="0.2">
      <c r="G1109" s="10"/>
    </row>
    <row r="1110" spans="7:7" x14ac:dyDescent="0.2">
      <c r="G1110" s="10"/>
    </row>
    <row r="1111" spans="7:7" x14ac:dyDescent="0.2">
      <c r="G1111" s="10"/>
    </row>
    <row r="1112" spans="7:7" x14ac:dyDescent="0.2">
      <c r="G1112" s="10"/>
    </row>
    <row r="1113" spans="7:7" x14ac:dyDescent="0.2">
      <c r="G1113" s="10"/>
    </row>
    <row r="1114" spans="7:7" x14ac:dyDescent="0.2">
      <c r="G1114" s="10"/>
    </row>
    <row r="1115" spans="7:7" x14ac:dyDescent="0.2">
      <c r="G1115" s="10"/>
    </row>
    <row r="1116" spans="7:7" x14ac:dyDescent="0.2">
      <c r="G1116" s="10"/>
    </row>
    <row r="1117" spans="7:7" x14ac:dyDescent="0.2">
      <c r="G1117" s="10"/>
    </row>
    <row r="1118" spans="7:7" x14ac:dyDescent="0.2">
      <c r="G1118" s="10"/>
    </row>
    <row r="1119" spans="7:7" x14ac:dyDescent="0.2">
      <c r="G1119" s="10"/>
    </row>
    <row r="1120" spans="7:7" x14ac:dyDescent="0.2">
      <c r="G1120" s="10"/>
    </row>
    <row r="1121" spans="7:7" x14ac:dyDescent="0.2">
      <c r="G1121" s="10"/>
    </row>
    <row r="1122" spans="7:7" x14ac:dyDescent="0.2">
      <c r="G1122" s="10"/>
    </row>
    <row r="1123" spans="7:7" x14ac:dyDescent="0.2">
      <c r="G1123" s="10"/>
    </row>
    <row r="1124" spans="7:7" x14ac:dyDescent="0.2">
      <c r="G1124" s="10"/>
    </row>
    <row r="1125" spans="7:7" x14ac:dyDescent="0.2">
      <c r="G1125" s="10"/>
    </row>
    <row r="1126" spans="7:7" x14ac:dyDescent="0.2">
      <c r="G1126" s="10"/>
    </row>
    <row r="1127" spans="7:7" x14ac:dyDescent="0.2">
      <c r="G1127" s="10"/>
    </row>
    <row r="1128" spans="7:7" x14ac:dyDescent="0.2">
      <c r="G1128" s="10"/>
    </row>
    <row r="1129" spans="7:7" x14ac:dyDescent="0.2">
      <c r="G1129" s="10"/>
    </row>
    <row r="1130" spans="7:7" x14ac:dyDescent="0.2">
      <c r="G1130" s="10"/>
    </row>
    <row r="1131" spans="7:7" x14ac:dyDescent="0.2">
      <c r="G1131" s="10"/>
    </row>
    <row r="1132" spans="7:7" x14ac:dyDescent="0.2">
      <c r="G1132" s="10"/>
    </row>
    <row r="1133" spans="7:7" x14ac:dyDescent="0.2">
      <c r="G1133" s="10"/>
    </row>
    <row r="1134" spans="7:7" x14ac:dyDescent="0.2">
      <c r="G1134" s="10"/>
    </row>
    <row r="1135" spans="7:7" x14ac:dyDescent="0.2">
      <c r="G1135" s="10"/>
    </row>
    <row r="1136" spans="7:7" x14ac:dyDescent="0.2">
      <c r="G1136" s="10"/>
    </row>
    <row r="1137" spans="7:7" x14ac:dyDescent="0.2">
      <c r="G1137" s="10"/>
    </row>
    <row r="1138" spans="7:7" x14ac:dyDescent="0.2">
      <c r="G1138" s="10"/>
    </row>
    <row r="1139" spans="7:7" x14ac:dyDescent="0.2">
      <c r="G1139" s="10"/>
    </row>
    <row r="1140" spans="7:7" x14ac:dyDescent="0.2">
      <c r="G1140" s="10"/>
    </row>
    <row r="1141" spans="7:7" x14ac:dyDescent="0.2">
      <c r="G1141" s="10"/>
    </row>
    <row r="1142" spans="7:7" x14ac:dyDescent="0.2">
      <c r="G1142" s="10"/>
    </row>
    <row r="1143" spans="7:7" x14ac:dyDescent="0.2">
      <c r="G1143" s="10"/>
    </row>
    <row r="1144" spans="7:7" x14ac:dyDescent="0.2">
      <c r="G1144" s="10"/>
    </row>
    <row r="1145" spans="7:7" x14ac:dyDescent="0.2">
      <c r="G1145" s="10"/>
    </row>
    <row r="1146" spans="7:7" x14ac:dyDescent="0.2">
      <c r="G1146" s="10"/>
    </row>
    <row r="1147" spans="7:7" x14ac:dyDescent="0.2">
      <c r="G1147" s="10"/>
    </row>
    <row r="1148" spans="7:7" x14ac:dyDescent="0.2">
      <c r="G1148" s="10"/>
    </row>
    <row r="1149" spans="7:7" x14ac:dyDescent="0.2">
      <c r="G1149" s="10"/>
    </row>
    <row r="1150" spans="7:7" x14ac:dyDescent="0.2">
      <c r="G1150" s="10"/>
    </row>
    <row r="1151" spans="7:7" x14ac:dyDescent="0.2">
      <c r="G1151" s="10"/>
    </row>
    <row r="1152" spans="7:7" x14ac:dyDescent="0.2">
      <c r="G1152" s="10"/>
    </row>
    <row r="1153" spans="7:7" x14ac:dyDescent="0.2">
      <c r="G1153" s="10"/>
    </row>
    <row r="1154" spans="7:7" x14ac:dyDescent="0.2">
      <c r="G1154" s="10"/>
    </row>
    <row r="1155" spans="7:7" x14ac:dyDescent="0.2">
      <c r="G1155" s="10"/>
    </row>
    <row r="1156" spans="7:7" x14ac:dyDescent="0.2">
      <c r="G1156" s="10"/>
    </row>
    <row r="1157" spans="7:7" x14ac:dyDescent="0.2">
      <c r="G1157" s="10"/>
    </row>
    <row r="1158" spans="7:7" x14ac:dyDescent="0.2">
      <c r="G1158" s="10"/>
    </row>
    <row r="1159" spans="7:7" x14ac:dyDescent="0.2">
      <c r="G1159" s="10"/>
    </row>
    <row r="1160" spans="7:7" x14ac:dyDescent="0.2">
      <c r="G1160" s="10"/>
    </row>
    <row r="1161" spans="7:7" x14ac:dyDescent="0.2">
      <c r="G1161" s="10"/>
    </row>
    <row r="1162" spans="7:7" x14ac:dyDescent="0.2">
      <c r="G1162" s="10"/>
    </row>
    <row r="1163" spans="7:7" x14ac:dyDescent="0.2">
      <c r="G1163" s="10"/>
    </row>
    <row r="1164" spans="7:7" x14ac:dyDescent="0.2">
      <c r="G1164" s="10"/>
    </row>
    <row r="1165" spans="7:7" x14ac:dyDescent="0.2">
      <c r="G1165" s="10"/>
    </row>
    <row r="1166" spans="7:7" x14ac:dyDescent="0.2">
      <c r="G1166" s="10"/>
    </row>
    <row r="1167" spans="7:7" x14ac:dyDescent="0.2">
      <c r="G1167" s="10"/>
    </row>
    <row r="1168" spans="7:7" x14ac:dyDescent="0.2">
      <c r="G1168" s="10"/>
    </row>
    <row r="1169" spans="7:7" x14ac:dyDescent="0.2">
      <c r="G1169" s="10"/>
    </row>
    <row r="1170" spans="7:7" x14ac:dyDescent="0.2">
      <c r="G1170" s="10"/>
    </row>
    <row r="1171" spans="7:7" x14ac:dyDescent="0.2">
      <c r="G1171" s="10"/>
    </row>
    <row r="1172" spans="7:7" x14ac:dyDescent="0.2">
      <c r="G1172" s="10"/>
    </row>
    <row r="1173" spans="7:7" x14ac:dyDescent="0.2">
      <c r="G1173" s="10"/>
    </row>
    <row r="1174" spans="7:7" x14ac:dyDescent="0.2">
      <c r="G1174" s="10"/>
    </row>
    <row r="1175" spans="7:7" x14ac:dyDescent="0.2">
      <c r="G1175" s="10"/>
    </row>
    <row r="1176" spans="7:7" x14ac:dyDescent="0.2">
      <c r="G1176" s="10"/>
    </row>
    <row r="1177" spans="7:7" x14ac:dyDescent="0.2">
      <c r="G1177" s="10"/>
    </row>
    <row r="1178" spans="7:7" x14ac:dyDescent="0.2">
      <c r="G1178" s="10"/>
    </row>
    <row r="1179" spans="7:7" x14ac:dyDescent="0.2">
      <c r="G1179" s="10"/>
    </row>
    <row r="1180" spans="7:7" x14ac:dyDescent="0.2">
      <c r="G1180" s="10"/>
    </row>
    <row r="1181" spans="7:7" x14ac:dyDescent="0.2">
      <c r="G1181" s="10"/>
    </row>
    <row r="1182" spans="7:7" x14ac:dyDescent="0.2">
      <c r="G1182" s="10"/>
    </row>
    <row r="1183" spans="7:7" x14ac:dyDescent="0.2">
      <c r="G1183" s="10"/>
    </row>
    <row r="1184" spans="7:7" x14ac:dyDescent="0.2">
      <c r="G1184" s="10"/>
    </row>
    <row r="1185" spans="7:7" x14ac:dyDescent="0.2">
      <c r="G1185" s="10"/>
    </row>
    <row r="1186" spans="7:7" x14ac:dyDescent="0.2">
      <c r="G1186" s="10"/>
    </row>
    <row r="1187" spans="7:7" x14ac:dyDescent="0.2">
      <c r="G1187" s="10"/>
    </row>
    <row r="1188" spans="7:7" x14ac:dyDescent="0.2">
      <c r="G1188" s="10"/>
    </row>
    <row r="1189" spans="7:7" x14ac:dyDescent="0.2">
      <c r="G1189" s="10"/>
    </row>
    <row r="1190" spans="7:7" x14ac:dyDescent="0.2">
      <c r="G1190" s="10"/>
    </row>
    <row r="1191" spans="7:7" x14ac:dyDescent="0.2">
      <c r="G1191" s="10"/>
    </row>
    <row r="1192" spans="7:7" x14ac:dyDescent="0.2">
      <c r="G1192" s="10"/>
    </row>
    <row r="1193" spans="7:7" x14ac:dyDescent="0.2">
      <c r="G1193" s="10"/>
    </row>
    <row r="1194" spans="7:7" x14ac:dyDescent="0.2">
      <c r="G1194" s="10"/>
    </row>
    <row r="1195" spans="7:7" x14ac:dyDescent="0.2">
      <c r="G1195" s="10"/>
    </row>
    <row r="1196" spans="7:7" x14ac:dyDescent="0.2">
      <c r="G1196" s="10"/>
    </row>
    <row r="1197" spans="7:7" x14ac:dyDescent="0.2">
      <c r="G1197" s="10"/>
    </row>
    <row r="1198" spans="7:7" x14ac:dyDescent="0.2">
      <c r="G1198" s="10"/>
    </row>
    <row r="1199" spans="7:7" x14ac:dyDescent="0.2">
      <c r="G1199" s="10"/>
    </row>
    <row r="1200" spans="7:7" x14ac:dyDescent="0.2">
      <c r="G1200" s="10"/>
    </row>
    <row r="1201" spans="7:7" x14ac:dyDescent="0.2">
      <c r="G1201" s="10"/>
    </row>
    <row r="1202" spans="7:7" x14ac:dyDescent="0.2">
      <c r="G1202" s="10"/>
    </row>
    <row r="1203" spans="7:7" x14ac:dyDescent="0.2">
      <c r="G1203" s="10"/>
    </row>
    <row r="1204" spans="7:7" x14ac:dyDescent="0.2">
      <c r="G1204" s="10"/>
    </row>
    <row r="1205" spans="7:7" x14ac:dyDescent="0.2">
      <c r="G1205" s="10"/>
    </row>
    <row r="1206" spans="7:7" x14ac:dyDescent="0.2">
      <c r="G1206" s="10"/>
    </row>
    <row r="1207" spans="7:7" x14ac:dyDescent="0.2">
      <c r="G1207" s="10"/>
    </row>
    <row r="1208" spans="7:7" x14ac:dyDescent="0.2">
      <c r="G1208" s="10"/>
    </row>
    <row r="1209" spans="7:7" x14ac:dyDescent="0.2">
      <c r="G1209" s="10"/>
    </row>
    <row r="1210" spans="7:7" x14ac:dyDescent="0.2">
      <c r="G1210" s="10"/>
    </row>
    <row r="1211" spans="7:7" x14ac:dyDescent="0.2">
      <c r="G1211" s="10"/>
    </row>
    <row r="1212" spans="7:7" x14ac:dyDescent="0.2">
      <c r="G1212" s="10"/>
    </row>
    <row r="1213" spans="7:7" x14ac:dyDescent="0.2">
      <c r="G1213" s="10"/>
    </row>
    <row r="1214" spans="7:7" x14ac:dyDescent="0.2">
      <c r="G1214" s="10"/>
    </row>
    <row r="1215" spans="7:7" x14ac:dyDescent="0.2">
      <c r="G1215" s="10"/>
    </row>
    <row r="1216" spans="7:7" x14ac:dyDescent="0.2">
      <c r="G1216" s="10"/>
    </row>
    <row r="1217" spans="7:7" x14ac:dyDescent="0.2">
      <c r="G1217" s="10"/>
    </row>
    <row r="1218" spans="7:7" x14ac:dyDescent="0.2">
      <c r="G1218" s="10"/>
    </row>
    <row r="1219" spans="7:7" x14ac:dyDescent="0.2">
      <c r="G1219" s="10"/>
    </row>
    <row r="1220" spans="7:7" x14ac:dyDescent="0.2">
      <c r="G1220" s="10"/>
    </row>
    <row r="1221" spans="7:7" x14ac:dyDescent="0.2">
      <c r="G1221" s="10"/>
    </row>
    <row r="1222" spans="7:7" x14ac:dyDescent="0.2">
      <c r="G1222" s="10"/>
    </row>
    <row r="1223" spans="7:7" x14ac:dyDescent="0.2">
      <c r="G1223" s="10"/>
    </row>
    <row r="1224" spans="7:7" x14ac:dyDescent="0.2">
      <c r="G1224" s="10"/>
    </row>
    <row r="1225" spans="7:7" x14ac:dyDescent="0.2">
      <c r="G1225" s="10"/>
    </row>
    <row r="1226" spans="7:7" x14ac:dyDescent="0.2">
      <c r="G1226" s="10"/>
    </row>
    <row r="1227" spans="7:7" x14ac:dyDescent="0.2">
      <c r="G1227" s="10"/>
    </row>
    <row r="1228" spans="7:7" x14ac:dyDescent="0.2">
      <c r="G1228" s="10"/>
    </row>
    <row r="1229" spans="7:7" x14ac:dyDescent="0.2">
      <c r="G1229" s="10"/>
    </row>
    <row r="1230" spans="7:7" x14ac:dyDescent="0.2">
      <c r="G1230" s="10"/>
    </row>
    <row r="1231" spans="7:7" x14ac:dyDescent="0.2">
      <c r="G1231" s="10"/>
    </row>
    <row r="1232" spans="7:7" x14ac:dyDescent="0.2">
      <c r="G1232" s="10"/>
    </row>
    <row r="1233" spans="7:7" x14ac:dyDescent="0.2">
      <c r="G1233" s="10"/>
    </row>
    <row r="1234" spans="7:7" x14ac:dyDescent="0.2">
      <c r="G1234" s="10"/>
    </row>
    <row r="1235" spans="7:7" x14ac:dyDescent="0.2">
      <c r="G1235" s="10"/>
    </row>
    <row r="1236" spans="7:7" x14ac:dyDescent="0.2">
      <c r="G1236" s="10"/>
    </row>
    <row r="1237" spans="7:7" x14ac:dyDescent="0.2">
      <c r="G1237" s="10"/>
    </row>
    <row r="1238" spans="7:7" x14ac:dyDescent="0.2">
      <c r="G1238" s="10"/>
    </row>
    <row r="1239" spans="7:7" x14ac:dyDescent="0.2">
      <c r="G1239" s="10"/>
    </row>
    <row r="1240" spans="7:7" x14ac:dyDescent="0.2">
      <c r="G1240" s="10"/>
    </row>
    <row r="1241" spans="7:7" x14ac:dyDescent="0.2">
      <c r="G1241" s="10"/>
    </row>
    <row r="1242" spans="7:7" x14ac:dyDescent="0.2">
      <c r="G1242" s="10"/>
    </row>
    <row r="1243" spans="7:7" x14ac:dyDescent="0.2">
      <c r="G1243" s="10"/>
    </row>
    <row r="1244" spans="7:7" x14ac:dyDescent="0.2">
      <c r="G1244" s="10"/>
    </row>
    <row r="1245" spans="7:7" x14ac:dyDescent="0.2">
      <c r="G1245" s="10"/>
    </row>
    <row r="1246" spans="7:7" x14ac:dyDescent="0.2">
      <c r="G1246" s="10"/>
    </row>
    <row r="1247" spans="7:7" x14ac:dyDescent="0.2">
      <c r="G1247" s="10"/>
    </row>
    <row r="1248" spans="7:7" x14ac:dyDescent="0.2">
      <c r="G1248" s="10"/>
    </row>
    <row r="1249" spans="7:7" x14ac:dyDescent="0.2">
      <c r="G1249" s="10"/>
    </row>
    <row r="1250" spans="7:7" x14ac:dyDescent="0.2">
      <c r="G1250" s="10"/>
    </row>
    <row r="1251" spans="7:7" x14ac:dyDescent="0.2">
      <c r="G1251" s="10"/>
    </row>
    <row r="1252" spans="7:7" x14ac:dyDescent="0.2">
      <c r="G1252" s="10"/>
    </row>
    <row r="1253" spans="7:7" x14ac:dyDescent="0.2">
      <c r="G1253" s="10"/>
    </row>
    <row r="1254" spans="7:7" x14ac:dyDescent="0.2">
      <c r="G1254" s="10"/>
    </row>
    <row r="1255" spans="7:7" x14ac:dyDescent="0.2">
      <c r="G1255" s="10"/>
    </row>
    <row r="1256" spans="7:7" x14ac:dyDescent="0.2">
      <c r="G1256" s="10"/>
    </row>
    <row r="1257" spans="7:7" x14ac:dyDescent="0.2">
      <c r="G1257" s="10"/>
    </row>
    <row r="1258" spans="7:7" x14ac:dyDescent="0.2">
      <c r="G1258" s="10"/>
    </row>
    <row r="1259" spans="7:7" x14ac:dyDescent="0.2">
      <c r="G1259" s="10"/>
    </row>
    <row r="1260" spans="7:7" x14ac:dyDescent="0.2">
      <c r="G1260" s="10"/>
    </row>
    <row r="1261" spans="7:7" x14ac:dyDescent="0.2">
      <c r="G1261" s="10"/>
    </row>
    <row r="1262" spans="7:7" x14ac:dyDescent="0.2">
      <c r="G1262" s="10"/>
    </row>
    <row r="1263" spans="7:7" x14ac:dyDescent="0.2">
      <c r="G1263" s="10"/>
    </row>
    <row r="1264" spans="7:7" x14ac:dyDescent="0.2">
      <c r="G1264" s="10"/>
    </row>
    <row r="1265" spans="7:7" x14ac:dyDescent="0.2">
      <c r="G1265" s="10"/>
    </row>
    <row r="1266" spans="7:7" x14ac:dyDescent="0.2">
      <c r="G1266" s="10"/>
    </row>
    <row r="1267" spans="7:7" x14ac:dyDescent="0.2">
      <c r="G1267" s="10"/>
    </row>
    <row r="1268" spans="7:7" x14ac:dyDescent="0.2">
      <c r="G1268" s="10"/>
    </row>
    <row r="1269" spans="7:7" x14ac:dyDescent="0.2">
      <c r="G1269" s="10"/>
    </row>
    <row r="1270" spans="7:7" x14ac:dyDescent="0.2">
      <c r="G1270" s="10"/>
    </row>
    <row r="1271" spans="7:7" x14ac:dyDescent="0.2">
      <c r="G1271" s="10"/>
    </row>
    <row r="1272" spans="7:7" x14ac:dyDescent="0.2">
      <c r="G1272" s="10"/>
    </row>
    <row r="1273" spans="7:7" x14ac:dyDescent="0.2">
      <c r="G1273" s="10"/>
    </row>
    <row r="1274" spans="7:7" x14ac:dyDescent="0.2">
      <c r="G1274" s="10"/>
    </row>
    <row r="1275" spans="7:7" x14ac:dyDescent="0.2">
      <c r="G1275" s="10"/>
    </row>
    <row r="1276" spans="7:7" x14ac:dyDescent="0.2">
      <c r="G1276" s="10"/>
    </row>
    <row r="1277" spans="7:7" x14ac:dyDescent="0.2">
      <c r="G1277" s="10"/>
    </row>
    <row r="1278" spans="7:7" x14ac:dyDescent="0.2">
      <c r="G1278" s="10"/>
    </row>
    <row r="1279" spans="7:7" x14ac:dyDescent="0.2">
      <c r="G1279" s="10"/>
    </row>
    <row r="1280" spans="7:7" x14ac:dyDescent="0.2">
      <c r="G1280" s="10"/>
    </row>
    <row r="1281" spans="7:7" x14ac:dyDescent="0.2">
      <c r="G1281" s="10"/>
    </row>
    <row r="1282" spans="7:7" x14ac:dyDescent="0.2">
      <c r="G1282" s="10"/>
    </row>
    <row r="1283" spans="7:7" x14ac:dyDescent="0.2">
      <c r="G1283" s="10"/>
    </row>
    <row r="1284" spans="7:7" x14ac:dyDescent="0.2">
      <c r="G1284" s="10"/>
    </row>
    <row r="1285" spans="7:7" x14ac:dyDescent="0.2">
      <c r="G1285" s="10"/>
    </row>
    <row r="1286" spans="7:7" x14ac:dyDescent="0.2">
      <c r="G1286" s="10"/>
    </row>
    <row r="1287" spans="7:7" x14ac:dyDescent="0.2">
      <c r="G1287" s="10"/>
    </row>
    <row r="1288" spans="7:7" x14ac:dyDescent="0.2">
      <c r="G1288" s="10"/>
    </row>
    <row r="1289" spans="7:7" x14ac:dyDescent="0.2">
      <c r="G1289" s="10"/>
    </row>
    <row r="1290" spans="7:7" x14ac:dyDescent="0.2">
      <c r="G1290" s="10"/>
    </row>
    <row r="1291" spans="7:7" x14ac:dyDescent="0.2">
      <c r="G1291" s="10"/>
    </row>
    <row r="1292" spans="7:7" x14ac:dyDescent="0.2">
      <c r="G1292" s="10"/>
    </row>
    <row r="1293" spans="7:7" x14ac:dyDescent="0.2">
      <c r="G1293" s="10"/>
    </row>
    <row r="1294" spans="7:7" x14ac:dyDescent="0.2">
      <c r="G1294" s="10"/>
    </row>
    <row r="1295" spans="7:7" x14ac:dyDescent="0.2">
      <c r="G1295" s="10"/>
    </row>
    <row r="1296" spans="7:7" x14ac:dyDescent="0.2">
      <c r="G1296" s="10"/>
    </row>
    <row r="1297" spans="7:7" x14ac:dyDescent="0.2">
      <c r="G1297" s="10"/>
    </row>
    <row r="1298" spans="7:7" x14ac:dyDescent="0.2">
      <c r="G1298" s="10"/>
    </row>
    <row r="1299" spans="7:7" x14ac:dyDescent="0.2">
      <c r="G1299" s="10"/>
    </row>
    <row r="1300" spans="7:7" x14ac:dyDescent="0.2">
      <c r="G1300" s="10"/>
    </row>
    <row r="1301" spans="7:7" x14ac:dyDescent="0.2">
      <c r="G1301" s="10"/>
    </row>
    <row r="1302" spans="7:7" x14ac:dyDescent="0.2">
      <c r="G1302" s="10"/>
    </row>
    <row r="1303" spans="7:7" x14ac:dyDescent="0.2">
      <c r="G1303" s="10"/>
    </row>
    <row r="1304" spans="7:7" x14ac:dyDescent="0.2">
      <c r="G1304" s="10"/>
    </row>
    <row r="1305" spans="7:7" x14ac:dyDescent="0.2">
      <c r="G1305" s="10"/>
    </row>
    <row r="1306" spans="7:7" x14ac:dyDescent="0.2">
      <c r="G1306" s="10"/>
    </row>
    <row r="1307" spans="7:7" x14ac:dyDescent="0.2">
      <c r="G1307" s="10"/>
    </row>
    <row r="1308" spans="7:7" x14ac:dyDescent="0.2">
      <c r="G1308" s="10"/>
    </row>
    <row r="1309" spans="7:7" x14ac:dyDescent="0.2">
      <c r="G1309" s="10"/>
    </row>
    <row r="1310" spans="7:7" x14ac:dyDescent="0.2">
      <c r="G1310" s="10"/>
    </row>
    <row r="1311" spans="7:7" x14ac:dyDescent="0.2">
      <c r="G1311" s="10"/>
    </row>
    <row r="1312" spans="7:7" x14ac:dyDescent="0.2">
      <c r="G1312" s="10"/>
    </row>
    <row r="1313" spans="7:7" x14ac:dyDescent="0.2">
      <c r="G1313" s="10"/>
    </row>
    <row r="1314" spans="7:7" x14ac:dyDescent="0.2">
      <c r="G1314" s="10"/>
    </row>
    <row r="1315" spans="7:7" x14ac:dyDescent="0.2">
      <c r="G1315" s="10"/>
    </row>
    <row r="1316" spans="7:7" x14ac:dyDescent="0.2">
      <c r="G1316" s="10"/>
    </row>
    <row r="1317" spans="7:7" x14ac:dyDescent="0.2">
      <c r="G1317" s="10"/>
    </row>
    <row r="1318" spans="7:7" x14ac:dyDescent="0.2">
      <c r="G1318" s="10"/>
    </row>
    <row r="1319" spans="7:7" x14ac:dyDescent="0.2">
      <c r="G1319" s="10"/>
    </row>
    <row r="1320" spans="7:7" x14ac:dyDescent="0.2">
      <c r="G1320" s="10"/>
    </row>
    <row r="1321" spans="7:7" x14ac:dyDescent="0.2">
      <c r="G1321" s="10"/>
    </row>
    <row r="1322" spans="7:7" x14ac:dyDescent="0.2">
      <c r="G1322" s="10"/>
    </row>
    <row r="1323" spans="7:7" x14ac:dyDescent="0.2">
      <c r="G1323" s="10"/>
    </row>
    <row r="1324" spans="7:7" x14ac:dyDescent="0.2">
      <c r="G1324" s="10"/>
    </row>
    <row r="1325" spans="7:7" x14ac:dyDescent="0.2">
      <c r="G1325" s="10"/>
    </row>
    <row r="1326" spans="7:7" x14ac:dyDescent="0.2">
      <c r="G1326" s="10"/>
    </row>
    <row r="1327" spans="7:7" x14ac:dyDescent="0.2">
      <c r="G1327" s="10"/>
    </row>
    <row r="1328" spans="7:7" x14ac:dyDescent="0.2">
      <c r="G1328" s="10"/>
    </row>
    <row r="1329" spans="7:7" x14ac:dyDescent="0.2">
      <c r="G1329" s="10"/>
    </row>
    <row r="1330" spans="7:7" x14ac:dyDescent="0.2">
      <c r="G1330" s="10"/>
    </row>
    <row r="1331" spans="7:7" x14ac:dyDescent="0.2">
      <c r="G1331" s="10"/>
    </row>
    <row r="1332" spans="7:7" x14ac:dyDescent="0.2">
      <c r="G1332" s="10"/>
    </row>
    <row r="1333" spans="7:7" x14ac:dyDescent="0.2">
      <c r="G1333" s="10"/>
    </row>
    <row r="1334" spans="7:7" x14ac:dyDescent="0.2">
      <c r="G1334" s="10"/>
    </row>
    <row r="1335" spans="7:7" x14ac:dyDescent="0.2">
      <c r="G1335" s="10"/>
    </row>
    <row r="1336" spans="7:7" x14ac:dyDescent="0.2">
      <c r="G1336" s="10"/>
    </row>
    <row r="1337" spans="7:7" x14ac:dyDescent="0.2">
      <c r="G1337" s="10"/>
    </row>
    <row r="1338" spans="7:7" x14ac:dyDescent="0.2">
      <c r="G1338" s="10"/>
    </row>
    <row r="1339" spans="7:7" x14ac:dyDescent="0.2">
      <c r="G1339" s="10"/>
    </row>
    <row r="1340" spans="7:7" x14ac:dyDescent="0.2">
      <c r="G1340" s="10"/>
    </row>
    <row r="1341" spans="7:7" x14ac:dyDescent="0.2">
      <c r="G1341" s="10"/>
    </row>
    <row r="1342" spans="7:7" x14ac:dyDescent="0.2">
      <c r="G1342" s="10"/>
    </row>
    <row r="1343" spans="7:7" x14ac:dyDescent="0.2">
      <c r="G1343" s="10"/>
    </row>
    <row r="1344" spans="7:7" x14ac:dyDescent="0.2">
      <c r="G1344" s="10"/>
    </row>
    <row r="1345" spans="7:7" x14ac:dyDescent="0.2">
      <c r="G1345" s="10"/>
    </row>
    <row r="1346" spans="7:7" x14ac:dyDescent="0.2">
      <c r="G1346" s="10"/>
    </row>
    <row r="1347" spans="7:7" x14ac:dyDescent="0.2">
      <c r="G1347" s="10"/>
    </row>
    <row r="1348" spans="7:7" x14ac:dyDescent="0.2">
      <c r="G1348" s="10"/>
    </row>
    <row r="1349" spans="7:7" x14ac:dyDescent="0.2">
      <c r="G1349" s="10"/>
    </row>
    <row r="1350" spans="7:7" x14ac:dyDescent="0.2">
      <c r="G1350" s="10"/>
    </row>
    <row r="1351" spans="7:7" x14ac:dyDescent="0.2">
      <c r="G1351" s="10"/>
    </row>
    <row r="1352" spans="7:7" x14ac:dyDescent="0.2">
      <c r="G1352" s="10"/>
    </row>
    <row r="1353" spans="7:7" x14ac:dyDescent="0.2">
      <c r="G1353" s="10"/>
    </row>
    <row r="1354" spans="7:7" x14ac:dyDescent="0.2">
      <c r="G1354" s="10"/>
    </row>
    <row r="1355" spans="7:7" x14ac:dyDescent="0.2">
      <c r="G1355" s="10"/>
    </row>
    <row r="1356" spans="7:7" x14ac:dyDescent="0.2">
      <c r="G1356" s="10"/>
    </row>
    <row r="1357" spans="7:7" x14ac:dyDescent="0.2">
      <c r="G1357" s="10"/>
    </row>
    <row r="1358" spans="7:7" x14ac:dyDescent="0.2">
      <c r="G1358" s="10"/>
    </row>
    <row r="1359" spans="7:7" x14ac:dyDescent="0.2">
      <c r="G1359" s="10"/>
    </row>
    <row r="1360" spans="7:7" x14ac:dyDescent="0.2">
      <c r="G1360" s="10"/>
    </row>
    <row r="1361" spans="7:7" x14ac:dyDescent="0.2">
      <c r="G1361" s="10"/>
    </row>
    <row r="1362" spans="7:7" x14ac:dyDescent="0.2">
      <c r="G1362" s="10"/>
    </row>
    <row r="1363" spans="7:7" x14ac:dyDescent="0.2">
      <c r="G1363" s="10"/>
    </row>
    <row r="1364" spans="7:7" x14ac:dyDescent="0.2">
      <c r="G1364" s="10"/>
    </row>
    <row r="1365" spans="7:7" x14ac:dyDescent="0.2">
      <c r="G1365" s="10"/>
    </row>
    <row r="1366" spans="7:7" x14ac:dyDescent="0.2">
      <c r="G1366" s="10"/>
    </row>
    <row r="1367" spans="7:7" x14ac:dyDescent="0.2">
      <c r="G1367" s="10"/>
    </row>
    <row r="1368" spans="7:7" x14ac:dyDescent="0.2">
      <c r="G1368" s="10"/>
    </row>
    <row r="1369" spans="7:7" x14ac:dyDescent="0.2">
      <c r="G1369" s="10"/>
    </row>
    <row r="1370" spans="7:7" x14ac:dyDescent="0.2">
      <c r="G1370" s="10"/>
    </row>
    <row r="1371" spans="7:7" x14ac:dyDescent="0.2">
      <c r="G1371" s="10"/>
    </row>
    <row r="1372" spans="7:7" x14ac:dyDescent="0.2">
      <c r="G1372" s="10"/>
    </row>
    <row r="1373" spans="7:7" x14ac:dyDescent="0.2">
      <c r="G1373" s="10"/>
    </row>
    <row r="1374" spans="7:7" x14ac:dyDescent="0.2">
      <c r="G1374" s="10"/>
    </row>
    <row r="1375" spans="7:7" x14ac:dyDescent="0.2">
      <c r="G1375" s="10"/>
    </row>
    <row r="1376" spans="7:7" x14ac:dyDescent="0.2">
      <c r="G1376" s="10"/>
    </row>
    <row r="1377" spans="7:7" x14ac:dyDescent="0.2">
      <c r="G1377" s="10"/>
    </row>
    <row r="1378" spans="7:7" x14ac:dyDescent="0.2">
      <c r="G1378" s="10"/>
    </row>
    <row r="1379" spans="7:7" x14ac:dyDescent="0.2">
      <c r="G1379" s="10"/>
    </row>
    <row r="1380" spans="7:7" x14ac:dyDescent="0.2">
      <c r="G1380" s="10"/>
    </row>
    <row r="1381" spans="7:7" x14ac:dyDescent="0.2">
      <c r="G1381" s="10"/>
    </row>
    <row r="1382" spans="7:7" x14ac:dyDescent="0.2">
      <c r="G1382" s="10"/>
    </row>
    <row r="1383" spans="7:7" x14ac:dyDescent="0.2">
      <c r="G1383" s="10"/>
    </row>
    <row r="1384" spans="7:7" x14ac:dyDescent="0.2">
      <c r="G1384" s="10"/>
    </row>
    <row r="1385" spans="7:7" x14ac:dyDescent="0.2">
      <c r="G1385" s="10"/>
    </row>
    <row r="1386" spans="7:7" x14ac:dyDescent="0.2">
      <c r="G1386" s="10"/>
    </row>
    <row r="1387" spans="7:7" x14ac:dyDescent="0.2">
      <c r="G1387" s="10"/>
    </row>
    <row r="1388" spans="7:7" x14ac:dyDescent="0.2">
      <c r="G1388" s="10"/>
    </row>
    <row r="1389" spans="7:7" x14ac:dyDescent="0.2">
      <c r="G1389" s="10"/>
    </row>
    <row r="1390" spans="7:7" x14ac:dyDescent="0.2">
      <c r="G1390" s="10"/>
    </row>
    <row r="1391" spans="7:7" x14ac:dyDescent="0.2">
      <c r="G1391" s="10"/>
    </row>
    <row r="1392" spans="7:7" x14ac:dyDescent="0.2">
      <c r="G1392" s="10"/>
    </row>
    <row r="1393" spans="7:7" x14ac:dyDescent="0.2">
      <c r="G1393" s="10"/>
    </row>
    <row r="1394" spans="7:7" x14ac:dyDescent="0.2">
      <c r="G1394" s="10"/>
    </row>
    <row r="1395" spans="7:7" x14ac:dyDescent="0.2">
      <c r="G1395" s="10"/>
    </row>
    <row r="1396" spans="7:7" x14ac:dyDescent="0.2">
      <c r="G1396" s="10"/>
    </row>
    <row r="1397" spans="7:7" x14ac:dyDescent="0.2">
      <c r="G1397" s="10"/>
    </row>
    <row r="1398" spans="7:7" x14ac:dyDescent="0.2">
      <c r="G1398" s="10"/>
    </row>
    <row r="1399" spans="7:7" x14ac:dyDescent="0.2">
      <c r="G1399" s="10"/>
    </row>
    <row r="1400" spans="7:7" x14ac:dyDescent="0.2">
      <c r="G1400" s="10"/>
    </row>
    <row r="1401" spans="7:7" x14ac:dyDescent="0.2">
      <c r="G1401" s="10"/>
    </row>
    <row r="1402" spans="7:7" x14ac:dyDescent="0.2">
      <c r="G1402" s="10"/>
    </row>
    <row r="1403" spans="7:7" x14ac:dyDescent="0.2">
      <c r="G1403" s="10"/>
    </row>
    <row r="1404" spans="7:7" x14ac:dyDescent="0.2">
      <c r="G1404" s="10"/>
    </row>
    <row r="1405" spans="7:7" x14ac:dyDescent="0.2">
      <c r="G1405" s="10"/>
    </row>
    <row r="1406" spans="7:7" x14ac:dyDescent="0.2">
      <c r="G1406" s="10"/>
    </row>
    <row r="1407" spans="7:7" x14ac:dyDescent="0.2">
      <c r="G1407" s="10"/>
    </row>
    <row r="1408" spans="7:7" x14ac:dyDescent="0.2">
      <c r="G1408" s="10"/>
    </row>
    <row r="1409" spans="7:7" x14ac:dyDescent="0.2">
      <c r="G1409" s="10"/>
    </row>
    <row r="1410" spans="7:7" x14ac:dyDescent="0.2">
      <c r="G1410" s="10"/>
    </row>
    <row r="1411" spans="7:7" x14ac:dyDescent="0.2">
      <c r="G1411" s="10"/>
    </row>
    <row r="1412" spans="7:7" x14ac:dyDescent="0.2">
      <c r="G1412" s="10"/>
    </row>
    <row r="1413" spans="7:7" x14ac:dyDescent="0.2">
      <c r="G1413" s="10"/>
    </row>
    <row r="1414" spans="7:7" x14ac:dyDescent="0.2">
      <c r="G1414" s="10"/>
    </row>
    <row r="1415" spans="7:7" x14ac:dyDescent="0.2">
      <c r="G1415" s="10"/>
    </row>
    <row r="1416" spans="7:7" x14ac:dyDescent="0.2">
      <c r="G1416" s="10"/>
    </row>
    <row r="1417" spans="7:7" x14ac:dyDescent="0.2">
      <c r="G1417" s="10"/>
    </row>
    <row r="1418" spans="7:7" x14ac:dyDescent="0.2">
      <c r="G1418" s="10"/>
    </row>
    <row r="1419" spans="7:7" x14ac:dyDescent="0.2">
      <c r="G1419" s="10"/>
    </row>
    <row r="1420" spans="7:7" x14ac:dyDescent="0.2">
      <c r="G1420" s="10"/>
    </row>
    <row r="1421" spans="7:7" x14ac:dyDescent="0.2">
      <c r="G1421" s="10"/>
    </row>
    <row r="1422" spans="7:7" x14ac:dyDescent="0.2">
      <c r="G1422" s="10"/>
    </row>
    <row r="1423" spans="7:7" x14ac:dyDescent="0.2">
      <c r="G1423" s="10"/>
    </row>
    <row r="1424" spans="7:7" x14ac:dyDescent="0.2">
      <c r="G1424" s="10"/>
    </row>
    <row r="1425" spans="7:7" x14ac:dyDescent="0.2">
      <c r="G1425" s="10"/>
    </row>
    <row r="1426" spans="7:7" x14ac:dyDescent="0.2">
      <c r="G1426" s="10"/>
    </row>
    <row r="1427" spans="7:7" x14ac:dyDescent="0.2">
      <c r="G1427" s="10"/>
    </row>
    <row r="1428" spans="7:7" x14ac:dyDescent="0.2">
      <c r="G1428" s="10"/>
    </row>
    <row r="1429" spans="7:7" x14ac:dyDescent="0.2">
      <c r="G1429" s="10"/>
    </row>
    <row r="1430" spans="7:7" x14ac:dyDescent="0.2">
      <c r="G1430" s="10"/>
    </row>
    <row r="1431" spans="7:7" x14ac:dyDescent="0.2">
      <c r="G1431" s="10"/>
    </row>
    <row r="1432" spans="7:7" x14ac:dyDescent="0.2">
      <c r="G1432" s="10"/>
    </row>
    <row r="1433" spans="7:7" x14ac:dyDescent="0.2">
      <c r="G1433" s="10"/>
    </row>
    <row r="1434" spans="7:7" x14ac:dyDescent="0.2">
      <c r="G1434" s="10"/>
    </row>
    <row r="1435" spans="7:7" x14ac:dyDescent="0.2">
      <c r="G1435" s="10"/>
    </row>
    <row r="1436" spans="7:7" x14ac:dyDescent="0.2">
      <c r="G1436" s="10"/>
    </row>
    <row r="1437" spans="7:7" x14ac:dyDescent="0.2">
      <c r="G1437" s="10"/>
    </row>
    <row r="1438" spans="7:7" x14ac:dyDescent="0.2">
      <c r="G1438" s="10"/>
    </row>
    <row r="1439" spans="7:7" x14ac:dyDescent="0.2">
      <c r="G1439" s="10"/>
    </row>
    <row r="1440" spans="7:7" x14ac:dyDescent="0.2">
      <c r="G1440" s="10"/>
    </row>
    <row r="1441" spans="7:7" x14ac:dyDescent="0.2">
      <c r="G1441" s="10"/>
    </row>
    <row r="1442" spans="7:7" x14ac:dyDescent="0.2">
      <c r="G1442" s="10"/>
    </row>
    <row r="1443" spans="7:7" x14ac:dyDescent="0.2">
      <c r="G1443" s="10"/>
    </row>
    <row r="1444" spans="7:7" x14ac:dyDescent="0.2">
      <c r="G1444" s="10"/>
    </row>
    <row r="1445" spans="7:7" x14ac:dyDescent="0.2">
      <c r="G1445" s="10"/>
    </row>
    <row r="1446" spans="7:7" x14ac:dyDescent="0.2">
      <c r="G1446" s="10"/>
    </row>
    <row r="1447" spans="7:7" x14ac:dyDescent="0.2">
      <c r="G1447" s="10"/>
    </row>
    <row r="1448" spans="7:7" x14ac:dyDescent="0.2">
      <c r="G1448" s="10"/>
    </row>
    <row r="1449" spans="7:7" x14ac:dyDescent="0.2">
      <c r="G1449" s="10"/>
    </row>
    <row r="1450" spans="7:7" x14ac:dyDescent="0.2">
      <c r="G1450" s="10"/>
    </row>
    <row r="1451" spans="7:7" x14ac:dyDescent="0.2">
      <c r="G1451" s="10"/>
    </row>
    <row r="1452" spans="7:7" x14ac:dyDescent="0.2">
      <c r="G1452" s="10"/>
    </row>
    <row r="1453" spans="7:7" x14ac:dyDescent="0.2">
      <c r="G1453" s="10"/>
    </row>
    <row r="1454" spans="7:7" x14ac:dyDescent="0.2">
      <c r="G1454" s="10"/>
    </row>
    <row r="1455" spans="7:7" x14ac:dyDescent="0.2">
      <c r="G1455" s="10"/>
    </row>
    <row r="1456" spans="7:7" x14ac:dyDescent="0.2">
      <c r="G1456" s="10"/>
    </row>
    <row r="1457" spans="7:7" x14ac:dyDescent="0.2">
      <c r="G1457" s="10"/>
    </row>
    <row r="1458" spans="7:7" x14ac:dyDescent="0.2">
      <c r="G1458" s="10"/>
    </row>
    <row r="1459" spans="7:7" x14ac:dyDescent="0.2">
      <c r="G1459" s="10"/>
    </row>
    <row r="1460" spans="7:7" x14ac:dyDescent="0.2">
      <c r="G1460" s="10"/>
    </row>
    <row r="1461" spans="7:7" x14ac:dyDescent="0.2">
      <c r="G1461" s="10"/>
    </row>
    <row r="1462" spans="7:7" x14ac:dyDescent="0.2">
      <c r="G1462" s="10"/>
    </row>
    <row r="1463" spans="7:7" x14ac:dyDescent="0.2">
      <c r="G1463" s="10"/>
    </row>
    <row r="1464" spans="7:7" x14ac:dyDescent="0.2">
      <c r="G1464" s="10"/>
    </row>
    <row r="1465" spans="7:7" x14ac:dyDescent="0.2">
      <c r="G1465" s="10"/>
    </row>
    <row r="1466" spans="7:7" x14ac:dyDescent="0.2">
      <c r="G1466" s="10"/>
    </row>
    <row r="1467" spans="7:7" x14ac:dyDescent="0.2">
      <c r="G1467" s="10"/>
    </row>
    <row r="1468" spans="7:7" x14ac:dyDescent="0.2">
      <c r="G1468" s="10"/>
    </row>
    <row r="1469" spans="7:7" x14ac:dyDescent="0.2">
      <c r="G1469" s="10"/>
    </row>
    <row r="1470" spans="7:7" x14ac:dyDescent="0.2">
      <c r="G1470" s="10"/>
    </row>
    <row r="1471" spans="7:7" x14ac:dyDescent="0.2">
      <c r="G1471" s="10"/>
    </row>
    <row r="1472" spans="7:7" x14ac:dyDescent="0.2">
      <c r="G1472" s="10"/>
    </row>
    <row r="1473" spans="7:7" x14ac:dyDescent="0.2">
      <c r="G1473" s="10"/>
    </row>
    <row r="1474" spans="7:7" x14ac:dyDescent="0.2">
      <c r="G1474" s="10"/>
    </row>
    <row r="1475" spans="7:7" x14ac:dyDescent="0.2">
      <c r="G1475" s="10"/>
    </row>
    <row r="1476" spans="7:7" x14ac:dyDescent="0.2">
      <c r="G1476" s="10"/>
    </row>
    <row r="1477" spans="7:7" x14ac:dyDescent="0.2">
      <c r="G1477" s="10"/>
    </row>
    <row r="1478" spans="7:7" x14ac:dyDescent="0.2">
      <c r="G1478" s="10"/>
    </row>
    <row r="1479" spans="7:7" x14ac:dyDescent="0.2">
      <c r="G1479" s="10"/>
    </row>
    <row r="1480" spans="7:7" x14ac:dyDescent="0.2">
      <c r="G1480" s="10"/>
    </row>
    <row r="1481" spans="7:7" x14ac:dyDescent="0.2">
      <c r="G1481" s="10"/>
    </row>
    <row r="1482" spans="7:7" x14ac:dyDescent="0.2">
      <c r="G1482" s="10"/>
    </row>
    <row r="1483" spans="7:7" x14ac:dyDescent="0.2">
      <c r="G1483" s="10"/>
    </row>
    <row r="1484" spans="7:7" x14ac:dyDescent="0.2">
      <c r="G1484" s="10"/>
    </row>
    <row r="1485" spans="7:7" x14ac:dyDescent="0.2">
      <c r="G1485" s="10"/>
    </row>
    <row r="1486" spans="7:7" x14ac:dyDescent="0.2">
      <c r="G1486" s="10"/>
    </row>
    <row r="1487" spans="7:7" x14ac:dyDescent="0.2">
      <c r="G1487" s="10"/>
    </row>
    <row r="1488" spans="7:7" x14ac:dyDescent="0.2">
      <c r="G1488" s="10"/>
    </row>
    <row r="1489" spans="7:7" x14ac:dyDescent="0.2">
      <c r="G1489" s="10"/>
    </row>
    <row r="1490" spans="7:7" x14ac:dyDescent="0.2">
      <c r="G1490" s="10"/>
    </row>
    <row r="1491" spans="7:7" x14ac:dyDescent="0.2">
      <c r="G1491" s="10"/>
    </row>
    <row r="1492" spans="7:7" x14ac:dyDescent="0.2">
      <c r="G1492" s="10"/>
    </row>
    <row r="1493" spans="7:7" x14ac:dyDescent="0.2">
      <c r="G1493" s="10"/>
    </row>
    <row r="1494" spans="7:7" x14ac:dyDescent="0.2">
      <c r="G1494" s="10"/>
    </row>
    <row r="1495" spans="7:7" x14ac:dyDescent="0.2">
      <c r="G1495" s="10"/>
    </row>
    <row r="1496" spans="7:7" x14ac:dyDescent="0.2">
      <c r="G1496" s="10"/>
    </row>
    <row r="1497" spans="7:7" x14ac:dyDescent="0.2">
      <c r="G1497" s="10"/>
    </row>
    <row r="1498" spans="7:7" x14ac:dyDescent="0.2">
      <c r="G1498" s="10"/>
    </row>
    <row r="1499" spans="7:7" x14ac:dyDescent="0.2">
      <c r="G1499" s="10"/>
    </row>
    <row r="1500" spans="7:7" x14ac:dyDescent="0.2">
      <c r="G1500" s="10"/>
    </row>
    <row r="1501" spans="7:7" x14ac:dyDescent="0.2">
      <c r="G1501" s="10"/>
    </row>
    <row r="1502" spans="7:7" x14ac:dyDescent="0.2">
      <c r="G1502" s="10"/>
    </row>
    <row r="1503" spans="7:7" x14ac:dyDescent="0.2">
      <c r="G1503" s="10"/>
    </row>
    <row r="1504" spans="7:7" x14ac:dyDescent="0.2">
      <c r="G1504" s="10"/>
    </row>
    <row r="1505" spans="7:7" x14ac:dyDescent="0.2">
      <c r="G1505" s="10"/>
    </row>
    <row r="1506" spans="7:7" x14ac:dyDescent="0.2">
      <c r="G1506" s="10"/>
    </row>
    <row r="1507" spans="7:7" x14ac:dyDescent="0.2">
      <c r="G1507" s="10"/>
    </row>
    <row r="1508" spans="7:7" x14ac:dyDescent="0.2">
      <c r="G1508" s="10"/>
    </row>
    <row r="1509" spans="7:7" x14ac:dyDescent="0.2">
      <c r="G1509" s="10"/>
    </row>
    <row r="1510" spans="7:7" x14ac:dyDescent="0.2">
      <c r="G1510" s="10"/>
    </row>
    <row r="1511" spans="7:7" x14ac:dyDescent="0.2">
      <c r="G1511" s="10"/>
    </row>
    <row r="1512" spans="7:7" x14ac:dyDescent="0.2">
      <c r="G1512" s="10"/>
    </row>
    <row r="1513" spans="7:7" x14ac:dyDescent="0.2">
      <c r="G1513" s="10"/>
    </row>
    <row r="1514" spans="7:7" x14ac:dyDescent="0.2">
      <c r="G1514" s="10"/>
    </row>
    <row r="1515" spans="7:7" x14ac:dyDescent="0.2">
      <c r="G1515" s="10"/>
    </row>
    <row r="1516" spans="7:7" x14ac:dyDescent="0.2">
      <c r="G1516" s="10"/>
    </row>
    <row r="1517" spans="7:7" x14ac:dyDescent="0.2">
      <c r="G1517" s="10"/>
    </row>
    <row r="1518" spans="7:7" x14ac:dyDescent="0.2">
      <c r="G1518" s="10"/>
    </row>
    <row r="1519" spans="7:7" x14ac:dyDescent="0.2">
      <c r="G1519" s="10"/>
    </row>
    <row r="1520" spans="7:7" x14ac:dyDescent="0.2">
      <c r="G1520" s="10"/>
    </row>
    <row r="1521" spans="7:7" x14ac:dyDescent="0.2">
      <c r="G1521" s="10"/>
    </row>
    <row r="1522" spans="7:7" x14ac:dyDescent="0.2">
      <c r="G1522" s="10"/>
    </row>
    <row r="1523" spans="7:7" x14ac:dyDescent="0.2">
      <c r="G1523" s="10"/>
    </row>
    <row r="1524" spans="7:7" x14ac:dyDescent="0.2">
      <c r="G1524" s="10"/>
    </row>
    <row r="1525" spans="7:7" x14ac:dyDescent="0.2">
      <c r="G1525" s="10"/>
    </row>
    <row r="1526" spans="7:7" x14ac:dyDescent="0.2">
      <c r="G1526" s="10"/>
    </row>
    <row r="1527" spans="7:7" x14ac:dyDescent="0.2">
      <c r="G1527" s="10"/>
    </row>
    <row r="1528" spans="7:7" x14ac:dyDescent="0.2">
      <c r="G1528" s="10"/>
    </row>
    <row r="1529" spans="7:7" x14ac:dyDescent="0.2">
      <c r="G1529" s="10"/>
    </row>
    <row r="1530" spans="7:7" x14ac:dyDescent="0.2">
      <c r="G1530" s="10"/>
    </row>
    <row r="1531" spans="7:7" x14ac:dyDescent="0.2">
      <c r="G1531" s="10"/>
    </row>
    <row r="1532" spans="7:7" x14ac:dyDescent="0.2">
      <c r="G1532" s="10"/>
    </row>
    <row r="1533" spans="7:7" x14ac:dyDescent="0.2">
      <c r="G1533" s="10"/>
    </row>
    <row r="1534" spans="7:7" x14ac:dyDescent="0.2">
      <c r="G1534" s="10"/>
    </row>
    <row r="1535" spans="7:7" x14ac:dyDescent="0.2">
      <c r="G1535" s="10"/>
    </row>
    <row r="1536" spans="7:7" x14ac:dyDescent="0.2">
      <c r="G1536" s="10"/>
    </row>
    <row r="1537" spans="7:7" x14ac:dyDescent="0.2">
      <c r="G1537" s="10"/>
    </row>
    <row r="1538" spans="7:7" x14ac:dyDescent="0.2">
      <c r="G1538" s="10"/>
    </row>
    <row r="1539" spans="7:7" x14ac:dyDescent="0.2">
      <c r="G1539" s="10"/>
    </row>
    <row r="1540" spans="7:7" x14ac:dyDescent="0.2">
      <c r="G1540" s="10"/>
    </row>
    <row r="1541" spans="7:7" x14ac:dyDescent="0.2">
      <c r="G1541" s="10"/>
    </row>
    <row r="1542" spans="7:7" x14ac:dyDescent="0.2">
      <c r="G1542" s="10"/>
    </row>
    <row r="1543" spans="7:7" x14ac:dyDescent="0.2">
      <c r="G1543" s="10"/>
    </row>
    <row r="1544" spans="7:7" x14ac:dyDescent="0.2">
      <c r="G1544" s="10"/>
    </row>
    <row r="1545" spans="7:7" x14ac:dyDescent="0.2">
      <c r="G1545" s="10"/>
    </row>
    <row r="1546" spans="7:7" x14ac:dyDescent="0.2">
      <c r="G1546" s="10"/>
    </row>
    <row r="1547" spans="7:7" x14ac:dyDescent="0.2">
      <c r="G1547" s="10"/>
    </row>
    <row r="1548" spans="7:7" x14ac:dyDescent="0.2">
      <c r="G1548" s="10"/>
    </row>
    <row r="1549" spans="7:7" x14ac:dyDescent="0.2">
      <c r="G1549" s="10"/>
    </row>
    <row r="1550" spans="7:7" x14ac:dyDescent="0.2">
      <c r="G1550" s="10"/>
    </row>
    <row r="1551" spans="7:7" x14ac:dyDescent="0.2">
      <c r="G1551" s="10"/>
    </row>
    <row r="1552" spans="7:7" x14ac:dyDescent="0.2">
      <c r="G1552" s="10"/>
    </row>
    <row r="1553" spans="7:7" x14ac:dyDescent="0.2">
      <c r="G1553" s="10"/>
    </row>
    <row r="1554" spans="7:7" x14ac:dyDescent="0.2">
      <c r="G1554" s="10"/>
    </row>
    <row r="1555" spans="7:7" x14ac:dyDescent="0.2">
      <c r="G1555" s="10"/>
    </row>
    <row r="1556" spans="7:7" x14ac:dyDescent="0.2">
      <c r="G1556" s="10"/>
    </row>
    <row r="1557" spans="7:7" x14ac:dyDescent="0.2">
      <c r="G1557" s="10"/>
    </row>
    <row r="1558" spans="7:7" x14ac:dyDescent="0.2">
      <c r="G1558" s="10"/>
    </row>
    <row r="1559" spans="7:7" x14ac:dyDescent="0.2">
      <c r="G1559" s="10"/>
    </row>
    <row r="1560" spans="7:7" x14ac:dyDescent="0.2">
      <c r="G1560" s="10"/>
    </row>
    <row r="1561" spans="7:7" x14ac:dyDescent="0.2">
      <c r="G1561" s="10"/>
    </row>
    <row r="1562" spans="7:7" x14ac:dyDescent="0.2">
      <c r="G1562" s="10"/>
    </row>
    <row r="1563" spans="7:7" x14ac:dyDescent="0.2">
      <c r="G1563" s="10"/>
    </row>
    <row r="1564" spans="7:7" x14ac:dyDescent="0.2">
      <c r="G1564" s="10"/>
    </row>
    <row r="1565" spans="7:7" x14ac:dyDescent="0.2">
      <c r="G1565" s="10"/>
    </row>
    <row r="1566" spans="7:7" x14ac:dyDescent="0.2">
      <c r="G1566" s="10"/>
    </row>
    <row r="1567" spans="7:7" x14ac:dyDescent="0.2">
      <c r="G1567" s="10"/>
    </row>
    <row r="1568" spans="7:7" x14ac:dyDescent="0.2">
      <c r="G1568" s="10"/>
    </row>
    <row r="1569" spans="7:7" x14ac:dyDescent="0.2">
      <c r="G1569" s="10"/>
    </row>
    <row r="1570" spans="7:7" x14ac:dyDescent="0.2">
      <c r="G1570" s="10"/>
    </row>
    <row r="1571" spans="7:7" x14ac:dyDescent="0.2">
      <c r="G1571" s="10"/>
    </row>
    <row r="1572" spans="7:7" x14ac:dyDescent="0.2">
      <c r="G1572" s="10"/>
    </row>
    <row r="1573" spans="7:7" x14ac:dyDescent="0.2">
      <c r="G1573" s="10"/>
    </row>
    <row r="1574" spans="7:7" x14ac:dyDescent="0.2">
      <c r="G1574" s="10"/>
    </row>
    <row r="1575" spans="7:7" x14ac:dyDescent="0.2">
      <c r="G1575" s="10"/>
    </row>
    <row r="1576" spans="7:7" x14ac:dyDescent="0.2">
      <c r="G1576" s="10"/>
    </row>
    <row r="1577" spans="7:7" x14ac:dyDescent="0.2">
      <c r="G1577" s="10"/>
    </row>
    <row r="1578" spans="7:7" x14ac:dyDescent="0.2">
      <c r="G1578" s="10"/>
    </row>
    <row r="1579" spans="7:7" x14ac:dyDescent="0.2">
      <c r="G1579" s="10"/>
    </row>
    <row r="1580" spans="7:7" x14ac:dyDescent="0.2">
      <c r="G1580" s="10"/>
    </row>
    <row r="1581" spans="7:7" x14ac:dyDescent="0.2">
      <c r="G1581" s="10"/>
    </row>
    <row r="1582" spans="7:7" x14ac:dyDescent="0.2">
      <c r="G1582" s="10"/>
    </row>
    <row r="1583" spans="7:7" x14ac:dyDescent="0.2">
      <c r="G1583" s="10"/>
    </row>
    <row r="1584" spans="7:7" x14ac:dyDescent="0.2">
      <c r="G1584" s="10"/>
    </row>
    <row r="1585" spans="7:7" x14ac:dyDescent="0.2">
      <c r="G1585" s="10"/>
    </row>
    <row r="1586" spans="7:7" x14ac:dyDescent="0.2">
      <c r="G1586" s="10"/>
    </row>
    <row r="1587" spans="7:7" x14ac:dyDescent="0.2">
      <c r="G1587" s="10"/>
    </row>
    <row r="1588" spans="7:7" x14ac:dyDescent="0.2">
      <c r="G1588" s="10"/>
    </row>
    <row r="1589" spans="7:7" x14ac:dyDescent="0.2">
      <c r="G1589" s="10"/>
    </row>
    <row r="1590" spans="7:7" x14ac:dyDescent="0.2">
      <c r="G1590" s="10"/>
    </row>
    <row r="1591" spans="7:7" x14ac:dyDescent="0.2">
      <c r="G1591" s="10"/>
    </row>
    <row r="1592" spans="7:7" x14ac:dyDescent="0.2">
      <c r="G1592" s="10"/>
    </row>
    <row r="1593" spans="7:7" x14ac:dyDescent="0.2">
      <c r="G1593" s="10"/>
    </row>
    <row r="1594" spans="7:7" x14ac:dyDescent="0.2">
      <c r="G1594" s="10"/>
    </row>
    <row r="1595" spans="7:7" x14ac:dyDescent="0.2">
      <c r="G1595" s="10"/>
    </row>
    <row r="1596" spans="7:7" x14ac:dyDescent="0.2">
      <c r="G1596" s="10"/>
    </row>
    <row r="1597" spans="7:7" x14ac:dyDescent="0.2">
      <c r="G1597" s="10"/>
    </row>
    <row r="1598" spans="7:7" x14ac:dyDescent="0.2">
      <c r="G1598" s="10"/>
    </row>
    <row r="1599" spans="7:7" x14ac:dyDescent="0.2">
      <c r="G1599" s="10"/>
    </row>
    <row r="1600" spans="7:7" x14ac:dyDescent="0.2">
      <c r="G1600" s="10"/>
    </row>
    <row r="1601" spans="7:7" x14ac:dyDescent="0.2">
      <c r="G1601" s="10"/>
    </row>
    <row r="1602" spans="7:7" x14ac:dyDescent="0.2">
      <c r="G1602" s="10"/>
    </row>
    <row r="1603" spans="7:7" x14ac:dyDescent="0.2">
      <c r="G1603" s="10"/>
    </row>
    <row r="1604" spans="7:7" x14ac:dyDescent="0.2">
      <c r="G1604" s="10"/>
    </row>
    <row r="1605" spans="7:7" x14ac:dyDescent="0.2">
      <c r="G1605" s="10"/>
    </row>
    <row r="1606" spans="7:7" x14ac:dyDescent="0.2">
      <c r="G1606" s="10"/>
    </row>
    <row r="1607" spans="7:7" x14ac:dyDescent="0.2">
      <c r="G1607" s="10"/>
    </row>
    <row r="1608" spans="7:7" x14ac:dyDescent="0.2">
      <c r="G1608" s="10"/>
    </row>
    <row r="1609" spans="7:7" x14ac:dyDescent="0.2">
      <c r="G1609" s="10"/>
    </row>
    <row r="1610" spans="7:7" x14ac:dyDescent="0.2">
      <c r="G1610" s="10"/>
    </row>
    <row r="1611" spans="7:7" x14ac:dyDescent="0.2">
      <c r="G1611" s="10"/>
    </row>
    <row r="1612" spans="7:7" x14ac:dyDescent="0.2">
      <c r="G1612" s="10"/>
    </row>
    <row r="1613" spans="7:7" x14ac:dyDescent="0.2">
      <c r="G1613" s="10"/>
    </row>
    <row r="1614" spans="7:7" x14ac:dyDescent="0.2">
      <c r="G1614" s="10"/>
    </row>
    <row r="1615" spans="7:7" x14ac:dyDescent="0.2">
      <c r="G1615" s="10"/>
    </row>
    <row r="1616" spans="7:7" x14ac:dyDescent="0.2">
      <c r="G1616" s="10"/>
    </row>
    <row r="1617" spans="7:7" x14ac:dyDescent="0.2">
      <c r="G1617" s="10"/>
    </row>
    <row r="1618" spans="7:7" x14ac:dyDescent="0.2">
      <c r="G1618" s="10"/>
    </row>
    <row r="1619" spans="7:7" x14ac:dyDescent="0.2">
      <c r="G1619" s="10"/>
    </row>
    <row r="1620" spans="7:7" x14ac:dyDescent="0.2">
      <c r="G1620" s="10"/>
    </row>
    <row r="1621" spans="7:7" x14ac:dyDescent="0.2">
      <c r="G1621" s="10"/>
    </row>
    <row r="1622" spans="7:7" x14ac:dyDescent="0.2">
      <c r="G1622" s="10"/>
    </row>
    <row r="1623" spans="7:7" x14ac:dyDescent="0.2">
      <c r="G1623" s="10"/>
    </row>
    <row r="1624" spans="7:7" x14ac:dyDescent="0.2">
      <c r="G1624" s="10"/>
    </row>
    <row r="1625" spans="7:7" x14ac:dyDescent="0.2">
      <c r="G1625" s="10"/>
    </row>
    <row r="1626" spans="7:7" x14ac:dyDescent="0.2">
      <c r="G1626" s="10"/>
    </row>
    <row r="1627" spans="7:7" x14ac:dyDescent="0.2">
      <c r="G1627" s="10"/>
    </row>
    <row r="1628" spans="7:7" x14ac:dyDescent="0.2">
      <c r="G1628" s="10"/>
    </row>
    <row r="1629" spans="7:7" x14ac:dyDescent="0.2">
      <c r="G1629" s="10"/>
    </row>
    <row r="1630" spans="7:7" x14ac:dyDescent="0.2">
      <c r="G1630" s="10"/>
    </row>
    <row r="1631" spans="7:7" x14ac:dyDescent="0.2">
      <c r="G1631" s="10"/>
    </row>
    <row r="1632" spans="7:7" x14ac:dyDescent="0.2">
      <c r="G1632" s="10"/>
    </row>
    <row r="1633" spans="7:7" x14ac:dyDescent="0.2">
      <c r="G1633" s="10"/>
    </row>
    <row r="1634" spans="7:7" x14ac:dyDescent="0.2">
      <c r="G1634" s="10"/>
    </row>
    <row r="1635" spans="7:7" x14ac:dyDescent="0.2">
      <c r="G1635" s="10"/>
    </row>
    <row r="1636" spans="7:7" x14ac:dyDescent="0.2">
      <c r="G1636" s="10"/>
    </row>
    <row r="1637" spans="7:7" x14ac:dyDescent="0.2">
      <c r="G1637" s="10"/>
    </row>
    <row r="1638" spans="7:7" x14ac:dyDescent="0.2">
      <c r="G1638" s="10"/>
    </row>
    <row r="1639" spans="7:7" x14ac:dyDescent="0.2">
      <c r="G1639" s="10"/>
    </row>
    <row r="1640" spans="7:7" x14ac:dyDescent="0.2">
      <c r="G1640" s="10"/>
    </row>
    <row r="1641" spans="7:7" x14ac:dyDescent="0.2">
      <c r="G1641" s="10"/>
    </row>
    <row r="1642" spans="7:7" x14ac:dyDescent="0.2">
      <c r="G1642" s="10"/>
    </row>
    <row r="1643" spans="7:7" x14ac:dyDescent="0.2">
      <c r="G1643" s="10"/>
    </row>
    <row r="1644" spans="7:7" x14ac:dyDescent="0.2">
      <c r="G1644" s="10"/>
    </row>
    <row r="1645" spans="7:7" x14ac:dyDescent="0.2">
      <c r="G1645" s="10"/>
    </row>
    <row r="1646" spans="7:7" x14ac:dyDescent="0.2">
      <c r="G1646" s="10"/>
    </row>
    <row r="1647" spans="7:7" x14ac:dyDescent="0.2">
      <c r="G1647" s="10"/>
    </row>
    <row r="1648" spans="7:7" x14ac:dyDescent="0.2">
      <c r="G1648" s="10"/>
    </row>
    <row r="1649" spans="7:7" x14ac:dyDescent="0.2">
      <c r="G1649" s="10"/>
    </row>
    <row r="1650" spans="7:7" x14ac:dyDescent="0.2">
      <c r="G1650" s="10"/>
    </row>
    <row r="1651" spans="7:7" x14ac:dyDescent="0.2">
      <c r="G1651" s="10"/>
    </row>
    <row r="1652" spans="7:7" x14ac:dyDescent="0.2">
      <c r="G1652" s="10"/>
    </row>
    <row r="1653" spans="7:7" x14ac:dyDescent="0.2">
      <c r="G1653" s="10"/>
    </row>
    <row r="1654" spans="7:7" x14ac:dyDescent="0.2">
      <c r="G1654" s="10"/>
    </row>
    <row r="1655" spans="7:7" x14ac:dyDescent="0.2">
      <c r="G1655" s="10"/>
    </row>
    <row r="1656" spans="7:7" x14ac:dyDescent="0.2">
      <c r="G1656" s="10"/>
    </row>
    <row r="1657" spans="7:7" x14ac:dyDescent="0.2">
      <c r="G1657" s="10"/>
    </row>
    <row r="1658" spans="7:7" x14ac:dyDescent="0.2">
      <c r="G1658" s="10"/>
    </row>
    <row r="1659" spans="7:7" x14ac:dyDescent="0.2">
      <c r="G1659" s="10"/>
    </row>
    <row r="1660" spans="7:7" x14ac:dyDescent="0.2">
      <c r="G1660" s="10"/>
    </row>
    <row r="1661" spans="7:7" x14ac:dyDescent="0.2">
      <c r="G1661" s="10"/>
    </row>
    <row r="1662" spans="7:7" x14ac:dyDescent="0.2">
      <c r="G1662" s="10"/>
    </row>
    <row r="1663" spans="7:7" x14ac:dyDescent="0.2">
      <c r="G1663" s="10"/>
    </row>
    <row r="1664" spans="7:7" x14ac:dyDescent="0.2">
      <c r="G1664" s="10"/>
    </row>
    <row r="1665" spans="7:7" x14ac:dyDescent="0.2">
      <c r="G1665" s="10"/>
    </row>
    <row r="1666" spans="7:7" x14ac:dyDescent="0.2">
      <c r="G1666" s="10"/>
    </row>
    <row r="1667" spans="7:7" x14ac:dyDescent="0.2">
      <c r="G1667" s="10"/>
    </row>
    <row r="1668" spans="7:7" x14ac:dyDescent="0.2">
      <c r="G1668" s="10"/>
    </row>
    <row r="1669" spans="7:7" x14ac:dyDescent="0.2">
      <c r="G1669" s="10"/>
    </row>
    <row r="1670" spans="7:7" x14ac:dyDescent="0.2">
      <c r="G1670" s="10"/>
    </row>
    <row r="1671" spans="7:7" x14ac:dyDescent="0.2">
      <c r="G1671" s="10"/>
    </row>
    <row r="1672" spans="7:7" x14ac:dyDescent="0.2">
      <c r="G1672" s="10"/>
    </row>
    <row r="1673" spans="7:7" x14ac:dyDescent="0.2">
      <c r="G1673" s="10"/>
    </row>
    <row r="1674" spans="7:7" x14ac:dyDescent="0.2">
      <c r="G1674" s="10"/>
    </row>
    <row r="1675" spans="7:7" x14ac:dyDescent="0.2">
      <c r="G1675" s="10"/>
    </row>
    <row r="1676" spans="7:7" x14ac:dyDescent="0.2">
      <c r="G1676" s="10"/>
    </row>
    <row r="1677" spans="7:7" x14ac:dyDescent="0.2">
      <c r="G1677" s="10"/>
    </row>
    <row r="1678" spans="7:7" x14ac:dyDescent="0.2">
      <c r="G1678" s="10"/>
    </row>
    <row r="1679" spans="7:7" x14ac:dyDescent="0.2">
      <c r="G1679" s="10"/>
    </row>
    <row r="1680" spans="7:7" x14ac:dyDescent="0.2">
      <c r="G1680" s="10"/>
    </row>
    <row r="1681" spans="7:7" x14ac:dyDescent="0.2">
      <c r="G1681" s="10"/>
    </row>
    <row r="1682" spans="7:7" x14ac:dyDescent="0.2">
      <c r="G1682" s="10"/>
    </row>
    <row r="1683" spans="7:7" x14ac:dyDescent="0.2">
      <c r="G1683" s="10"/>
    </row>
    <row r="1684" spans="7:7" x14ac:dyDescent="0.2">
      <c r="G1684" s="10"/>
    </row>
    <row r="1685" spans="7:7" x14ac:dyDescent="0.2">
      <c r="G1685" s="10"/>
    </row>
    <row r="1686" spans="7:7" x14ac:dyDescent="0.2">
      <c r="G1686" s="10"/>
    </row>
    <row r="1687" spans="7:7" x14ac:dyDescent="0.2">
      <c r="G1687" s="10"/>
    </row>
    <row r="1688" spans="7:7" x14ac:dyDescent="0.2">
      <c r="G1688" s="10"/>
    </row>
    <row r="1689" spans="7:7" x14ac:dyDescent="0.2">
      <c r="G1689" s="10"/>
    </row>
    <row r="1690" spans="7:7" x14ac:dyDescent="0.2">
      <c r="G1690" s="10"/>
    </row>
    <row r="1691" spans="7:7" x14ac:dyDescent="0.2">
      <c r="G1691" s="10"/>
    </row>
    <row r="1692" spans="7:7" x14ac:dyDescent="0.2">
      <c r="G1692" s="10"/>
    </row>
    <row r="1693" spans="7:7" x14ac:dyDescent="0.2">
      <c r="G1693" s="10"/>
    </row>
    <row r="1694" spans="7:7" x14ac:dyDescent="0.2">
      <c r="G1694" s="10"/>
    </row>
    <row r="1695" spans="7:7" x14ac:dyDescent="0.2">
      <c r="G1695" s="10"/>
    </row>
    <row r="1696" spans="7:7" x14ac:dyDescent="0.2">
      <c r="G1696" s="10"/>
    </row>
    <row r="1697" spans="7:7" x14ac:dyDescent="0.2">
      <c r="G1697" s="10"/>
    </row>
    <row r="1698" spans="7:7" x14ac:dyDescent="0.2">
      <c r="G1698" s="10"/>
    </row>
    <row r="1699" spans="7:7" x14ac:dyDescent="0.2">
      <c r="G1699" s="10"/>
    </row>
    <row r="1700" spans="7:7" x14ac:dyDescent="0.2">
      <c r="G1700" s="10"/>
    </row>
    <row r="1701" spans="7:7" x14ac:dyDescent="0.2">
      <c r="G1701" s="10"/>
    </row>
    <row r="1702" spans="7:7" x14ac:dyDescent="0.2">
      <c r="G1702" s="10"/>
    </row>
    <row r="1703" spans="7:7" x14ac:dyDescent="0.2">
      <c r="G1703" s="10"/>
    </row>
    <row r="1704" spans="7:7" x14ac:dyDescent="0.2">
      <c r="G1704" s="10"/>
    </row>
    <row r="1705" spans="7:7" x14ac:dyDescent="0.2">
      <c r="G1705" s="10"/>
    </row>
    <row r="1706" spans="7:7" x14ac:dyDescent="0.2">
      <c r="G1706" s="10"/>
    </row>
    <row r="1707" spans="7:7" x14ac:dyDescent="0.2">
      <c r="G1707" s="10"/>
    </row>
    <row r="1708" spans="7:7" x14ac:dyDescent="0.2">
      <c r="G1708" s="10"/>
    </row>
    <row r="1709" spans="7:7" x14ac:dyDescent="0.2">
      <c r="G1709" s="10"/>
    </row>
    <row r="1710" spans="7:7" x14ac:dyDescent="0.2">
      <c r="G1710" s="10"/>
    </row>
    <row r="1711" spans="7:7" x14ac:dyDescent="0.2">
      <c r="G1711" s="10"/>
    </row>
    <row r="1712" spans="7:7" x14ac:dyDescent="0.2">
      <c r="G1712" s="10"/>
    </row>
    <row r="1713" spans="7:7" x14ac:dyDescent="0.2">
      <c r="G1713" s="10"/>
    </row>
    <row r="1714" spans="7:7" x14ac:dyDescent="0.2">
      <c r="G1714" s="10"/>
    </row>
    <row r="1715" spans="7:7" x14ac:dyDescent="0.2">
      <c r="G1715" s="10"/>
    </row>
    <row r="1716" spans="7:7" x14ac:dyDescent="0.2">
      <c r="G1716" s="10"/>
    </row>
    <row r="1717" spans="7:7" x14ac:dyDescent="0.2">
      <c r="G1717" s="10"/>
    </row>
    <row r="1718" spans="7:7" x14ac:dyDescent="0.2">
      <c r="G1718" s="10"/>
    </row>
    <row r="1719" spans="7:7" x14ac:dyDescent="0.2">
      <c r="G1719" s="10"/>
    </row>
    <row r="1720" spans="7:7" x14ac:dyDescent="0.2">
      <c r="G1720" s="10"/>
    </row>
    <row r="1721" spans="7:7" x14ac:dyDescent="0.2">
      <c r="G1721" s="10"/>
    </row>
    <row r="1722" spans="7:7" x14ac:dyDescent="0.2">
      <c r="G1722" s="10"/>
    </row>
    <row r="1723" spans="7:7" x14ac:dyDescent="0.2">
      <c r="G1723" s="10"/>
    </row>
    <row r="1724" spans="7:7" x14ac:dyDescent="0.2">
      <c r="G1724" s="10"/>
    </row>
    <row r="1725" spans="7:7" x14ac:dyDescent="0.2">
      <c r="G1725" s="10"/>
    </row>
    <row r="1726" spans="7:7" x14ac:dyDescent="0.2">
      <c r="G1726" s="10"/>
    </row>
    <row r="1727" spans="7:7" x14ac:dyDescent="0.2">
      <c r="G1727" s="10"/>
    </row>
    <row r="1728" spans="7:7" x14ac:dyDescent="0.2">
      <c r="G1728" s="10"/>
    </row>
    <row r="1729" spans="7:7" x14ac:dyDescent="0.2">
      <c r="G1729" s="10"/>
    </row>
    <row r="1730" spans="7:7" x14ac:dyDescent="0.2">
      <c r="G1730" s="10"/>
    </row>
    <row r="1731" spans="7:7" x14ac:dyDescent="0.2">
      <c r="G1731" s="10"/>
    </row>
    <row r="1732" spans="7:7" x14ac:dyDescent="0.2">
      <c r="G1732" s="10"/>
    </row>
    <row r="1733" spans="7:7" x14ac:dyDescent="0.2">
      <c r="G1733" s="10"/>
    </row>
    <row r="1734" spans="7:7" x14ac:dyDescent="0.2">
      <c r="G1734" s="10"/>
    </row>
    <row r="1735" spans="7:7" x14ac:dyDescent="0.2">
      <c r="G1735" s="10"/>
    </row>
    <row r="1736" spans="7:7" x14ac:dyDescent="0.2">
      <c r="G1736" s="10"/>
    </row>
    <row r="1737" spans="7:7" x14ac:dyDescent="0.2">
      <c r="G1737" s="10"/>
    </row>
    <row r="1738" spans="7:7" x14ac:dyDescent="0.2">
      <c r="G1738" s="10"/>
    </row>
    <row r="1739" spans="7:7" x14ac:dyDescent="0.2">
      <c r="G1739" s="10"/>
    </row>
    <row r="1740" spans="7:7" x14ac:dyDescent="0.2">
      <c r="G1740" s="10"/>
    </row>
    <row r="1741" spans="7:7" x14ac:dyDescent="0.2">
      <c r="G1741" s="10"/>
    </row>
    <row r="1742" spans="7:7" x14ac:dyDescent="0.2">
      <c r="G1742" s="10"/>
    </row>
    <row r="1743" spans="7:7" x14ac:dyDescent="0.2">
      <c r="G1743" s="10"/>
    </row>
    <row r="1744" spans="7:7" x14ac:dyDescent="0.2">
      <c r="G1744" s="10"/>
    </row>
    <row r="1745" spans="7:7" x14ac:dyDescent="0.2">
      <c r="G1745" s="10"/>
    </row>
    <row r="1746" spans="7:7" x14ac:dyDescent="0.2">
      <c r="G1746" s="10"/>
    </row>
    <row r="1747" spans="7:7" x14ac:dyDescent="0.2">
      <c r="G1747" s="10"/>
    </row>
    <row r="1748" spans="7:7" x14ac:dyDescent="0.2">
      <c r="G1748" s="10"/>
    </row>
    <row r="1749" spans="7:7" x14ac:dyDescent="0.2">
      <c r="G1749" s="10"/>
    </row>
    <row r="1750" spans="7:7" x14ac:dyDescent="0.2">
      <c r="G1750" s="10"/>
    </row>
    <row r="1751" spans="7:7" x14ac:dyDescent="0.2">
      <c r="G1751" s="10"/>
    </row>
    <row r="1752" spans="7:7" x14ac:dyDescent="0.2">
      <c r="G1752" s="10"/>
    </row>
    <row r="1753" spans="7:7" x14ac:dyDescent="0.2">
      <c r="G1753" s="10"/>
    </row>
    <row r="1754" spans="7:7" x14ac:dyDescent="0.2">
      <c r="G1754" s="10"/>
    </row>
    <row r="1755" spans="7:7" x14ac:dyDescent="0.2">
      <c r="G1755" s="10"/>
    </row>
    <row r="1756" spans="7:7" x14ac:dyDescent="0.2">
      <c r="G1756" s="10"/>
    </row>
    <row r="1757" spans="7:7" x14ac:dyDescent="0.2">
      <c r="G1757" s="10"/>
    </row>
    <row r="1758" spans="7:7" x14ac:dyDescent="0.2">
      <c r="G1758" s="10"/>
    </row>
    <row r="1759" spans="7:7" x14ac:dyDescent="0.2">
      <c r="G1759" s="10"/>
    </row>
    <row r="1760" spans="7:7" x14ac:dyDescent="0.2">
      <c r="G1760" s="10"/>
    </row>
    <row r="1761" spans="7:7" x14ac:dyDescent="0.2">
      <c r="G1761" s="10"/>
    </row>
    <row r="1762" spans="7:7" x14ac:dyDescent="0.2">
      <c r="G1762" s="10"/>
    </row>
    <row r="1763" spans="7:7" x14ac:dyDescent="0.2">
      <c r="G1763" s="10"/>
    </row>
    <row r="1764" spans="7:7" x14ac:dyDescent="0.2">
      <c r="G1764" s="10"/>
    </row>
    <row r="1765" spans="7:7" x14ac:dyDescent="0.2">
      <c r="G1765" s="10"/>
    </row>
    <row r="1766" spans="7:7" x14ac:dyDescent="0.2">
      <c r="G1766" s="10"/>
    </row>
    <row r="1767" spans="7:7" x14ac:dyDescent="0.2">
      <c r="G1767" s="10"/>
    </row>
    <row r="1768" spans="7:7" x14ac:dyDescent="0.2">
      <c r="G1768" s="10"/>
    </row>
    <row r="1769" spans="7:7" x14ac:dyDescent="0.2">
      <c r="G1769" s="10"/>
    </row>
    <row r="1770" spans="7:7" x14ac:dyDescent="0.2">
      <c r="G1770" s="10"/>
    </row>
    <row r="1771" spans="7:7" x14ac:dyDescent="0.2">
      <c r="G1771" s="10"/>
    </row>
    <row r="1772" spans="7:7" x14ac:dyDescent="0.2">
      <c r="G1772" s="10"/>
    </row>
    <row r="1773" spans="7:7" x14ac:dyDescent="0.2">
      <c r="G1773" s="10"/>
    </row>
    <row r="1774" spans="7:7" x14ac:dyDescent="0.2">
      <c r="G1774" s="10"/>
    </row>
    <row r="1775" spans="7:7" x14ac:dyDescent="0.2">
      <c r="G1775" s="10"/>
    </row>
    <row r="1776" spans="7:7" x14ac:dyDescent="0.2">
      <c r="G1776" s="10"/>
    </row>
    <row r="1777" spans="7:7" x14ac:dyDescent="0.2">
      <c r="G1777" s="10"/>
    </row>
    <row r="1778" spans="7:7" x14ac:dyDescent="0.2">
      <c r="G1778" s="10"/>
    </row>
    <row r="1779" spans="7:7" x14ac:dyDescent="0.2">
      <c r="G1779" s="10"/>
    </row>
    <row r="1780" spans="7:7" x14ac:dyDescent="0.2">
      <c r="G1780" s="10"/>
    </row>
    <row r="1781" spans="7:7" x14ac:dyDescent="0.2">
      <c r="G1781" s="10"/>
    </row>
    <row r="1782" spans="7:7" x14ac:dyDescent="0.2">
      <c r="G1782" s="10"/>
    </row>
    <row r="1783" spans="7:7" x14ac:dyDescent="0.2">
      <c r="G1783" s="10"/>
    </row>
    <row r="1784" spans="7:7" x14ac:dyDescent="0.2">
      <c r="G1784" s="10"/>
    </row>
    <row r="1785" spans="7:7" x14ac:dyDescent="0.2">
      <c r="G1785" s="10"/>
    </row>
    <row r="1786" spans="7:7" x14ac:dyDescent="0.2">
      <c r="G1786" s="10"/>
    </row>
    <row r="1787" spans="7:7" x14ac:dyDescent="0.2">
      <c r="G1787" s="10"/>
    </row>
    <row r="1788" spans="7:7" x14ac:dyDescent="0.2">
      <c r="G1788" s="10"/>
    </row>
    <row r="1789" spans="7:7" x14ac:dyDescent="0.2">
      <c r="G1789" s="10"/>
    </row>
    <row r="1790" spans="7:7" x14ac:dyDescent="0.2">
      <c r="G1790" s="10"/>
    </row>
    <row r="1791" spans="7:7" x14ac:dyDescent="0.2">
      <c r="G1791" s="10"/>
    </row>
    <row r="1792" spans="7:7" x14ac:dyDescent="0.2">
      <c r="G1792" s="10"/>
    </row>
    <row r="1793" spans="7:7" x14ac:dyDescent="0.2">
      <c r="G1793" s="10"/>
    </row>
    <row r="1794" spans="7:7" x14ac:dyDescent="0.2">
      <c r="G1794" s="10"/>
    </row>
    <row r="1795" spans="7:7" x14ac:dyDescent="0.2">
      <c r="G1795" s="10"/>
    </row>
    <row r="1796" spans="7:7" x14ac:dyDescent="0.2">
      <c r="G1796" s="10"/>
    </row>
    <row r="1797" spans="7:7" x14ac:dyDescent="0.2">
      <c r="G1797" s="10"/>
    </row>
    <row r="1798" spans="7:7" x14ac:dyDescent="0.2">
      <c r="G1798" s="10"/>
    </row>
    <row r="1799" spans="7:7" x14ac:dyDescent="0.2">
      <c r="G1799" s="10"/>
    </row>
    <row r="1800" spans="7:7" x14ac:dyDescent="0.2">
      <c r="G1800" s="10"/>
    </row>
    <row r="1801" spans="7:7" x14ac:dyDescent="0.2">
      <c r="G1801" s="10"/>
    </row>
    <row r="1802" spans="7:7" x14ac:dyDescent="0.2">
      <c r="G1802" s="10"/>
    </row>
    <row r="1803" spans="7:7" x14ac:dyDescent="0.2">
      <c r="G1803" s="10"/>
    </row>
    <row r="1804" spans="7:7" x14ac:dyDescent="0.2">
      <c r="G1804" s="10"/>
    </row>
    <row r="1805" spans="7:7" x14ac:dyDescent="0.2">
      <c r="G1805" s="10"/>
    </row>
    <row r="1806" spans="7:7" x14ac:dyDescent="0.2">
      <c r="G1806" s="10"/>
    </row>
    <row r="1807" spans="7:7" x14ac:dyDescent="0.2">
      <c r="G1807" s="10"/>
    </row>
    <row r="1808" spans="7:7" x14ac:dyDescent="0.2">
      <c r="G1808" s="10"/>
    </row>
    <row r="1809" spans="7:7" x14ac:dyDescent="0.2">
      <c r="G1809" s="10"/>
    </row>
    <row r="1810" spans="7:7" x14ac:dyDescent="0.2">
      <c r="G1810" s="10"/>
    </row>
    <row r="1811" spans="7:7" x14ac:dyDescent="0.2">
      <c r="G1811" s="10"/>
    </row>
    <row r="1812" spans="7:7" x14ac:dyDescent="0.2">
      <c r="G1812" s="10"/>
    </row>
    <row r="1813" spans="7:7" x14ac:dyDescent="0.2">
      <c r="G1813" s="10"/>
    </row>
    <row r="1814" spans="7:7" x14ac:dyDescent="0.2">
      <c r="G1814" s="10"/>
    </row>
    <row r="1815" spans="7:7" x14ac:dyDescent="0.2">
      <c r="G1815" s="10"/>
    </row>
    <row r="1816" spans="7:7" x14ac:dyDescent="0.2">
      <c r="G1816" s="10"/>
    </row>
    <row r="1817" spans="7:7" x14ac:dyDescent="0.2">
      <c r="G1817" s="10"/>
    </row>
    <row r="1818" spans="7:7" x14ac:dyDescent="0.2">
      <c r="G1818" s="10"/>
    </row>
    <row r="1819" spans="7:7" x14ac:dyDescent="0.2">
      <c r="G1819" s="10"/>
    </row>
    <row r="1820" spans="7:7" x14ac:dyDescent="0.2">
      <c r="G1820" s="10"/>
    </row>
    <row r="1821" spans="7:7" x14ac:dyDescent="0.2">
      <c r="G1821" s="10"/>
    </row>
    <row r="1822" spans="7:7" x14ac:dyDescent="0.2">
      <c r="G1822" s="10"/>
    </row>
    <row r="1823" spans="7:7" x14ac:dyDescent="0.2">
      <c r="G1823" s="10"/>
    </row>
    <row r="1824" spans="7:7" x14ac:dyDescent="0.2">
      <c r="G1824" s="10"/>
    </row>
    <row r="1825" spans="7:7" x14ac:dyDescent="0.2">
      <c r="G1825" s="10"/>
    </row>
    <row r="1826" spans="7:7" x14ac:dyDescent="0.2">
      <c r="G1826" s="10"/>
    </row>
    <row r="1827" spans="7:7" x14ac:dyDescent="0.2">
      <c r="G1827" s="10"/>
    </row>
    <row r="1828" spans="7:7" x14ac:dyDescent="0.2">
      <c r="G1828" s="10"/>
    </row>
    <row r="1829" spans="7:7" x14ac:dyDescent="0.2">
      <c r="G1829" s="10"/>
    </row>
    <row r="1830" spans="7:7" x14ac:dyDescent="0.2">
      <c r="G1830" s="10"/>
    </row>
    <row r="1831" spans="7:7" x14ac:dyDescent="0.2">
      <c r="G1831" s="10"/>
    </row>
    <row r="1832" spans="7:7" x14ac:dyDescent="0.2">
      <c r="G1832" s="10"/>
    </row>
    <row r="1833" spans="7:7" x14ac:dyDescent="0.2">
      <c r="G1833" s="10"/>
    </row>
    <row r="1834" spans="7:7" x14ac:dyDescent="0.2">
      <c r="G1834" s="10"/>
    </row>
    <row r="1835" spans="7:7" x14ac:dyDescent="0.2">
      <c r="G1835" s="10"/>
    </row>
    <row r="1836" spans="7:7" x14ac:dyDescent="0.2">
      <c r="G1836" s="10"/>
    </row>
    <row r="1837" spans="7:7" x14ac:dyDescent="0.2">
      <c r="G1837" s="10"/>
    </row>
    <row r="1838" spans="7:7" x14ac:dyDescent="0.2">
      <c r="G1838" s="10"/>
    </row>
    <row r="1839" spans="7:7" x14ac:dyDescent="0.2">
      <c r="G1839" s="10"/>
    </row>
    <row r="1840" spans="7:7" x14ac:dyDescent="0.2">
      <c r="G1840" s="10"/>
    </row>
    <row r="1841" spans="7:7" x14ac:dyDescent="0.2">
      <c r="G1841" s="10"/>
    </row>
    <row r="1842" spans="7:7" x14ac:dyDescent="0.2">
      <c r="G1842" s="10"/>
    </row>
    <row r="1843" spans="7:7" x14ac:dyDescent="0.2">
      <c r="G1843" s="10"/>
    </row>
    <row r="1844" spans="7:7" x14ac:dyDescent="0.2">
      <c r="G1844" s="10"/>
    </row>
    <row r="1845" spans="7:7" x14ac:dyDescent="0.2">
      <c r="G1845" s="10"/>
    </row>
    <row r="1846" spans="7:7" x14ac:dyDescent="0.2">
      <c r="G1846" s="10"/>
    </row>
    <row r="1847" spans="7:7" x14ac:dyDescent="0.2">
      <c r="G1847" s="10"/>
    </row>
    <row r="1848" spans="7:7" x14ac:dyDescent="0.2">
      <c r="G1848" s="10"/>
    </row>
    <row r="1849" spans="7:7" x14ac:dyDescent="0.2">
      <c r="G1849" s="10"/>
    </row>
    <row r="1850" spans="7:7" x14ac:dyDescent="0.2">
      <c r="G1850" s="10"/>
    </row>
    <row r="1851" spans="7:7" x14ac:dyDescent="0.2">
      <c r="G1851" s="10"/>
    </row>
    <row r="1852" spans="7:7" x14ac:dyDescent="0.2">
      <c r="G1852" s="10"/>
    </row>
    <row r="1853" spans="7:7" x14ac:dyDescent="0.2">
      <c r="G1853" s="10"/>
    </row>
    <row r="1854" spans="7:7" x14ac:dyDescent="0.2">
      <c r="G1854" s="10"/>
    </row>
    <row r="1855" spans="7:7" x14ac:dyDescent="0.2">
      <c r="G1855" s="10"/>
    </row>
    <row r="1856" spans="7:7" x14ac:dyDescent="0.2">
      <c r="G1856" s="10"/>
    </row>
    <row r="1857" spans="7:7" x14ac:dyDescent="0.2">
      <c r="G1857" s="10"/>
    </row>
    <row r="1858" spans="7:7" x14ac:dyDescent="0.2">
      <c r="G1858" s="10"/>
    </row>
    <row r="1859" spans="7:7" x14ac:dyDescent="0.2">
      <c r="G1859" s="10"/>
    </row>
    <row r="1860" spans="7:7" x14ac:dyDescent="0.2">
      <c r="G1860" s="10"/>
    </row>
    <row r="1861" spans="7:7" x14ac:dyDescent="0.2">
      <c r="G1861" s="10"/>
    </row>
    <row r="1862" spans="7:7" x14ac:dyDescent="0.2">
      <c r="G1862" s="10"/>
    </row>
    <row r="1863" spans="7:7" x14ac:dyDescent="0.2">
      <c r="G1863" s="10"/>
    </row>
    <row r="1864" spans="7:7" x14ac:dyDescent="0.2">
      <c r="G1864" s="10"/>
    </row>
    <row r="1865" spans="7:7" x14ac:dyDescent="0.2">
      <c r="G1865" s="10"/>
    </row>
    <row r="1866" spans="7:7" x14ac:dyDescent="0.2">
      <c r="G1866" s="10"/>
    </row>
    <row r="1867" spans="7:7" x14ac:dyDescent="0.2">
      <c r="G1867" s="10"/>
    </row>
    <row r="1868" spans="7:7" x14ac:dyDescent="0.2">
      <c r="G1868" s="10"/>
    </row>
    <row r="1869" spans="7:7" x14ac:dyDescent="0.2">
      <c r="G1869" s="10"/>
    </row>
    <row r="1870" spans="7:7" x14ac:dyDescent="0.2">
      <c r="G1870" s="10"/>
    </row>
    <row r="1871" spans="7:7" x14ac:dyDescent="0.2">
      <c r="G1871" s="10"/>
    </row>
    <row r="1872" spans="7:7" x14ac:dyDescent="0.2">
      <c r="G1872" s="10"/>
    </row>
    <row r="1873" spans="7:7" x14ac:dyDescent="0.2">
      <c r="G1873" s="10"/>
    </row>
    <row r="1874" spans="7:7" x14ac:dyDescent="0.2">
      <c r="G1874" s="10"/>
    </row>
    <row r="1875" spans="7:7" x14ac:dyDescent="0.2">
      <c r="G1875" s="10"/>
    </row>
    <row r="1876" spans="7:7" x14ac:dyDescent="0.2">
      <c r="G1876" s="10"/>
    </row>
    <row r="1877" spans="7:7" x14ac:dyDescent="0.2">
      <c r="G1877" s="10"/>
    </row>
    <row r="1878" spans="7:7" x14ac:dyDescent="0.2">
      <c r="G1878" s="10"/>
    </row>
    <row r="1879" spans="7:7" x14ac:dyDescent="0.2">
      <c r="G1879" s="10"/>
    </row>
    <row r="1880" spans="7:7" x14ac:dyDescent="0.2">
      <c r="G1880" s="10"/>
    </row>
    <row r="1881" spans="7:7" x14ac:dyDescent="0.2">
      <c r="G1881" s="10"/>
    </row>
    <row r="1882" spans="7:7" x14ac:dyDescent="0.2">
      <c r="G1882" s="10"/>
    </row>
    <row r="1883" spans="7:7" x14ac:dyDescent="0.2">
      <c r="G1883" s="10"/>
    </row>
    <row r="1884" spans="7:7" x14ac:dyDescent="0.2">
      <c r="G1884" s="10"/>
    </row>
    <row r="1885" spans="7:7" x14ac:dyDescent="0.2">
      <c r="G1885" s="10"/>
    </row>
    <row r="1886" spans="7:7" x14ac:dyDescent="0.2">
      <c r="G1886" s="10"/>
    </row>
    <row r="1887" spans="7:7" x14ac:dyDescent="0.2">
      <c r="G1887" s="10"/>
    </row>
    <row r="1888" spans="7:7" x14ac:dyDescent="0.2">
      <c r="G1888" s="10"/>
    </row>
    <row r="1889" spans="7:7" x14ac:dyDescent="0.2">
      <c r="G1889" s="10"/>
    </row>
    <row r="1890" spans="7:7" x14ac:dyDescent="0.2">
      <c r="G1890" s="10"/>
    </row>
    <row r="1891" spans="7:7" x14ac:dyDescent="0.2">
      <c r="G1891" s="10"/>
    </row>
    <row r="1892" spans="7:7" x14ac:dyDescent="0.2">
      <c r="G1892" s="10"/>
    </row>
    <row r="1893" spans="7:7" x14ac:dyDescent="0.2">
      <c r="G1893" s="10"/>
    </row>
    <row r="1894" spans="7:7" x14ac:dyDescent="0.2">
      <c r="G1894" s="10"/>
    </row>
    <row r="1895" spans="7:7" x14ac:dyDescent="0.2">
      <c r="G1895" s="10"/>
    </row>
    <row r="1896" spans="7:7" x14ac:dyDescent="0.2">
      <c r="G1896" s="10"/>
    </row>
    <row r="1897" spans="7:7" x14ac:dyDescent="0.2">
      <c r="G1897" s="10"/>
    </row>
    <row r="1898" spans="7:7" x14ac:dyDescent="0.2">
      <c r="G1898" s="10"/>
    </row>
    <row r="1899" spans="7:7" x14ac:dyDescent="0.2">
      <c r="G1899" s="10"/>
    </row>
    <row r="1900" spans="7:7" x14ac:dyDescent="0.2">
      <c r="G1900" s="10"/>
    </row>
    <row r="1901" spans="7:7" x14ac:dyDescent="0.2">
      <c r="G1901" s="10"/>
    </row>
    <row r="1902" spans="7:7" x14ac:dyDescent="0.2">
      <c r="G1902" s="10"/>
    </row>
    <row r="1903" spans="7:7" x14ac:dyDescent="0.2">
      <c r="G1903" s="10"/>
    </row>
    <row r="1904" spans="7:7" x14ac:dyDescent="0.2">
      <c r="G1904" s="10"/>
    </row>
    <row r="1905" spans="7:7" x14ac:dyDescent="0.2">
      <c r="G1905" s="10"/>
    </row>
    <row r="1906" spans="7:7" x14ac:dyDescent="0.2">
      <c r="G1906" s="10"/>
    </row>
    <row r="1907" spans="7:7" x14ac:dyDescent="0.2">
      <c r="G1907" s="10"/>
    </row>
    <row r="1908" spans="7:7" x14ac:dyDescent="0.2">
      <c r="G1908" s="10"/>
    </row>
    <row r="1909" spans="7:7" x14ac:dyDescent="0.2">
      <c r="G1909" s="10"/>
    </row>
    <row r="1910" spans="7:7" x14ac:dyDescent="0.2">
      <c r="G1910" s="10"/>
    </row>
    <row r="1911" spans="7:7" x14ac:dyDescent="0.2">
      <c r="G1911" s="10"/>
    </row>
    <row r="1912" spans="7:7" x14ac:dyDescent="0.2">
      <c r="G1912" s="10"/>
    </row>
    <row r="1913" spans="7:7" x14ac:dyDescent="0.2">
      <c r="G1913" s="10"/>
    </row>
    <row r="1914" spans="7:7" x14ac:dyDescent="0.2">
      <c r="G1914" s="10"/>
    </row>
    <row r="1915" spans="7:7" x14ac:dyDescent="0.2">
      <c r="G1915" s="10"/>
    </row>
    <row r="1916" spans="7:7" x14ac:dyDescent="0.2">
      <c r="G1916" s="10"/>
    </row>
    <row r="1917" spans="7:7" x14ac:dyDescent="0.2">
      <c r="G1917" s="10"/>
    </row>
    <row r="1918" spans="7:7" x14ac:dyDescent="0.2">
      <c r="G1918" s="10"/>
    </row>
    <row r="1919" spans="7:7" x14ac:dyDescent="0.2">
      <c r="G1919" s="10"/>
    </row>
    <row r="1920" spans="7:7" x14ac:dyDescent="0.2">
      <c r="G1920" s="10"/>
    </row>
    <row r="1921" spans="7:7" x14ac:dyDescent="0.2">
      <c r="G1921" s="10"/>
    </row>
    <row r="1922" spans="7:7" x14ac:dyDescent="0.2">
      <c r="G1922" s="10"/>
    </row>
    <row r="1923" spans="7:7" x14ac:dyDescent="0.2">
      <c r="G1923" s="10"/>
    </row>
    <row r="1924" spans="7:7" x14ac:dyDescent="0.2">
      <c r="G1924" s="10"/>
    </row>
    <row r="1925" spans="7:7" x14ac:dyDescent="0.2">
      <c r="G1925" s="10"/>
    </row>
    <row r="1926" spans="7:7" x14ac:dyDescent="0.2">
      <c r="G1926" s="10"/>
    </row>
    <row r="1927" spans="7:7" x14ac:dyDescent="0.2">
      <c r="G1927" s="10"/>
    </row>
    <row r="1928" spans="7:7" x14ac:dyDescent="0.2">
      <c r="G1928" s="10"/>
    </row>
    <row r="1929" spans="7:7" x14ac:dyDescent="0.2">
      <c r="G1929" s="10"/>
    </row>
    <row r="1930" spans="7:7" x14ac:dyDescent="0.2">
      <c r="G1930" s="10"/>
    </row>
    <row r="1931" spans="7:7" x14ac:dyDescent="0.2">
      <c r="G1931" s="10"/>
    </row>
    <row r="1932" spans="7:7" x14ac:dyDescent="0.2">
      <c r="G1932" s="10"/>
    </row>
    <row r="1933" spans="7:7" x14ac:dyDescent="0.2">
      <c r="G1933" s="10"/>
    </row>
    <row r="1934" spans="7:7" x14ac:dyDescent="0.2">
      <c r="G1934" s="10"/>
    </row>
    <row r="1935" spans="7:7" x14ac:dyDescent="0.2">
      <c r="G1935" s="10"/>
    </row>
    <row r="1936" spans="7:7" x14ac:dyDescent="0.2">
      <c r="G1936" s="10"/>
    </row>
    <row r="1937" spans="7:7" x14ac:dyDescent="0.2">
      <c r="G1937" s="10"/>
    </row>
    <row r="1938" spans="7:7" x14ac:dyDescent="0.2">
      <c r="G1938" s="10"/>
    </row>
    <row r="1939" spans="7:7" x14ac:dyDescent="0.2">
      <c r="G1939" s="10"/>
    </row>
    <row r="1940" spans="7:7" x14ac:dyDescent="0.2">
      <c r="G1940" s="10"/>
    </row>
    <row r="1941" spans="7:7" x14ac:dyDescent="0.2">
      <c r="G1941" s="10"/>
    </row>
    <row r="1942" spans="7:7" x14ac:dyDescent="0.2">
      <c r="G1942" s="10"/>
    </row>
    <row r="1943" spans="7:7" x14ac:dyDescent="0.2">
      <c r="G1943" s="10"/>
    </row>
    <row r="1944" spans="7:7" x14ac:dyDescent="0.2">
      <c r="G1944" s="10"/>
    </row>
    <row r="1945" spans="7:7" x14ac:dyDescent="0.2">
      <c r="G1945" s="10"/>
    </row>
    <row r="1946" spans="7:7" x14ac:dyDescent="0.2">
      <c r="G1946" s="10"/>
    </row>
    <row r="1947" spans="7:7" x14ac:dyDescent="0.2">
      <c r="G1947" s="10"/>
    </row>
    <row r="1948" spans="7:7" x14ac:dyDescent="0.2">
      <c r="G1948" s="10"/>
    </row>
    <row r="1949" spans="7:7" x14ac:dyDescent="0.2">
      <c r="G1949" s="10"/>
    </row>
    <row r="1950" spans="7:7" x14ac:dyDescent="0.2">
      <c r="G1950" s="10"/>
    </row>
    <row r="1951" spans="7:7" x14ac:dyDescent="0.2">
      <c r="G1951" s="10"/>
    </row>
    <row r="1952" spans="7:7" x14ac:dyDescent="0.2">
      <c r="G1952" s="10"/>
    </row>
    <row r="1953" spans="7:7" x14ac:dyDescent="0.2">
      <c r="G1953" s="10"/>
    </row>
    <row r="1954" spans="7:7" x14ac:dyDescent="0.2">
      <c r="G1954" s="10"/>
    </row>
    <row r="1955" spans="7:7" x14ac:dyDescent="0.2">
      <c r="G1955" s="10"/>
    </row>
    <row r="1956" spans="7:7" x14ac:dyDescent="0.2">
      <c r="G1956" s="10"/>
    </row>
    <row r="1957" spans="7:7" x14ac:dyDescent="0.2">
      <c r="G1957" s="10"/>
    </row>
    <row r="1958" spans="7:7" x14ac:dyDescent="0.2">
      <c r="G1958" s="10"/>
    </row>
    <row r="1959" spans="7:7" x14ac:dyDescent="0.2">
      <c r="G1959" s="10"/>
    </row>
    <row r="1960" spans="7:7" x14ac:dyDescent="0.2">
      <c r="G1960" s="10"/>
    </row>
    <row r="1961" spans="7:7" x14ac:dyDescent="0.2">
      <c r="G1961" s="10"/>
    </row>
    <row r="1962" spans="7:7" x14ac:dyDescent="0.2">
      <c r="G1962" s="10"/>
    </row>
    <row r="1963" spans="7:7" x14ac:dyDescent="0.2">
      <c r="G1963" s="10"/>
    </row>
    <row r="1964" spans="7:7" x14ac:dyDescent="0.2">
      <c r="G1964" s="10"/>
    </row>
    <row r="1965" spans="7:7" x14ac:dyDescent="0.2">
      <c r="G1965" s="10"/>
    </row>
    <row r="1966" spans="7:7" x14ac:dyDescent="0.2">
      <c r="G1966" s="10"/>
    </row>
    <row r="1967" spans="7:7" x14ac:dyDescent="0.2">
      <c r="G1967" s="10"/>
    </row>
    <row r="1968" spans="7:7" x14ac:dyDescent="0.2">
      <c r="G1968" s="10"/>
    </row>
    <row r="1969" spans="7:7" x14ac:dyDescent="0.2">
      <c r="G1969" s="10"/>
    </row>
    <row r="1970" spans="7:7" x14ac:dyDescent="0.2">
      <c r="G1970" s="10"/>
    </row>
    <row r="1971" spans="7:7" x14ac:dyDescent="0.2">
      <c r="G1971" s="10"/>
    </row>
    <row r="1972" spans="7:7" x14ac:dyDescent="0.2">
      <c r="G1972" s="10"/>
    </row>
    <row r="1973" spans="7:7" x14ac:dyDescent="0.2">
      <c r="G1973" s="10"/>
    </row>
    <row r="1974" spans="7:7" x14ac:dyDescent="0.2">
      <c r="G1974" s="10"/>
    </row>
    <row r="1975" spans="7:7" x14ac:dyDescent="0.2">
      <c r="G1975" s="10"/>
    </row>
    <row r="1976" spans="7:7" x14ac:dyDescent="0.2">
      <c r="G1976" s="10"/>
    </row>
    <row r="1977" spans="7:7" x14ac:dyDescent="0.2">
      <c r="G1977" s="10"/>
    </row>
    <row r="1978" spans="7:7" x14ac:dyDescent="0.2">
      <c r="G1978" s="10"/>
    </row>
    <row r="1979" spans="7:7" x14ac:dyDescent="0.2">
      <c r="G1979" s="10"/>
    </row>
    <row r="1980" spans="7:7" x14ac:dyDescent="0.2">
      <c r="G1980" s="10"/>
    </row>
    <row r="1981" spans="7:7" x14ac:dyDescent="0.2">
      <c r="G1981" s="10"/>
    </row>
    <row r="1982" spans="7:7" x14ac:dyDescent="0.2">
      <c r="G1982" s="10"/>
    </row>
    <row r="1983" spans="7:7" x14ac:dyDescent="0.2">
      <c r="G1983" s="10"/>
    </row>
    <row r="1984" spans="7:7" x14ac:dyDescent="0.2">
      <c r="G1984" s="10"/>
    </row>
    <row r="1985" spans="7:7" x14ac:dyDescent="0.2">
      <c r="G1985" s="10"/>
    </row>
    <row r="1986" spans="7:7" x14ac:dyDescent="0.2">
      <c r="G1986" s="10"/>
    </row>
    <row r="1987" spans="7:7" x14ac:dyDescent="0.2">
      <c r="G1987" s="10"/>
    </row>
    <row r="1988" spans="7:7" x14ac:dyDescent="0.2">
      <c r="G1988" s="10"/>
    </row>
    <row r="1989" spans="7:7" x14ac:dyDescent="0.2">
      <c r="G1989" s="10"/>
    </row>
    <row r="1990" spans="7:7" x14ac:dyDescent="0.2">
      <c r="G1990" s="10"/>
    </row>
    <row r="1991" spans="7:7" x14ac:dyDescent="0.2">
      <c r="G1991" s="10"/>
    </row>
    <row r="1992" spans="7:7" x14ac:dyDescent="0.2">
      <c r="G1992" s="10"/>
    </row>
    <row r="1993" spans="7:7" x14ac:dyDescent="0.2">
      <c r="G1993" s="10"/>
    </row>
    <row r="1994" spans="7:7" x14ac:dyDescent="0.2">
      <c r="G1994" s="10"/>
    </row>
    <row r="1995" spans="7:7" x14ac:dyDescent="0.2">
      <c r="G1995" s="10"/>
    </row>
    <row r="1996" spans="7:7" x14ac:dyDescent="0.2">
      <c r="G1996" s="10"/>
    </row>
    <row r="1997" spans="7:7" x14ac:dyDescent="0.2">
      <c r="G1997" s="10"/>
    </row>
    <row r="1998" spans="7:7" x14ac:dyDescent="0.2">
      <c r="G1998" s="10"/>
    </row>
    <row r="1999" spans="7:7" x14ac:dyDescent="0.2">
      <c r="G1999" s="10"/>
    </row>
    <row r="2000" spans="7:7" x14ac:dyDescent="0.2">
      <c r="G2000" s="10"/>
    </row>
    <row r="2001" spans="7:7" x14ac:dyDescent="0.2">
      <c r="G2001" s="10"/>
    </row>
    <row r="2002" spans="7:7" x14ac:dyDescent="0.2">
      <c r="G2002" s="10"/>
    </row>
    <row r="2003" spans="7:7" x14ac:dyDescent="0.2">
      <c r="G2003" s="10"/>
    </row>
    <row r="2004" spans="7:7" x14ac:dyDescent="0.2">
      <c r="G2004" s="10"/>
    </row>
    <row r="2005" spans="7:7" x14ac:dyDescent="0.2">
      <c r="G2005" s="10"/>
    </row>
    <row r="2006" spans="7:7" x14ac:dyDescent="0.2">
      <c r="G2006" s="10"/>
    </row>
    <row r="2007" spans="7:7" x14ac:dyDescent="0.2">
      <c r="G2007" s="10"/>
    </row>
    <row r="2008" spans="7:7" x14ac:dyDescent="0.2">
      <c r="G2008" s="10"/>
    </row>
    <row r="2009" spans="7:7" x14ac:dyDescent="0.2">
      <c r="G2009" s="10"/>
    </row>
    <row r="2010" spans="7:7" x14ac:dyDescent="0.2">
      <c r="G2010" s="10"/>
    </row>
    <row r="2011" spans="7:7" x14ac:dyDescent="0.2">
      <c r="G2011" s="10"/>
    </row>
    <row r="2012" spans="7:7" x14ac:dyDescent="0.2">
      <c r="G2012" s="10"/>
    </row>
    <row r="2013" spans="7:7" x14ac:dyDescent="0.2">
      <c r="G2013" s="10"/>
    </row>
    <row r="2014" spans="7:7" x14ac:dyDescent="0.2">
      <c r="G2014" s="10"/>
    </row>
    <row r="2015" spans="7:7" x14ac:dyDescent="0.2">
      <c r="G2015" s="10"/>
    </row>
    <row r="2016" spans="7:7" x14ac:dyDescent="0.2">
      <c r="G2016" s="10"/>
    </row>
    <row r="2017" spans="7:7" x14ac:dyDescent="0.2">
      <c r="G2017" s="10"/>
    </row>
    <row r="2018" spans="7:7" x14ac:dyDescent="0.2">
      <c r="G2018" s="10"/>
    </row>
    <row r="2019" spans="7:7" x14ac:dyDescent="0.2">
      <c r="G2019" s="10"/>
    </row>
    <row r="2020" spans="7:7" x14ac:dyDescent="0.2">
      <c r="G2020" s="10"/>
    </row>
    <row r="2021" spans="7:7" x14ac:dyDescent="0.2">
      <c r="G2021" s="10"/>
    </row>
    <row r="2022" spans="7:7" x14ac:dyDescent="0.2">
      <c r="G2022" s="10"/>
    </row>
    <row r="2023" spans="7:7" x14ac:dyDescent="0.2">
      <c r="G2023" s="10"/>
    </row>
    <row r="2024" spans="7:7" x14ac:dyDescent="0.2">
      <c r="G2024" s="10"/>
    </row>
    <row r="2025" spans="7:7" x14ac:dyDescent="0.2">
      <c r="G2025" s="10"/>
    </row>
    <row r="2026" spans="7:7" x14ac:dyDescent="0.2">
      <c r="G2026" s="10"/>
    </row>
    <row r="2027" spans="7:7" x14ac:dyDescent="0.2">
      <c r="G2027" s="10"/>
    </row>
    <row r="2028" spans="7:7" x14ac:dyDescent="0.2">
      <c r="G2028" s="10"/>
    </row>
    <row r="2029" spans="7:7" x14ac:dyDescent="0.2">
      <c r="G2029" s="10"/>
    </row>
    <row r="2030" spans="7:7" x14ac:dyDescent="0.2">
      <c r="G2030" s="10"/>
    </row>
    <row r="2031" spans="7:7" x14ac:dyDescent="0.2">
      <c r="G2031" s="10"/>
    </row>
    <row r="2032" spans="7:7" x14ac:dyDescent="0.2">
      <c r="G2032" s="10"/>
    </row>
    <row r="2033" spans="7:7" x14ac:dyDescent="0.2">
      <c r="G2033" s="10"/>
    </row>
    <row r="2034" spans="7:7" x14ac:dyDescent="0.2">
      <c r="G2034" s="10"/>
    </row>
    <row r="2035" spans="7:7" x14ac:dyDescent="0.2">
      <c r="G2035" s="10"/>
    </row>
    <row r="2036" spans="7:7" x14ac:dyDescent="0.2">
      <c r="G2036" s="10"/>
    </row>
    <row r="2037" spans="7:7" x14ac:dyDescent="0.2">
      <c r="G2037" s="10"/>
    </row>
    <row r="2038" spans="7:7" x14ac:dyDescent="0.2">
      <c r="G2038" s="10"/>
    </row>
    <row r="2039" spans="7:7" x14ac:dyDescent="0.2">
      <c r="G2039" s="10"/>
    </row>
    <row r="2040" spans="7:7" x14ac:dyDescent="0.2">
      <c r="G2040" s="10"/>
    </row>
    <row r="2041" spans="7:7" x14ac:dyDescent="0.2">
      <c r="G2041" s="10"/>
    </row>
    <row r="2042" spans="7:7" x14ac:dyDescent="0.2">
      <c r="G2042" s="10"/>
    </row>
    <row r="2043" spans="7:7" x14ac:dyDescent="0.2">
      <c r="G2043" s="10"/>
    </row>
    <row r="2044" spans="7:7" x14ac:dyDescent="0.2">
      <c r="G2044" s="10"/>
    </row>
    <row r="2045" spans="7:7" x14ac:dyDescent="0.2">
      <c r="G2045" s="10"/>
    </row>
    <row r="2046" spans="7:7" x14ac:dyDescent="0.2">
      <c r="G2046" s="10"/>
    </row>
    <row r="2047" spans="7:7" x14ac:dyDescent="0.2">
      <c r="G2047" s="10"/>
    </row>
    <row r="2048" spans="7:7" x14ac:dyDescent="0.2">
      <c r="G2048" s="10"/>
    </row>
    <row r="2049" spans="7:7" x14ac:dyDescent="0.2">
      <c r="G2049" s="10"/>
    </row>
    <row r="2050" spans="7:7" x14ac:dyDescent="0.2">
      <c r="G2050" s="10"/>
    </row>
    <row r="2051" spans="7:7" x14ac:dyDescent="0.2">
      <c r="G2051" s="10"/>
    </row>
    <row r="2052" spans="7:7" x14ac:dyDescent="0.2">
      <c r="G2052" s="10"/>
    </row>
    <row r="2053" spans="7:7" x14ac:dyDescent="0.2">
      <c r="G2053" s="10"/>
    </row>
    <row r="2054" spans="7:7" x14ac:dyDescent="0.2">
      <c r="G2054" s="10"/>
    </row>
    <row r="2055" spans="7:7" x14ac:dyDescent="0.2">
      <c r="G2055" s="10"/>
    </row>
    <row r="2056" spans="7:7" x14ac:dyDescent="0.2">
      <c r="G2056" s="10"/>
    </row>
    <row r="2057" spans="7:7" x14ac:dyDescent="0.2">
      <c r="G2057" s="10"/>
    </row>
    <row r="2058" spans="7:7" x14ac:dyDescent="0.2">
      <c r="G2058" s="10"/>
    </row>
    <row r="2059" spans="7:7" x14ac:dyDescent="0.2">
      <c r="G2059" s="10"/>
    </row>
    <row r="2060" spans="7:7" x14ac:dyDescent="0.2">
      <c r="G2060" s="10"/>
    </row>
    <row r="2061" spans="7:7" x14ac:dyDescent="0.2">
      <c r="G2061" s="10"/>
    </row>
    <row r="2062" spans="7:7" x14ac:dyDescent="0.2">
      <c r="G2062" s="10"/>
    </row>
    <row r="2063" spans="7:7" x14ac:dyDescent="0.2">
      <c r="G2063" s="10"/>
    </row>
    <row r="2064" spans="7:7" x14ac:dyDescent="0.2">
      <c r="G2064" s="10"/>
    </row>
    <row r="2065" spans="7:7" x14ac:dyDescent="0.2">
      <c r="G2065" s="10"/>
    </row>
    <row r="2066" spans="7:7" x14ac:dyDescent="0.2">
      <c r="G2066" s="10"/>
    </row>
    <row r="2067" spans="7:7" x14ac:dyDescent="0.2">
      <c r="G2067" s="10"/>
    </row>
    <row r="2068" spans="7:7" x14ac:dyDescent="0.2">
      <c r="G2068" s="10"/>
    </row>
    <row r="2069" spans="7:7" x14ac:dyDescent="0.2">
      <c r="G2069" s="10"/>
    </row>
    <row r="2070" spans="7:7" x14ac:dyDescent="0.2">
      <c r="G2070" s="10"/>
    </row>
    <row r="2071" spans="7:7" x14ac:dyDescent="0.2">
      <c r="G2071" s="10"/>
    </row>
    <row r="2072" spans="7:7" x14ac:dyDescent="0.2">
      <c r="G2072" s="10"/>
    </row>
    <row r="2073" spans="7:7" x14ac:dyDescent="0.2">
      <c r="G2073" s="10"/>
    </row>
    <row r="2074" spans="7:7" x14ac:dyDescent="0.2">
      <c r="G2074" s="10"/>
    </row>
    <row r="2075" spans="7:7" x14ac:dyDescent="0.2">
      <c r="G2075" s="10"/>
    </row>
    <row r="2076" spans="7:7" x14ac:dyDescent="0.2">
      <c r="G2076" s="10"/>
    </row>
    <row r="2077" spans="7:7" x14ac:dyDescent="0.2">
      <c r="G2077" s="10"/>
    </row>
    <row r="2078" spans="7:7" x14ac:dyDescent="0.2">
      <c r="G2078" s="10"/>
    </row>
    <row r="2079" spans="7:7" x14ac:dyDescent="0.2">
      <c r="G2079" s="10"/>
    </row>
    <row r="2080" spans="7:7" x14ac:dyDescent="0.2">
      <c r="G2080" s="10"/>
    </row>
    <row r="2081" spans="7:7" x14ac:dyDescent="0.2">
      <c r="G2081" s="10"/>
    </row>
    <row r="2082" spans="7:7" x14ac:dyDescent="0.2">
      <c r="G2082" s="10"/>
    </row>
    <row r="2083" spans="7:7" x14ac:dyDescent="0.2">
      <c r="G2083" s="10"/>
    </row>
    <row r="2084" spans="7:7" x14ac:dyDescent="0.2">
      <c r="G2084" s="10"/>
    </row>
    <row r="2085" spans="7:7" x14ac:dyDescent="0.2">
      <c r="G2085" s="10"/>
    </row>
    <row r="2086" spans="7:7" x14ac:dyDescent="0.2">
      <c r="G2086" s="10"/>
    </row>
    <row r="2087" spans="7:7" x14ac:dyDescent="0.2">
      <c r="G2087" s="10"/>
    </row>
    <row r="2088" spans="7:7" x14ac:dyDescent="0.2">
      <c r="G2088" s="10"/>
    </row>
    <row r="2089" spans="7:7" x14ac:dyDescent="0.2">
      <c r="G2089" s="10"/>
    </row>
    <row r="2090" spans="7:7" x14ac:dyDescent="0.2">
      <c r="G2090" s="10"/>
    </row>
    <row r="2091" spans="7:7" x14ac:dyDescent="0.2">
      <c r="G2091" s="10"/>
    </row>
    <row r="2092" spans="7:7" x14ac:dyDescent="0.2">
      <c r="G2092" s="10"/>
    </row>
    <row r="2093" spans="7:7" x14ac:dyDescent="0.2">
      <c r="G2093" s="10"/>
    </row>
    <row r="2094" spans="7:7" x14ac:dyDescent="0.2">
      <c r="G2094" s="10"/>
    </row>
    <row r="2095" spans="7:7" x14ac:dyDescent="0.2">
      <c r="G2095" s="10"/>
    </row>
    <row r="2096" spans="7:7" x14ac:dyDescent="0.2">
      <c r="G2096" s="10"/>
    </row>
    <row r="2097" spans="7:7" x14ac:dyDescent="0.2">
      <c r="G2097" s="10"/>
    </row>
    <row r="2098" spans="7:7" x14ac:dyDescent="0.2">
      <c r="G2098" s="10"/>
    </row>
    <row r="2099" spans="7:7" x14ac:dyDescent="0.2">
      <c r="G2099" s="10"/>
    </row>
    <row r="2100" spans="7:7" x14ac:dyDescent="0.2">
      <c r="G2100" s="10"/>
    </row>
    <row r="2101" spans="7:7" x14ac:dyDescent="0.2">
      <c r="G2101" s="10"/>
    </row>
    <row r="2102" spans="7:7" x14ac:dyDescent="0.2">
      <c r="G2102" s="10"/>
    </row>
    <row r="2103" spans="7:7" x14ac:dyDescent="0.2">
      <c r="G2103" s="10"/>
    </row>
    <row r="2104" spans="7:7" x14ac:dyDescent="0.2">
      <c r="G2104" s="10"/>
    </row>
    <row r="2105" spans="7:7" x14ac:dyDescent="0.2">
      <c r="G2105" s="10"/>
    </row>
    <row r="2106" spans="7:7" x14ac:dyDescent="0.2">
      <c r="G2106" s="10"/>
    </row>
    <row r="2107" spans="7:7" x14ac:dyDescent="0.2">
      <c r="G2107" s="10"/>
    </row>
    <row r="2108" spans="7:7" x14ac:dyDescent="0.2">
      <c r="G2108" s="10"/>
    </row>
    <row r="2109" spans="7:7" x14ac:dyDescent="0.2">
      <c r="G2109" s="10"/>
    </row>
    <row r="2110" spans="7:7" x14ac:dyDescent="0.2">
      <c r="G2110" s="10"/>
    </row>
    <row r="2111" spans="7:7" x14ac:dyDescent="0.2">
      <c r="G2111" s="10"/>
    </row>
    <row r="2112" spans="7:7" x14ac:dyDescent="0.2">
      <c r="G2112" s="10"/>
    </row>
    <row r="2113" spans="7:7" x14ac:dyDescent="0.2">
      <c r="G2113" s="10"/>
    </row>
    <row r="2114" spans="7:7" x14ac:dyDescent="0.2">
      <c r="G2114" s="10"/>
    </row>
    <row r="2115" spans="7:7" x14ac:dyDescent="0.2">
      <c r="G2115" s="10"/>
    </row>
    <row r="2116" spans="7:7" x14ac:dyDescent="0.2">
      <c r="G2116" s="10"/>
    </row>
    <row r="2117" spans="7:7" x14ac:dyDescent="0.2">
      <c r="G2117" s="10"/>
    </row>
    <row r="2118" spans="7:7" x14ac:dyDescent="0.2">
      <c r="G2118" s="10"/>
    </row>
    <row r="2119" spans="7:7" x14ac:dyDescent="0.2">
      <c r="G2119" s="10"/>
    </row>
    <row r="2120" spans="7:7" x14ac:dyDescent="0.2">
      <c r="G2120" s="10"/>
    </row>
    <row r="2121" spans="7:7" x14ac:dyDescent="0.2">
      <c r="G2121" s="10"/>
    </row>
    <row r="2122" spans="7:7" x14ac:dyDescent="0.2">
      <c r="G2122" s="10"/>
    </row>
    <row r="2123" spans="7:7" x14ac:dyDescent="0.2">
      <c r="G2123" s="10"/>
    </row>
    <row r="2124" spans="7:7" x14ac:dyDescent="0.2">
      <c r="G2124" s="10"/>
    </row>
    <row r="2125" spans="7:7" x14ac:dyDescent="0.2">
      <c r="G2125" s="10"/>
    </row>
    <row r="2126" spans="7:7" x14ac:dyDescent="0.2">
      <c r="G2126" s="10"/>
    </row>
    <row r="2127" spans="7:7" x14ac:dyDescent="0.2">
      <c r="G2127" s="10"/>
    </row>
    <row r="2128" spans="7:7" x14ac:dyDescent="0.2">
      <c r="G2128" s="10"/>
    </row>
    <row r="2129" spans="7:7" x14ac:dyDescent="0.2">
      <c r="G2129" s="10"/>
    </row>
    <row r="2130" spans="7:7" x14ac:dyDescent="0.2">
      <c r="G2130" s="10"/>
    </row>
    <row r="2131" spans="7:7" x14ac:dyDescent="0.2">
      <c r="G2131" s="10"/>
    </row>
    <row r="2132" spans="7:7" x14ac:dyDescent="0.2">
      <c r="G2132" s="10"/>
    </row>
    <row r="2133" spans="7:7" x14ac:dyDescent="0.2">
      <c r="G2133" s="10"/>
    </row>
    <row r="2134" spans="7:7" x14ac:dyDescent="0.2">
      <c r="G2134" s="10"/>
    </row>
    <row r="2135" spans="7:7" x14ac:dyDescent="0.2">
      <c r="G2135" s="10"/>
    </row>
    <row r="2136" spans="7:7" x14ac:dyDescent="0.2">
      <c r="G2136" s="10"/>
    </row>
    <row r="2137" spans="7:7" x14ac:dyDescent="0.2">
      <c r="G2137" s="10"/>
    </row>
    <row r="2138" spans="7:7" x14ac:dyDescent="0.2">
      <c r="G2138" s="10"/>
    </row>
    <row r="2139" spans="7:7" x14ac:dyDescent="0.2">
      <c r="G2139" s="10"/>
    </row>
    <row r="2140" spans="7:7" x14ac:dyDescent="0.2">
      <c r="G2140" s="10"/>
    </row>
    <row r="2141" spans="7:7" x14ac:dyDescent="0.2">
      <c r="G2141" s="10"/>
    </row>
    <row r="2142" spans="7:7" x14ac:dyDescent="0.2">
      <c r="G2142" s="10"/>
    </row>
    <row r="2143" spans="7:7" x14ac:dyDescent="0.2">
      <c r="G2143" s="10"/>
    </row>
    <row r="2144" spans="7:7" x14ac:dyDescent="0.2">
      <c r="G2144" s="10"/>
    </row>
    <row r="2145" spans="7:7" x14ac:dyDescent="0.2">
      <c r="G2145" s="10"/>
    </row>
    <row r="2146" spans="7:7" x14ac:dyDescent="0.2">
      <c r="G2146" s="10"/>
    </row>
    <row r="2147" spans="7:7" x14ac:dyDescent="0.2">
      <c r="G2147" s="10"/>
    </row>
    <row r="2148" spans="7:7" x14ac:dyDescent="0.2">
      <c r="G2148" s="10"/>
    </row>
    <row r="2149" spans="7:7" x14ac:dyDescent="0.2">
      <c r="G2149" s="10"/>
    </row>
    <row r="2150" spans="7:7" x14ac:dyDescent="0.2">
      <c r="G2150" s="10"/>
    </row>
    <row r="2151" spans="7:7" x14ac:dyDescent="0.2">
      <c r="G2151" s="10"/>
    </row>
    <row r="2152" spans="7:7" x14ac:dyDescent="0.2">
      <c r="G2152" s="10"/>
    </row>
    <row r="2153" spans="7:7" x14ac:dyDescent="0.2">
      <c r="G2153" s="10"/>
    </row>
    <row r="2154" spans="7:7" x14ac:dyDescent="0.2">
      <c r="G2154" s="10"/>
    </row>
    <row r="2155" spans="7:7" x14ac:dyDescent="0.2">
      <c r="G2155" s="10"/>
    </row>
    <row r="2156" spans="7:7" x14ac:dyDescent="0.2">
      <c r="G2156" s="10"/>
    </row>
    <row r="2157" spans="7:7" x14ac:dyDescent="0.2">
      <c r="G2157" s="10"/>
    </row>
    <row r="2158" spans="7:7" x14ac:dyDescent="0.2">
      <c r="G2158" s="10"/>
    </row>
    <row r="2159" spans="7:7" x14ac:dyDescent="0.2">
      <c r="G2159" s="10"/>
    </row>
    <row r="2160" spans="7:7" x14ac:dyDescent="0.2">
      <c r="G2160" s="10"/>
    </row>
    <row r="2161" spans="7:7" x14ac:dyDescent="0.2">
      <c r="G2161" s="10"/>
    </row>
    <row r="2162" spans="7:7" x14ac:dyDescent="0.2">
      <c r="G2162" s="10"/>
    </row>
    <row r="2163" spans="7:7" x14ac:dyDescent="0.2">
      <c r="G2163" s="10"/>
    </row>
    <row r="2164" spans="7:7" x14ac:dyDescent="0.2">
      <c r="G2164" s="10"/>
    </row>
    <row r="2165" spans="7:7" x14ac:dyDescent="0.2">
      <c r="G2165" s="10"/>
    </row>
    <row r="2166" spans="7:7" x14ac:dyDescent="0.2">
      <c r="G2166" s="10"/>
    </row>
    <row r="2167" spans="7:7" x14ac:dyDescent="0.2">
      <c r="G2167" s="10"/>
    </row>
    <row r="2168" spans="7:7" x14ac:dyDescent="0.2">
      <c r="G2168" s="10"/>
    </row>
    <row r="2169" spans="7:7" x14ac:dyDescent="0.2">
      <c r="G2169" s="10"/>
    </row>
    <row r="2170" spans="7:7" x14ac:dyDescent="0.2">
      <c r="G2170" s="10"/>
    </row>
    <row r="2171" spans="7:7" x14ac:dyDescent="0.2">
      <c r="G2171" s="10"/>
    </row>
    <row r="2172" spans="7:7" x14ac:dyDescent="0.2">
      <c r="G2172" s="10"/>
    </row>
    <row r="2173" spans="7:7" x14ac:dyDescent="0.2">
      <c r="G2173" s="10"/>
    </row>
    <row r="2174" spans="7:7" x14ac:dyDescent="0.2">
      <c r="G2174" s="10"/>
    </row>
    <row r="2175" spans="7:7" x14ac:dyDescent="0.2">
      <c r="G2175" s="10"/>
    </row>
    <row r="2176" spans="7:7" x14ac:dyDescent="0.2">
      <c r="G2176" s="10"/>
    </row>
    <row r="2177" spans="7:7" x14ac:dyDescent="0.2">
      <c r="G2177" s="10"/>
    </row>
    <row r="2178" spans="7:7" x14ac:dyDescent="0.2">
      <c r="G2178" s="10"/>
    </row>
    <row r="2179" spans="7:7" x14ac:dyDescent="0.2">
      <c r="G2179" s="10"/>
    </row>
    <row r="2180" spans="7:7" x14ac:dyDescent="0.2">
      <c r="G2180" s="10"/>
    </row>
    <row r="2181" spans="7:7" x14ac:dyDescent="0.2">
      <c r="G2181" s="10"/>
    </row>
    <row r="2182" spans="7:7" x14ac:dyDescent="0.2">
      <c r="G2182" s="10"/>
    </row>
    <row r="2183" spans="7:7" x14ac:dyDescent="0.2">
      <c r="G2183" s="10"/>
    </row>
    <row r="2184" spans="7:7" x14ac:dyDescent="0.2">
      <c r="G2184" s="10"/>
    </row>
    <row r="2185" spans="7:7" x14ac:dyDescent="0.2">
      <c r="G2185" s="10"/>
    </row>
    <row r="2186" spans="7:7" x14ac:dyDescent="0.2">
      <c r="G2186" s="10"/>
    </row>
    <row r="2187" spans="7:7" x14ac:dyDescent="0.2">
      <c r="G2187" s="10"/>
    </row>
    <row r="2188" spans="7:7" x14ac:dyDescent="0.2">
      <c r="G2188" s="10"/>
    </row>
    <row r="2189" spans="7:7" x14ac:dyDescent="0.2">
      <c r="G2189" s="10"/>
    </row>
    <row r="2190" spans="7:7" x14ac:dyDescent="0.2">
      <c r="G2190" s="10"/>
    </row>
    <row r="2191" spans="7:7" x14ac:dyDescent="0.2">
      <c r="G2191" s="10"/>
    </row>
    <row r="2192" spans="7:7" x14ac:dyDescent="0.2">
      <c r="G2192" s="10"/>
    </row>
    <row r="2193" spans="7:7" x14ac:dyDescent="0.2">
      <c r="G2193" s="10"/>
    </row>
    <row r="2194" spans="7:7" x14ac:dyDescent="0.2">
      <c r="G2194" s="10"/>
    </row>
    <row r="2195" spans="7:7" x14ac:dyDescent="0.2">
      <c r="G2195" s="10"/>
    </row>
    <row r="2196" spans="7:7" x14ac:dyDescent="0.2">
      <c r="G2196" s="10"/>
    </row>
    <row r="2197" spans="7:7" x14ac:dyDescent="0.2">
      <c r="G2197" s="10"/>
    </row>
    <row r="2198" spans="7:7" x14ac:dyDescent="0.2">
      <c r="G2198" s="10"/>
    </row>
    <row r="2199" spans="7:7" x14ac:dyDescent="0.2">
      <c r="G2199" s="10"/>
    </row>
    <row r="2200" spans="7:7" x14ac:dyDescent="0.2">
      <c r="G2200" s="10"/>
    </row>
    <row r="2201" spans="7:7" x14ac:dyDescent="0.2">
      <c r="G2201" s="10"/>
    </row>
    <row r="2202" spans="7:7" x14ac:dyDescent="0.2">
      <c r="G2202" s="10"/>
    </row>
    <row r="2203" spans="7:7" x14ac:dyDescent="0.2">
      <c r="G2203" s="10"/>
    </row>
    <row r="2204" spans="7:7" x14ac:dyDescent="0.2">
      <c r="G2204" s="10"/>
    </row>
    <row r="2205" spans="7:7" x14ac:dyDescent="0.2">
      <c r="G2205" s="10"/>
    </row>
    <row r="2206" spans="7:7" x14ac:dyDescent="0.2">
      <c r="G2206" s="10"/>
    </row>
    <row r="2207" spans="7:7" x14ac:dyDescent="0.2">
      <c r="G2207" s="10"/>
    </row>
    <row r="2208" spans="7:7" x14ac:dyDescent="0.2">
      <c r="G2208" s="10"/>
    </row>
    <row r="2209" spans="7:7" x14ac:dyDescent="0.2">
      <c r="G2209" s="10"/>
    </row>
    <row r="2210" spans="7:7" x14ac:dyDescent="0.2">
      <c r="G2210" s="10"/>
    </row>
    <row r="2211" spans="7:7" x14ac:dyDescent="0.2">
      <c r="G2211" s="10"/>
    </row>
    <row r="2212" spans="7:7" x14ac:dyDescent="0.2">
      <c r="G2212" s="10"/>
    </row>
    <row r="2213" spans="7:7" x14ac:dyDescent="0.2">
      <c r="G2213" s="10"/>
    </row>
    <row r="2214" spans="7:7" x14ac:dyDescent="0.2">
      <c r="G2214" s="10"/>
    </row>
    <row r="2215" spans="7:7" x14ac:dyDescent="0.2">
      <c r="G2215" s="10"/>
    </row>
    <row r="2216" spans="7:7" x14ac:dyDescent="0.2">
      <c r="G2216" s="10"/>
    </row>
    <row r="2217" spans="7:7" x14ac:dyDescent="0.2">
      <c r="G2217" s="10"/>
    </row>
    <row r="2218" spans="7:7" x14ac:dyDescent="0.2">
      <c r="G2218" s="10"/>
    </row>
    <row r="2219" spans="7:7" x14ac:dyDescent="0.2">
      <c r="G2219" s="10"/>
    </row>
    <row r="2220" spans="7:7" x14ac:dyDescent="0.2">
      <c r="G2220" s="10"/>
    </row>
    <row r="2221" spans="7:7" x14ac:dyDescent="0.2">
      <c r="G2221" s="10"/>
    </row>
    <row r="2222" spans="7:7" x14ac:dyDescent="0.2">
      <c r="G2222" s="10"/>
    </row>
    <row r="2223" spans="7:7" x14ac:dyDescent="0.2">
      <c r="G2223" s="10"/>
    </row>
    <row r="2224" spans="7:7" x14ac:dyDescent="0.2">
      <c r="G2224" s="10"/>
    </row>
    <row r="2225" spans="7:7" x14ac:dyDescent="0.2">
      <c r="G2225" s="10"/>
    </row>
    <row r="2226" spans="7:7" x14ac:dyDescent="0.2">
      <c r="G2226" s="10"/>
    </row>
    <row r="2227" spans="7:7" x14ac:dyDescent="0.2">
      <c r="G2227" s="10"/>
    </row>
    <row r="2228" spans="7:7" x14ac:dyDescent="0.2">
      <c r="G2228" s="10"/>
    </row>
    <row r="2229" spans="7:7" x14ac:dyDescent="0.2">
      <c r="G2229" s="10"/>
    </row>
    <row r="2230" spans="7:7" x14ac:dyDescent="0.2">
      <c r="G2230" s="10"/>
    </row>
    <row r="2231" spans="7:7" x14ac:dyDescent="0.2">
      <c r="G2231" s="10"/>
    </row>
    <row r="2232" spans="7:7" x14ac:dyDescent="0.2">
      <c r="G2232" s="10"/>
    </row>
    <row r="2233" spans="7:7" x14ac:dyDescent="0.2">
      <c r="G2233" s="10"/>
    </row>
    <row r="2234" spans="7:7" x14ac:dyDescent="0.2">
      <c r="G2234" s="10"/>
    </row>
    <row r="2235" spans="7:7" x14ac:dyDescent="0.2">
      <c r="G2235" s="10"/>
    </row>
    <row r="2236" spans="7:7" x14ac:dyDescent="0.2">
      <c r="G2236" s="10"/>
    </row>
    <row r="2237" spans="7:7" x14ac:dyDescent="0.2">
      <c r="G2237" s="10"/>
    </row>
    <row r="2238" spans="7:7" x14ac:dyDescent="0.2">
      <c r="G2238" s="10"/>
    </row>
    <row r="2239" spans="7:7" x14ac:dyDescent="0.2">
      <c r="G2239" s="10"/>
    </row>
    <row r="2240" spans="7:7" x14ac:dyDescent="0.2">
      <c r="G2240" s="10"/>
    </row>
    <row r="2241" spans="7:7" x14ac:dyDescent="0.2">
      <c r="G2241" s="10"/>
    </row>
    <row r="2242" spans="7:7" x14ac:dyDescent="0.2">
      <c r="G2242" s="10"/>
    </row>
    <row r="2243" spans="7:7" x14ac:dyDescent="0.2">
      <c r="G2243" s="10"/>
    </row>
    <row r="2244" spans="7:7" x14ac:dyDescent="0.2">
      <c r="G2244" s="10"/>
    </row>
    <row r="2245" spans="7:7" x14ac:dyDescent="0.2">
      <c r="G2245" s="10"/>
    </row>
    <row r="2246" spans="7:7" x14ac:dyDescent="0.2">
      <c r="G2246" s="10"/>
    </row>
    <row r="2247" spans="7:7" x14ac:dyDescent="0.2">
      <c r="G2247" s="10"/>
    </row>
    <row r="2248" spans="7:7" x14ac:dyDescent="0.2">
      <c r="G2248" s="10"/>
    </row>
    <row r="2249" spans="7:7" x14ac:dyDescent="0.2">
      <c r="G2249" s="10"/>
    </row>
    <row r="2250" spans="7:7" x14ac:dyDescent="0.2">
      <c r="G2250" s="10"/>
    </row>
    <row r="2251" spans="7:7" x14ac:dyDescent="0.2">
      <c r="G2251" s="10"/>
    </row>
    <row r="2252" spans="7:7" x14ac:dyDescent="0.2">
      <c r="G2252" s="10"/>
    </row>
    <row r="2253" spans="7:7" x14ac:dyDescent="0.2">
      <c r="G2253" s="10"/>
    </row>
    <row r="2254" spans="7:7" x14ac:dyDescent="0.2">
      <c r="G2254" s="10"/>
    </row>
    <row r="2255" spans="7:7" x14ac:dyDescent="0.2">
      <c r="G2255" s="10"/>
    </row>
    <row r="2256" spans="7:7" x14ac:dyDescent="0.2">
      <c r="G2256" s="10"/>
    </row>
    <row r="2257" spans="7:7" x14ac:dyDescent="0.2">
      <c r="G2257" s="10"/>
    </row>
    <row r="2258" spans="7:7" x14ac:dyDescent="0.2">
      <c r="G2258" s="10"/>
    </row>
    <row r="2259" spans="7:7" x14ac:dyDescent="0.2">
      <c r="G2259" s="10"/>
    </row>
    <row r="2260" spans="7:7" x14ac:dyDescent="0.2">
      <c r="G2260" s="10"/>
    </row>
    <row r="2261" spans="7:7" x14ac:dyDescent="0.2">
      <c r="G2261" s="10"/>
    </row>
    <row r="2262" spans="7:7" x14ac:dyDescent="0.2">
      <c r="G2262" s="10"/>
    </row>
    <row r="2263" spans="7:7" x14ac:dyDescent="0.2">
      <c r="G2263" s="10"/>
    </row>
    <row r="2264" spans="7:7" x14ac:dyDescent="0.2">
      <c r="G2264" s="10"/>
    </row>
    <row r="2265" spans="7:7" x14ac:dyDescent="0.2">
      <c r="G2265" s="10"/>
    </row>
    <row r="2266" spans="7:7" x14ac:dyDescent="0.2">
      <c r="G2266" s="10"/>
    </row>
    <row r="2267" spans="7:7" x14ac:dyDescent="0.2">
      <c r="G2267" s="10"/>
    </row>
    <row r="2268" spans="7:7" x14ac:dyDescent="0.2">
      <c r="G2268" s="10"/>
    </row>
    <row r="2269" spans="7:7" x14ac:dyDescent="0.2">
      <c r="G2269" s="10"/>
    </row>
    <row r="2270" spans="7:7" x14ac:dyDescent="0.2">
      <c r="G2270" s="10"/>
    </row>
    <row r="2271" spans="7:7" x14ac:dyDescent="0.2">
      <c r="G2271" s="10"/>
    </row>
    <row r="2272" spans="7:7" x14ac:dyDescent="0.2">
      <c r="G2272" s="10"/>
    </row>
    <row r="2273" spans="7:7" x14ac:dyDescent="0.2">
      <c r="G2273" s="10"/>
    </row>
    <row r="2274" spans="7:7" x14ac:dyDescent="0.2">
      <c r="G2274" s="10"/>
    </row>
    <row r="2275" spans="7:7" x14ac:dyDescent="0.2">
      <c r="G2275" s="10"/>
    </row>
    <row r="2276" spans="7:7" x14ac:dyDescent="0.2">
      <c r="G2276" s="10"/>
    </row>
    <row r="2277" spans="7:7" x14ac:dyDescent="0.2">
      <c r="G2277" s="10"/>
    </row>
    <row r="2278" spans="7:7" x14ac:dyDescent="0.2">
      <c r="G2278" s="10"/>
    </row>
    <row r="2279" spans="7:7" x14ac:dyDescent="0.2">
      <c r="G2279" s="10"/>
    </row>
    <row r="2280" spans="7:7" x14ac:dyDescent="0.2">
      <c r="G2280" s="10"/>
    </row>
    <row r="2281" spans="7:7" x14ac:dyDescent="0.2">
      <c r="G2281" s="10"/>
    </row>
    <row r="2282" spans="7:7" x14ac:dyDescent="0.2">
      <c r="G2282" s="10"/>
    </row>
    <row r="2283" spans="7:7" x14ac:dyDescent="0.2">
      <c r="G2283" s="10"/>
    </row>
    <row r="2284" spans="7:7" x14ac:dyDescent="0.2">
      <c r="G2284" s="10"/>
    </row>
    <row r="2285" spans="7:7" x14ac:dyDescent="0.2">
      <c r="G2285" s="10"/>
    </row>
    <row r="2286" spans="7:7" x14ac:dyDescent="0.2">
      <c r="G2286" s="10"/>
    </row>
    <row r="2287" spans="7:7" x14ac:dyDescent="0.2">
      <c r="G2287" s="10"/>
    </row>
    <row r="2288" spans="7:7" x14ac:dyDescent="0.2">
      <c r="G2288" s="10"/>
    </row>
    <row r="2289" spans="7:7" x14ac:dyDescent="0.2">
      <c r="G2289" s="10"/>
    </row>
    <row r="2290" spans="7:7" x14ac:dyDescent="0.2">
      <c r="G2290" s="10"/>
    </row>
    <row r="2291" spans="7:7" x14ac:dyDescent="0.2">
      <c r="G2291" s="10"/>
    </row>
    <row r="2292" spans="7:7" x14ac:dyDescent="0.2">
      <c r="G2292" s="10"/>
    </row>
    <row r="2293" spans="7:7" x14ac:dyDescent="0.2">
      <c r="G2293" s="10"/>
    </row>
    <row r="2294" spans="7:7" x14ac:dyDescent="0.2">
      <c r="G2294" s="10"/>
    </row>
    <row r="2295" spans="7:7" x14ac:dyDescent="0.2">
      <c r="G2295" s="10"/>
    </row>
    <row r="2296" spans="7:7" x14ac:dyDescent="0.2">
      <c r="G2296" s="10"/>
    </row>
    <row r="2297" spans="7:7" x14ac:dyDescent="0.2">
      <c r="G2297" s="10"/>
    </row>
    <row r="2298" spans="7:7" x14ac:dyDescent="0.2">
      <c r="G2298" s="10"/>
    </row>
    <row r="2299" spans="7:7" x14ac:dyDescent="0.2">
      <c r="G2299" s="10"/>
    </row>
    <row r="2300" spans="7:7" x14ac:dyDescent="0.2">
      <c r="G2300" s="10"/>
    </row>
    <row r="2301" spans="7:7" x14ac:dyDescent="0.2">
      <c r="G2301" s="10"/>
    </row>
    <row r="2302" spans="7:7" x14ac:dyDescent="0.2">
      <c r="G2302" s="10"/>
    </row>
    <row r="2303" spans="7:7" x14ac:dyDescent="0.2">
      <c r="G2303" s="10"/>
    </row>
    <row r="2304" spans="7:7" x14ac:dyDescent="0.2">
      <c r="G2304" s="10"/>
    </row>
    <row r="2305" spans="7:7" x14ac:dyDescent="0.2">
      <c r="G2305" s="10"/>
    </row>
    <row r="2306" spans="7:7" x14ac:dyDescent="0.2">
      <c r="G2306" s="10"/>
    </row>
    <row r="2307" spans="7:7" x14ac:dyDescent="0.2">
      <c r="G2307" s="10"/>
    </row>
    <row r="2308" spans="7:7" x14ac:dyDescent="0.2">
      <c r="G2308" s="10"/>
    </row>
    <row r="2309" spans="7:7" x14ac:dyDescent="0.2">
      <c r="G2309" s="10"/>
    </row>
    <row r="2310" spans="7:7" x14ac:dyDescent="0.2">
      <c r="G2310" s="10"/>
    </row>
    <row r="2311" spans="7:7" x14ac:dyDescent="0.2">
      <c r="G2311" s="10"/>
    </row>
    <row r="2312" spans="7:7" x14ac:dyDescent="0.2">
      <c r="G2312" s="10"/>
    </row>
    <row r="2313" spans="7:7" x14ac:dyDescent="0.2">
      <c r="G2313" s="10"/>
    </row>
    <row r="2314" spans="7:7" x14ac:dyDescent="0.2">
      <c r="G2314" s="10"/>
    </row>
    <row r="2315" spans="7:7" x14ac:dyDescent="0.2">
      <c r="G2315" s="10"/>
    </row>
    <row r="2316" spans="7:7" x14ac:dyDescent="0.2">
      <c r="G2316" s="10"/>
    </row>
    <row r="2317" spans="7:7" x14ac:dyDescent="0.2">
      <c r="G2317" s="10"/>
    </row>
    <row r="2318" spans="7:7" x14ac:dyDescent="0.2">
      <c r="G2318" s="10"/>
    </row>
    <row r="2319" spans="7:7" x14ac:dyDescent="0.2">
      <c r="G2319" s="10"/>
    </row>
    <row r="2320" spans="7:7" x14ac:dyDescent="0.2">
      <c r="G2320" s="10"/>
    </row>
    <row r="2321" spans="7:7" x14ac:dyDescent="0.2">
      <c r="G2321" s="10"/>
    </row>
    <row r="2322" spans="7:7" x14ac:dyDescent="0.2">
      <c r="G2322" s="10"/>
    </row>
    <row r="2323" spans="7:7" x14ac:dyDescent="0.2">
      <c r="G2323" s="10"/>
    </row>
    <row r="2324" spans="7:7" x14ac:dyDescent="0.2">
      <c r="G2324" s="10"/>
    </row>
    <row r="2325" spans="7:7" x14ac:dyDescent="0.2">
      <c r="G2325" s="10"/>
    </row>
    <row r="2326" spans="7:7" x14ac:dyDescent="0.2">
      <c r="G2326" s="10"/>
    </row>
    <row r="2327" spans="7:7" x14ac:dyDescent="0.2">
      <c r="G2327" s="10"/>
    </row>
    <row r="2328" spans="7:7" x14ac:dyDescent="0.2">
      <c r="G2328" s="10"/>
    </row>
    <row r="2329" spans="7:7" x14ac:dyDescent="0.2">
      <c r="G2329" s="10"/>
    </row>
    <row r="2330" spans="7:7" x14ac:dyDescent="0.2">
      <c r="G2330" s="10"/>
    </row>
    <row r="2331" spans="7:7" x14ac:dyDescent="0.2">
      <c r="G2331" s="10"/>
    </row>
    <row r="2332" spans="7:7" x14ac:dyDescent="0.2">
      <c r="G2332" s="10"/>
    </row>
    <row r="2333" spans="7:7" x14ac:dyDescent="0.2">
      <c r="G2333" s="10"/>
    </row>
    <row r="2334" spans="7:7" x14ac:dyDescent="0.2">
      <c r="G2334" s="10"/>
    </row>
    <row r="2335" spans="7:7" x14ac:dyDescent="0.2">
      <c r="G2335" s="10"/>
    </row>
    <row r="2336" spans="7:7" x14ac:dyDescent="0.2">
      <c r="G2336" s="10"/>
    </row>
    <row r="2337" spans="7:7" x14ac:dyDescent="0.2">
      <c r="G2337" s="10"/>
    </row>
    <row r="2338" spans="7:7" x14ac:dyDescent="0.2">
      <c r="G2338" s="10"/>
    </row>
    <row r="2339" spans="7:7" x14ac:dyDescent="0.2">
      <c r="G2339" s="10"/>
    </row>
    <row r="2340" spans="7:7" x14ac:dyDescent="0.2">
      <c r="G2340" s="10"/>
    </row>
    <row r="2341" spans="7:7" x14ac:dyDescent="0.2">
      <c r="G2341" s="10"/>
    </row>
    <row r="2342" spans="7:7" x14ac:dyDescent="0.2">
      <c r="G2342" s="10"/>
    </row>
    <row r="2343" spans="7:7" x14ac:dyDescent="0.2">
      <c r="G2343" s="10"/>
    </row>
    <row r="2344" spans="7:7" x14ac:dyDescent="0.2">
      <c r="G2344" s="10"/>
    </row>
    <row r="2345" spans="7:7" x14ac:dyDescent="0.2">
      <c r="G2345" s="10"/>
    </row>
    <row r="2346" spans="7:7" x14ac:dyDescent="0.2">
      <c r="G2346" s="10"/>
    </row>
    <row r="2347" spans="7:7" x14ac:dyDescent="0.2">
      <c r="G2347" s="10"/>
    </row>
    <row r="2348" spans="7:7" x14ac:dyDescent="0.2">
      <c r="G2348" s="10"/>
    </row>
    <row r="2349" spans="7:7" x14ac:dyDescent="0.2">
      <c r="G2349" s="10"/>
    </row>
    <row r="2350" spans="7:7" x14ac:dyDescent="0.2">
      <c r="G2350" s="10"/>
    </row>
    <row r="2351" spans="7:7" x14ac:dyDescent="0.2">
      <c r="G2351" s="10"/>
    </row>
    <row r="2352" spans="7:7" x14ac:dyDescent="0.2">
      <c r="G2352" s="10"/>
    </row>
    <row r="2353" spans="7:7" x14ac:dyDescent="0.2">
      <c r="G2353" s="10"/>
    </row>
    <row r="2354" spans="7:7" x14ac:dyDescent="0.2">
      <c r="G2354" s="10"/>
    </row>
    <row r="2355" spans="7:7" x14ac:dyDescent="0.2">
      <c r="G2355" s="10"/>
    </row>
    <row r="2356" spans="7:7" x14ac:dyDescent="0.2">
      <c r="G2356" s="10"/>
    </row>
    <row r="2357" spans="7:7" x14ac:dyDescent="0.2">
      <c r="G2357" s="10"/>
    </row>
    <row r="2358" spans="7:7" x14ac:dyDescent="0.2">
      <c r="G2358" s="10"/>
    </row>
    <row r="2359" spans="7:7" x14ac:dyDescent="0.2">
      <c r="G2359" s="10"/>
    </row>
    <row r="2360" spans="7:7" x14ac:dyDescent="0.2">
      <c r="G2360" s="10"/>
    </row>
    <row r="2361" spans="7:7" x14ac:dyDescent="0.2">
      <c r="G2361" s="10"/>
    </row>
    <row r="2362" spans="7:7" x14ac:dyDescent="0.2">
      <c r="G2362" s="10"/>
    </row>
    <row r="2363" spans="7:7" x14ac:dyDescent="0.2">
      <c r="G2363" s="10"/>
    </row>
    <row r="2364" spans="7:7" x14ac:dyDescent="0.2">
      <c r="G2364" s="10"/>
    </row>
    <row r="2365" spans="7:7" x14ac:dyDescent="0.2">
      <c r="G2365" s="10"/>
    </row>
    <row r="2366" spans="7:7" x14ac:dyDescent="0.2">
      <c r="G2366" s="10"/>
    </row>
    <row r="2367" spans="7:7" x14ac:dyDescent="0.2">
      <c r="G2367" s="10"/>
    </row>
    <row r="2368" spans="7:7" x14ac:dyDescent="0.2">
      <c r="G2368" s="10"/>
    </row>
    <row r="2369" spans="7:7" x14ac:dyDescent="0.2">
      <c r="G2369" s="10"/>
    </row>
    <row r="2370" spans="7:7" x14ac:dyDescent="0.2">
      <c r="G2370" s="10"/>
    </row>
    <row r="2371" spans="7:7" x14ac:dyDescent="0.2">
      <c r="G2371" s="10"/>
    </row>
    <row r="2372" spans="7:7" x14ac:dyDescent="0.2">
      <c r="G2372" s="10"/>
    </row>
    <row r="2373" spans="7:7" x14ac:dyDescent="0.2">
      <c r="G2373" s="10"/>
    </row>
    <row r="2374" spans="7:7" x14ac:dyDescent="0.2">
      <c r="G2374" s="10"/>
    </row>
    <row r="2375" spans="7:7" x14ac:dyDescent="0.2">
      <c r="G2375" s="10"/>
    </row>
    <row r="2376" spans="7:7" x14ac:dyDescent="0.2">
      <c r="G2376" s="10"/>
    </row>
    <row r="2377" spans="7:7" x14ac:dyDescent="0.2">
      <c r="G2377" s="10"/>
    </row>
    <row r="2378" spans="7:7" x14ac:dyDescent="0.2">
      <c r="G2378" s="10"/>
    </row>
    <row r="2379" spans="7:7" x14ac:dyDescent="0.2">
      <c r="G2379" s="10"/>
    </row>
    <row r="2380" spans="7:7" x14ac:dyDescent="0.2">
      <c r="G2380" s="10"/>
    </row>
    <row r="2381" spans="7:7" x14ac:dyDescent="0.2">
      <c r="G2381" s="10"/>
    </row>
    <row r="2382" spans="7:7" x14ac:dyDescent="0.2">
      <c r="G2382" s="10"/>
    </row>
    <row r="2383" spans="7:7" x14ac:dyDescent="0.2">
      <c r="G2383" s="10"/>
    </row>
    <row r="2384" spans="7:7" x14ac:dyDescent="0.2">
      <c r="G2384" s="10"/>
    </row>
    <row r="2385" spans="7:7" x14ac:dyDescent="0.2">
      <c r="G2385" s="10"/>
    </row>
    <row r="2386" spans="7:7" x14ac:dyDescent="0.2">
      <c r="G2386" s="10"/>
    </row>
    <row r="2387" spans="7:7" x14ac:dyDescent="0.2">
      <c r="G2387" s="10"/>
    </row>
    <row r="2388" spans="7:7" x14ac:dyDescent="0.2">
      <c r="G2388" s="10"/>
    </row>
    <row r="2389" spans="7:7" x14ac:dyDescent="0.2">
      <c r="G2389" s="10"/>
    </row>
    <row r="2390" spans="7:7" x14ac:dyDescent="0.2">
      <c r="G2390" s="10"/>
    </row>
    <row r="2391" spans="7:7" x14ac:dyDescent="0.2">
      <c r="G2391" s="10"/>
    </row>
    <row r="2392" spans="7:7" x14ac:dyDescent="0.2">
      <c r="G2392" s="10"/>
    </row>
    <row r="2393" spans="7:7" x14ac:dyDescent="0.2">
      <c r="G2393" s="10"/>
    </row>
    <row r="2394" spans="7:7" x14ac:dyDescent="0.2">
      <c r="G2394" s="10"/>
    </row>
    <row r="2395" spans="7:7" x14ac:dyDescent="0.2">
      <c r="G2395" s="10"/>
    </row>
    <row r="2396" spans="7:7" x14ac:dyDescent="0.2">
      <c r="G2396" s="10"/>
    </row>
    <row r="2397" spans="7:7" x14ac:dyDescent="0.2">
      <c r="G2397" s="10"/>
    </row>
    <row r="2398" spans="7:7" x14ac:dyDescent="0.2">
      <c r="G2398" s="10"/>
    </row>
    <row r="2399" spans="7:7" x14ac:dyDescent="0.2">
      <c r="G2399" s="10"/>
    </row>
    <row r="2400" spans="7:7" x14ac:dyDescent="0.2">
      <c r="G2400" s="10"/>
    </row>
    <row r="2401" spans="7:7" x14ac:dyDescent="0.2">
      <c r="G2401" s="10"/>
    </row>
    <row r="2402" spans="7:7" x14ac:dyDescent="0.2">
      <c r="G2402" s="10"/>
    </row>
    <row r="2403" spans="7:7" x14ac:dyDescent="0.2">
      <c r="G2403" s="10"/>
    </row>
    <row r="2404" spans="7:7" x14ac:dyDescent="0.2">
      <c r="G2404" s="10"/>
    </row>
    <row r="2405" spans="7:7" x14ac:dyDescent="0.2">
      <c r="G2405" s="10"/>
    </row>
    <row r="2406" spans="7:7" x14ac:dyDescent="0.2">
      <c r="G2406" s="10"/>
    </row>
    <row r="2407" spans="7:7" x14ac:dyDescent="0.2">
      <c r="G2407" s="10"/>
    </row>
    <row r="2408" spans="7:7" x14ac:dyDescent="0.2">
      <c r="G2408" s="10"/>
    </row>
    <row r="2409" spans="7:7" x14ac:dyDescent="0.2">
      <c r="G2409" s="10"/>
    </row>
    <row r="2410" spans="7:7" x14ac:dyDescent="0.2">
      <c r="G2410" s="10"/>
    </row>
    <row r="2411" spans="7:7" x14ac:dyDescent="0.2">
      <c r="G2411" s="10"/>
    </row>
    <row r="2412" spans="7:7" x14ac:dyDescent="0.2">
      <c r="G2412" s="10"/>
    </row>
    <row r="2413" spans="7:7" x14ac:dyDescent="0.2">
      <c r="G2413" s="10"/>
    </row>
    <row r="2414" spans="7:7" x14ac:dyDescent="0.2">
      <c r="G2414" s="10"/>
    </row>
    <row r="2415" spans="7:7" x14ac:dyDescent="0.2">
      <c r="G2415" s="10"/>
    </row>
    <row r="2416" spans="7:7" x14ac:dyDescent="0.2">
      <c r="G2416" s="10"/>
    </row>
    <row r="2417" spans="7:7" x14ac:dyDescent="0.2">
      <c r="G2417" s="10"/>
    </row>
    <row r="2418" spans="7:7" x14ac:dyDescent="0.2">
      <c r="G2418" s="10"/>
    </row>
    <row r="2419" spans="7:7" x14ac:dyDescent="0.2">
      <c r="G2419" s="10"/>
    </row>
    <row r="2420" spans="7:7" x14ac:dyDescent="0.2">
      <c r="G2420" s="10"/>
    </row>
    <row r="2421" spans="7:7" x14ac:dyDescent="0.2">
      <c r="G2421" s="10"/>
    </row>
    <row r="2422" spans="7:7" x14ac:dyDescent="0.2">
      <c r="G2422" s="10"/>
    </row>
    <row r="2423" spans="7:7" x14ac:dyDescent="0.2">
      <c r="G2423" s="10"/>
    </row>
    <row r="2424" spans="7:7" x14ac:dyDescent="0.2">
      <c r="G2424" s="10"/>
    </row>
    <row r="2425" spans="7:7" x14ac:dyDescent="0.2">
      <c r="G2425" s="10"/>
    </row>
    <row r="2426" spans="7:7" x14ac:dyDescent="0.2">
      <c r="G2426" s="10"/>
    </row>
    <row r="2427" spans="7:7" x14ac:dyDescent="0.2">
      <c r="G2427" s="10"/>
    </row>
    <row r="2428" spans="7:7" x14ac:dyDescent="0.2">
      <c r="G2428" s="10"/>
    </row>
    <row r="2429" spans="7:7" x14ac:dyDescent="0.2">
      <c r="G2429" s="10"/>
    </row>
    <row r="2430" spans="7:7" x14ac:dyDescent="0.2">
      <c r="G2430" s="10"/>
    </row>
    <row r="2431" spans="7:7" x14ac:dyDescent="0.2">
      <c r="G2431" s="10"/>
    </row>
    <row r="2432" spans="7:7" x14ac:dyDescent="0.2">
      <c r="G2432" s="10"/>
    </row>
    <row r="2433" spans="7:7" x14ac:dyDescent="0.2">
      <c r="G2433" s="10"/>
    </row>
    <row r="2434" spans="7:7" x14ac:dyDescent="0.2">
      <c r="G2434" s="10"/>
    </row>
    <row r="2435" spans="7:7" x14ac:dyDescent="0.2">
      <c r="G2435" s="10"/>
    </row>
    <row r="2436" spans="7:7" x14ac:dyDescent="0.2">
      <c r="G2436" s="10"/>
    </row>
    <row r="2437" spans="7:7" x14ac:dyDescent="0.2">
      <c r="G2437" s="10"/>
    </row>
    <row r="2438" spans="7:7" x14ac:dyDescent="0.2">
      <c r="G2438" s="10"/>
    </row>
    <row r="2439" spans="7:7" x14ac:dyDescent="0.2">
      <c r="G2439" s="10"/>
    </row>
    <row r="2440" spans="7:7" x14ac:dyDescent="0.2">
      <c r="G2440" s="10"/>
    </row>
    <row r="2441" spans="7:7" x14ac:dyDescent="0.2">
      <c r="G2441" s="10"/>
    </row>
    <row r="2442" spans="7:7" x14ac:dyDescent="0.2">
      <c r="G2442" s="10"/>
    </row>
    <row r="2443" spans="7:7" x14ac:dyDescent="0.2">
      <c r="G2443" s="10"/>
    </row>
    <row r="2444" spans="7:7" x14ac:dyDescent="0.2">
      <c r="G2444" s="10"/>
    </row>
    <row r="2445" spans="7:7" x14ac:dyDescent="0.2">
      <c r="G2445" s="10"/>
    </row>
    <row r="2446" spans="7:7" x14ac:dyDescent="0.2">
      <c r="G2446" s="10"/>
    </row>
    <row r="2447" spans="7:7" x14ac:dyDescent="0.2">
      <c r="G2447" s="10"/>
    </row>
    <row r="2448" spans="7:7" x14ac:dyDescent="0.2">
      <c r="G2448" s="10"/>
    </row>
    <row r="2449" spans="7:7" x14ac:dyDescent="0.2">
      <c r="G2449" s="10"/>
    </row>
    <row r="2450" spans="7:7" x14ac:dyDescent="0.2">
      <c r="G2450" s="10"/>
    </row>
    <row r="2451" spans="7:7" x14ac:dyDescent="0.2">
      <c r="G2451" s="10"/>
    </row>
    <row r="2452" spans="7:7" x14ac:dyDescent="0.2">
      <c r="G2452" s="10"/>
    </row>
    <row r="2453" spans="7:7" x14ac:dyDescent="0.2">
      <c r="G2453" s="10"/>
    </row>
    <row r="2454" spans="7:7" x14ac:dyDescent="0.2">
      <c r="G2454" s="10"/>
    </row>
    <row r="2455" spans="7:7" x14ac:dyDescent="0.2">
      <c r="G2455" s="10"/>
    </row>
    <row r="2456" spans="7:7" x14ac:dyDescent="0.2">
      <c r="G2456" s="10"/>
    </row>
    <row r="2457" spans="7:7" x14ac:dyDescent="0.2">
      <c r="G2457" s="10"/>
    </row>
    <row r="2458" spans="7:7" x14ac:dyDescent="0.2">
      <c r="G2458" s="10"/>
    </row>
    <row r="2459" spans="7:7" x14ac:dyDescent="0.2">
      <c r="G2459" s="10"/>
    </row>
    <row r="2460" spans="7:7" x14ac:dyDescent="0.2">
      <c r="G2460" s="10"/>
    </row>
    <row r="2461" spans="7:7" x14ac:dyDescent="0.2">
      <c r="G2461" s="10"/>
    </row>
    <row r="2462" spans="7:7" x14ac:dyDescent="0.2">
      <c r="G2462" s="10"/>
    </row>
    <row r="2463" spans="7:7" x14ac:dyDescent="0.2">
      <c r="G2463" s="10"/>
    </row>
    <row r="2464" spans="7:7" x14ac:dyDescent="0.2">
      <c r="G2464" s="10"/>
    </row>
    <row r="2465" spans="7:7" x14ac:dyDescent="0.2">
      <c r="G2465" s="10"/>
    </row>
    <row r="2466" spans="7:7" x14ac:dyDescent="0.2">
      <c r="G2466" s="10"/>
    </row>
    <row r="2467" spans="7:7" x14ac:dyDescent="0.2">
      <c r="G2467" s="10"/>
    </row>
    <row r="2468" spans="7:7" x14ac:dyDescent="0.2">
      <c r="G2468" s="10"/>
    </row>
    <row r="2469" spans="7:7" x14ac:dyDescent="0.2">
      <c r="G2469" s="10"/>
    </row>
    <row r="2470" spans="7:7" x14ac:dyDescent="0.2">
      <c r="G2470" s="10"/>
    </row>
    <row r="2471" spans="7:7" x14ac:dyDescent="0.2">
      <c r="G2471" s="10"/>
    </row>
    <row r="2472" spans="7:7" x14ac:dyDescent="0.2">
      <c r="G2472" s="10"/>
    </row>
    <row r="2473" spans="7:7" x14ac:dyDescent="0.2">
      <c r="G2473" s="10"/>
    </row>
    <row r="2474" spans="7:7" x14ac:dyDescent="0.2">
      <c r="G2474" s="10"/>
    </row>
    <row r="2475" spans="7:7" x14ac:dyDescent="0.2">
      <c r="G2475" s="10"/>
    </row>
    <row r="2476" spans="7:7" x14ac:dyDescent="0.2">
      <c r="G2476" s="10"/>
    </row>
    <row r="2477" spans="7:7" x14ac:dyDescent="0.2">
      <c r="G2477" s="10"/>
    </row>
    <row r="2478" spans="7:7" x14ac:dyDescent="0.2">
      <c r="G2478" s="10"/>
    </row>
    <row r="2479" spans="7:7" x14ac:dyDescent="0.2">
      <c r="G2479" s="10"/>
    </row>
    <row r="2480" spans="7:7" x14ac:dyDescent="0.2">
      <c r="G2480" s="10"/>
    </row>
    <row r="2481" spans="7:7" x14ac:dyDescent="0.2">
      <c r="G2481" s="10"/>
    </row>
    <row r="2482" spans="7:7" x14ac:dyDescent="0.2">
      <c r="G2482" s="10"/>
    </row>
    <row r="2483" spans="7:7" x14ac:dyDescent="0.2">
      <c r="G2483" s="10"/>
    </row>
    <row r="2484" spans="7:7" x14ac:dyDescent="0.2">
      <c r="G2484" s="10"/>
    </row>
    <row r="2485" spans="7:7" x14ac:dyDescent="0.2">
      <c r="G2485" s="10"/>
    </row>
    <row r="2486" spans="7:7" x14ac:dyDescent="0.2">
      <c r="G2486" s="10"/>
    </row>
    <row r="2487" spans="7:7" x14ac:dyDescent="0.2">
      <c r="G2487" s="10"/>
    </row>
    <row r="2488" spans="7:7" x14ac:dyDescent="0.2">
      <c r="G2488" s="10"/>
    </row>
    <row r="2489" spans="7:7" x14ac:dyDescent="0.2">
      <c r="G2489" s="10"/>
    </row>
    <row r="2490" spans="7:7" x14ac:dyDescent="0.2">
      <c r="G2490" s="10"/>
    </row>
    <row r="2491" spans="7:7" x14ac:dyDescent="0.2">
      <c r="G2491" s="10"/>
    </row>
    <row r="2492" spans="7:7" x14ac:dyDescent="0.2">
      <c r="G2492" s="10"/>
    </row>
    <row r="2493" spans="7:7" x14ac:dyDescent="0.2">
      <c r="G2493" s="10"/>
    </row>
    <row r="2494" spans="7:7" x14ac:dyDescent="0.2">
      <c r="G2494" s="10"/>
    </row>
    <row r="2495" spans="7:7" x14ac:dyDescent="0.2">
      <c r="G2495" s="10"/>
    </row>
    <row r="2496" spans="7:7" x14ac:dyDescent="0.2">
      <c r="G2496" s="10"/>
    </row>
    <row r="2497" spans="7:7" x14ac:dyDescent="0.2">
      <c r="G2497" s="10"/>
    </row>
    <row r="2498" spans="7:7" x14ac:dyDescent="0.2">
      <c r="G2498" s="10"/>
    </row>
    <row r="2499" spans="7:7" x14ac:dyDescent="0.2">
      <c r="G2499" s="10"/>
    </row>
    <row r="2500" spans="7:7" x14ac:dyDescent="0.2">
      <c r="G2500" s="10"/>
    </row>
    <row r="2501" spans="7:7" x14ac:dyDescent="0.2">
      <c r="G2501" s="10"/>
    </row>
    <row r="2502" spans="7:7" x14ac:dyDescent="0.2">
      <c r="G2502" s="10"/>
    </row>
    <row r="2503" spans="7:7" x14ac:dyDescent="0.2">
      <c r="G2503" s="10"/>
    </row>
    <row r="2504" spans="7:7" x14ac:dyDescent="0.2">
      <c r="G2504" s="10"/>
    </row>
    <row r="2505" spans="7:7" x14ac:dyDescent="0.2">
      <c r="G2505" s="10"/>
    </row>
    <row r="2506" spans="7:7" x14ac:dyDescent="0.2">
      <c r="G2506" s="10"/>
    </row>
    <row r="2507" spans="7:7" x14ac:dyDescent="0.2">
      <c r="G2507" s="10"/>
    </row>
    <row r="2508" spans="7:7" x14ac:dyDescent="0.2">
      <c r="G2508" s="10"/>
    </row>
    <row r="2509" spans="7:7" x14ac:dyDescent="0.2">
      <c r="G2509" s="10"/>
    </row>
    <row r="2510" spans="7:7" x14ac:dyDescent="0.2">
      <c r="G2510" s="10"/>
    </row>
    <row r="2511" spans="7:7" x14ac:dyDescent="0.2">
      <c r="G2511" s="10"/>
    </row>
    <row r="2512" spans="7:7" x14ac:dyDescent="0.2">
      <c r="G2512" s="10"/>
    </row>
    <row r="2513" spans="7:7" x14ac:dyDescent="0.2">
      <c r="G2513" s="10"/>
    </row>
    <row r="2514" spans="7:7" x14ac:dyDescent="0.2">
      <c r="G2514" s="10"/>
    </row>
    <row r="2515" spans="7:7" x14ac:dyDescent="0.2">
      <c r="G2515" s="10"/>
    </row>
    <row r="2516" spans="7:7" x14ac:dyDescent="0.2">
      <c r="G2516" s="10"/>
    </row>
    <row r="2517" spans="7:7" x14ac:dyDescent="0.2">
      <c r="G2517" s="10"/>
    </row>
    <row r="2518" spans="7:7" x14ac:dyDescent="0.2">
      <c r="G2518" s="10"/>
    </row>
    <row r="2519" spans="7:7" x14ac:dyDescent="0.2">
      <c r="G2519" s="10"/>
    </row>
    <row r="2520" spans="7:7" x14ac:dyDescent="0.2">
      <c r="G2520" s="10"/>
    </row>
    <row r="2521" spans="7:7" x14ac:dyDescent="0.2">
      <c r="G2521" s="10"/>
    </row>
    <row r="2522" spans="7:7" x14ac:dyDescent="0.2">
      <c r="G2522" s="10"/>
    </row>
    <row r="2523" spans="7:7" x14ac:dyDescent="0.2">
      <c r="G2523" s="10"/>
    </row>
    <row r="2524" spans="7:7" x14ac:dyDescent="0.2">
      <c r="G2524" s="10"/>
    </row>
    <row r="2525" spans="7:7" x14ac:dyDescent="0.2">
      <c r="G2525" s="10"/>
    </row>
    <row r="2526" spans="7:7" x14ac:dyDescent="0.2">
      <c r="G2526" s="10"/>
    </row>
    <row r="2527" spans="7:7" x14ac:dyDescent="0.2">
      <c r="G2527" s="10"/>
    </row>
    <row r="2528" spans="7:7" x14ac:dyDescent="0.2">
      <c r="G2528" s="10"/>
    </row>
    <row r="2529" spans="7:7" x14ac:dyDescent="0.2">
      <c r="G2529" s="10"/>
    </row>
    <row r="2530" spans="7:7" x14ac:dyDescent="0.2">
      <c r="G2530" s="10"/>
    </row>
    <row r="2531" spans="7:7" x14ac:dyDescent="0.2">
      <c r="G2531" s="10"/>
    </row>
    <row r="2532" spans="7:7" x14ac:dyDescent="0.2">
      <c r="G2532" s="10"/>
    </row>
    <row r="2533" spans="7:7" x14ac:dyDescent="0.2">
      <c r="G2533" s="10"/>
    </row>
    <row r="2534" spans="7:7" x14ac:dyDescent="0.2">
      <c r="G2534" s="10"/>
    </row>
    <row r="2535" spans="7:7" x14ac:dyDescent="0.2">
      <c r="G2535" s="10"/>
    </row>
    <row r="2536" spans="7:7" x14ac:dyDescent="0.2">
      <c r="G2536" s="10"/>
    </row>
    <row r="2537" spans="7:7" x14ac:dyDescent="0.2">
      <c r="G2537" s="10"/>
    </row>
    <row r="2538" spans="7:7" x14ac:dyDescent="0.2">
      <c r="G2538" s="10"/>
    </row>
    <row r="2539" spans="7:7" x14ac:dyDescent="0.2">
      <c r="G2539" s="10"/>
    </row>
    <row r="2540" spans="7:7" x14ac:dyDescent="0.2">
      <c r="G2540" s="10"/>
    </row>
    <row r="2541" spans="7:7" x14ac:dyDescent="0.2">
      <c r="G2541" s="10"/>
    </row>
    <row r="2542" spans="7:7" x14ac:dyDescent="0.2">
      <c r="G2542" s="10"/>
    </row>
    <row r="2543" spans="7:7" x14ac:dyDescent="0.2">
      <c r="G2543" s="10"/>
    </row>
    <row r="2544" spans="7:7" x14ac:dyDescent="0.2">
      <c r="G2544" s="10"/>
    </row>
    <row r="2545" spans="7:7" x14ac:dyDescent="0.2">
      <c r="G2545" s="10"/>
    </row>
    <row r="2546" spans="7:7" x14ac:dyDescent="0.2">
      <c r="G2546" s="10"/>
    </row>
    <row r="2547" spans="7:7" x14ac:dyDescent="0.2">
      <c r="G2547" s="10"/>
    </row>
    <row r="2548" spans="7:7" x14ac:dyDescent="0.2">
      <c r="G2548" s="10"/>
    </row>
    <row r="2549" spans="7:7" x14ac:dyDescent="0.2">
      <c r="G2549" s="10"/>
    </row>
    <row r="2550" spans="7:7" x14ac:dyDescent="0.2">
      <c r="G2550" s="10"/>
    </row>
    <row r="2551" spans="7:7" x14ac:dyDescent="0.2">
      <c r="G2551" s="10"/>
    </row>
    <row r="2552" spans="7:7" x14ac:dyDescent="0.2">
      <c r="G2552" s="10"/>
    </row>
    <row r="2553" spans="7:7" x14ac:dyDescent="0.2">
      <c r="G2553" s="10"/>
    </row>
    <row r="2554" spans="7:7" x14ac:dyDescent="0.2">
      <c r="G2554" s="10"/>
    </row>
    <row r="2555" spans="7:7" x14ac:dyDescent="0.2">
      <c r="G2555" s="10"/>
    </row>
    <row r="2556" spans="7:7" x14ac:dyDescent="0.2">
      <c r="G2556" s="10"/>
    </row>
    <row r="2557" spans="7:7" x14ac:dyDescent="0.2">
      <c r="G2557" s="10"/>
    </row>
    <row r="2558" spans="7:7" x14ac:dyDescent="0.2">
      <c r="G2558" s="10"/>
    </row>
    <row r="2559" spans="7:7" x14ac:dyDescent="0.2">
      <c r="G2559" s="10"/>
    </row>
    <row r="2560" spans="7:7" x14ac:dyDescent="0.2">
      <c r="G2560" s="10"/>
    </row>
    <row r="2561" spans="7:7" x14ac:dyDescent="0.2">
      <c r="G2561" s="10"/>
    </row>
    <row r="2562" spans="7:7" x14ac:dyDescent="0.2">
      <c r="G2562" s="10"/>
    </row>
    <row r="2563" spans="7:7" x14ac:dyDescent="0.2">
      <c r="G2563" s="10"/>
    </row>
    <row r="2564" spans="7:7" x14ac:dyDescent="0.2">
      <c r="G2564" s="10"/>
    </row>
    <row r="2565" spans="7:7" x14ac:dyDescent="0.2">
      <c r="G2565" s="10"/>
    </row>
    <row r="2566" spans="7:7" x14ac:dyDescent="0.2">
      <c r="G2566" s="10"/>
    </row>
    <row r="2567" spans="7:7" x14ac:dyDescent="0.2">
      <c r="G2567" s="10"/>
    </row>
    <row r="2568" spans="7:7" x14ac:dyDescent="0.2">
      <c r="G2568" s="10"/>
    </row>
    <row r="2569" spans="7:7" x14ac:dyDescent="0.2">
      <c r="G2569" s="10"/>
    </row>
    <row r="2570" spans="7:7" x14ac:dyDescent="0.2">
      <c r="G2570" s="10"/>
    </row>
    <row r="2571" spans="7:7" x14ac:dyDescent="0.2">
      <c r="G2571" s="10"/>
    </row>
    <row r="2572" spans="7:7" x14ac:dyDescent="0.2">
      <c r="G2572" s="10"/>
    </row>
    <row r="2573" spans="7:7" x14ac:dyDescent="0.2">
      <c r="G2573" s="10"/>
    </row>
    <row r="2574" spans="7:7" x14ac:dyDescent="0.2">
      <c r="G2574" s="10"/>
    </row>
    <row r="2575" spans="7:7" x14ac:dyDescent="0.2">
      <c r="G2575" s="10"/>
    </row>
    <row r="2576" spans="7:7" x14ac:dyDescent="0.2">
      <c r="G2576" s="10"/>
    </row>
    <row r="2577" spans="7:7" x14ac:dyDescent="0.2">
      <c r="G2577" s="10"/>
    </row>
    <row r="2578" spans="7:7" x14ac:dyDescent="0.2">
      <c r="G2578" s="10"/>
    </row>
    <row r="2579" spans="7:7" x14ac:dyDescent="0.2">
      <c r="G2579" s="10"/>
    </row>
    <row r="2580" spans="7:7" x14ac:dyDescent="0.2">
      <c r="G2580" s="10"/>
    </row>
    <row r="2581" spans="7:7" x14ac:dyDescent="0.2">
      <c r="G2581" s="10"/>
    </row>
    <row r="2582" spans="7:7" x14ac:dyDescent="0.2">
      <c r="G2582" s="10"/>
    </row>
    <row r="2583" spans="7:7" x14ac:dyDescent="0.2">
      <c r="G2583" s="10"/>
    </row>
    <row r="2584" spans="7:7" x14ac:dyDescent="0.2">
      <c r="G2584" s="10"/>
    </row>
    <row r="2585" spans="7:7" x14ac:dyDescent="0.2">
      <c r="G2585" s="10"/>
    </row>
    <row r="2586" spans="7:7" x14ac:dyDescent="0.2">
      <c r="G2586" s="10"/>
    </row>
    <row r="2587" spans="7:7" x14ac:dyDescent="0.2">
      <c r="G2587" s="10"/>
    </row>
    <row r="2588" spans="7:7" x14ac:dyDescent="0.2">
      <c r="G2588" s="10"/>
    </row>
    <row r="2589" spans="7:7" x14ac:dyDescent="0.2">
      <c r="G2589" s="10"/>
    </row>
    <row r="2590" spans="7:7" x14ac:dyDescent="0.2">
      <c r="G2590" s="10"/>
    </row>
    <row r="2591" spans="7:7" x14ac:dyDescent="0.2">
      <c r="G2591" s="10"/>
    </row>
    <row r="2592" spans="7:7" x14ac:dyDescent="0.2">
      <c r="G2592" s="10"/>
    </row>
    <row r="2593" spans="7:7" x14ac:dyDescent="0.2">
      <c r="G2593" s="10"/>
    </row>
    <row r="2594" spans="7:7" x14ac:dyDescent="0.2">
      <c r="G2594" s="10"/>
    </row>
    <row r="2595" spans="7:7" x14ac:dyDescent="0.2">
      <c r="G2595" s="10"/>
    </row>
    <row r="2596" spans="7:7" x14ac:dyDescent="0.2">
      <c r="G2596" s="10"/>
    </row>
    <row r="2597" spans="7:7" x14ac:dyDescent="0.2">
      <c r="G2597" s="10"/>
    </row>
    <row r="2598" spans="7:7" x14ac:dyDescent="0.2">
      <c r="G2598" s="10"/>
    </row>
    <row r="2599" spans="7:7" x14ac:dyDescent="0.2">
      <c r="G2599" s="10"/>
    </row>
    <row r="2600" spans="7:7" x14ac:dyDescent="0.2">
      <c r="G2600" s="10"/>
    </row>
    <row r="2601" spans="7:7" x14ac:dyDescent="0.2">
      <c r="G2601" s="10"/>
    </row>
    <row r="2602" spans="7:7" x14ac:dyDescent="0.2">
      <c r="G2602" s="10"/>
    </row>
    <row r="2603" spans="7:7" x14ac:dyDescent="0.2">
      <c r="G2603" s="10"/>
    </row>
    <row r="2604" spans="7:7" x14ac:dyDescent="0.2">
      <c r="G2604" s="10"/>
    </row>
    <row r="2605" spans="7:7" x14ac:dyDescent="0.2">
      <c r="G2605" s="10"/>
    </row>
    <row r="2606" spans="7:7" x14ac:dyDescent="0.2">
      <c r="G2606" s="10"/>
    </row>
    <row r="2607" spans="7:7" x14ac:dyDescent="0.2">
      <c r="G2607" s="10"/>
    </row>
    <row r="2608" spans="7:7" x14ac:dyDescent="0.2">
      <c r="G2608" s="10"/>
    </row>
    <row r="2609" spans="7:7" x14ac:dyDescent="0.2">
      <c r="G2609" s="10"/>
    </row>
    <row r="2610" spans="7:7" x14ac:dyDescent="0.2">
      <c r="G2610" s="10"/>
    </row>
    <row r="2611" spans="7:7" x14ac:dyDescent="0.2">
      <c r="G2611" s="10"/>
    </row>
    <row r="2612" spans="7:7" x14ac:dyDescent="0.2">
      <c r="G2612" s="10"/>
    </row>
    <row r="2613" spans="7:7" x14ac:dyDescent="0.2">
      <c r="G2613" s="10"/>
    </row>
    <row r="2614" spans="7:7" x14ac:dyDescent="0.2">
      <c r="G2614" s="10"/>
    </row>
    <row r="2615" spans="7:7" x14ac:dyDescent="0.2">
      <c r="G2615" s="10"/>
    </row>
    <row r="2616" spans="7:7" x14ac:dyDescent="0.2">
      <c r="G2616" s="10"/>
    </row>
    <row r="2617" spans="7:7" x14ac:dyDescent="0.2">
      <c r="G2617" s="10"/>
    </row>
    <row r="2618" spans="7:7" x14ac:dyDescent="0.2">
      <c r="G2618" s="10"/>
    </row>
    <row r="2619" spans="7:7" x14ac:dyDescent="0.2">
      <c r="G2619" s="10"/>
    </row>
    <row r="2620" spans="7:7" x14ac:dyDescent="0.2">
      <c r="G2620" s="10"/>
    </row>
    <row r="2621" spans="7:7" x14ac:dyDescent="0.2">
      <c r="G2621" s="10"/>
    </row>
    <row r="2622" spans="7:7" x14ac:dyDescent="0.2">
      <c r="G2622" s="10"/>
    </row>
    <row r="2623" spans="7:7" x14ac:dyDescent="0.2">
      <c r="G2623" s="10"/>
    </row>
    <row r="2624" spans="7:7" x14ac:dyDescent="0.2">
      <c r="G2624" s="10"/>
    </row>
    <row r="2625" spans="7:7" x14ac:dyDescent="0.2">
      <c r="G2625" s="10"/>
    </row>
    <row r="2626" spans="7:7" x14ac:dyDescent="0.2">
      <c r="G2626" s="10"/>
    </row>
    <row r="2627" spans="7:7" x14ac:dyDescent="0.2">
      <c r="G2627" s="10"/>
    </row>
    <row r="2628" spans="7:7" x14ac:dyDescent="0.2">
      <c r="G2628" s="10"/>
    </row>
    <row r="2629" spans="7:7" x14ac:dyDescent="0.2">
      <c r="G2629" s="10"/>
    </row>
    <row r="2630" spans="7:7" x14ac:dyDescent="0.2">
      <c r="G2630" s="10"/>
    </row>
    <row r="2631" spans="7:7" x14ac:dyDescent="0.2">
      <c r="G2631" s="10"/>
    </row>
    <row r="2632" spans="7:7" x14ac:dyDescent="0.2">
      <c r="G2632" s="10"/>
    </row>
    <row r="2633" spans="7:7" x14ac:dyDescent="0.2">
      <c r="G2633" s="10"/>
    </row>
    <row r="2634" spans="7:7" x14ac:dyDescent="0.2">
      <c r="G2634" s="10"/>
    </row>
    <row r="2635" spans="7:7" x14ac:dyDescent="0.2">
      <c r="G2635" s="10"/>
    </row>
    <row r="2636" spans="7:7" x14ac:dyDescent="0.2">
      <c r="G2636" s="10"/>
    </row>
    <row r="2637" spans="7:7" x14ac:dyDescent="0.2">
      <c r="G2637" s="10"/>
    </row>
    <row r="2638" spans="7:7" x14ac:dyDescent="0.2">
      <c r="G2638" s="10"/>
    </row>
    <row r="2639" spans="7:7" x14ac:dyDescent="0.2">
      <c r="G2639" s="10"/>
    </row>
    <row r="2640" spans="7:7" x14ac:dyDescent="0.2">
      <c r="G2640" s="10"/>
    </row>
    <row r="2641" spans="7:7" x14ac:dyDescent="0.2">
      <c r="G2641" s="10"/>
    </row>
    <row r="2642" spans="7:7" x14ac:dyDescent="0.2">
      <c r="G2642" s="10"/>
    </row>
    <row r="2643" spans="7:7" x14ac:dyDescent="0.2">
      <c r="G2643" s="10"/>
    </row>
    <row r="2644" spans="7:7" x14ac:dyDescent="0.2">
      <c r="G2644" s="10"/>
    </row>
    <row r="2645" spans="7:7" x14ac:dyDescent="0.2">
      <c r="G2645" s="10"/>
    </row>
    <row r="2646" spans="7:7" x14ac:dyDescent="0.2">
      <c r="G2646" s="10"/>
    </row>
    <row r="2647" spans="7:7" x14ac:dyDescent="0.2">
      <c r="G2647" s="10"/>
    </row>
    <row r="2648" spans="7:7" x14ac:dyDescent="0.2">
      <c r="G2648" s="10"/>
    </row>
    <row r="2649" spans="7:7" x14ac:dyDescent="0.2">
      <c r="G2649" s="10"/>
    </row>
    <row r="2650" spans="7:7" x14ac:dyDescent="0.2">
      <c r="G2650" s="10"/>
    </row>
    <row r="2651" spans="7:7" x14ac:dyDescent="0.2">
      <c r="G2651" s="10"/>
    </row>
    <row r="2652" spans="7:7" x14ac:dyDescent="0.2">
      <c r="G2652" s="10"/>
    </row>
    <row r="2653" spans="7:7" x14ac:dyDescent="0.2">
      <c r="G2653" s="10"/>
    </row>
    <row r="2654" spans="7:7" x14ac:dyDescent="0.2">
      <c r="G2654" s="10"/>
    </row>
    <row r="2655" spans="7:7" x14ac:dyDescent="0.2">
      <c r="G2655" s="10"/>
    </row>
    <row r="2656" spans="7:7" x14ac:dyDescent="0.2">
      <c r="G2656" s="10"/>
    </row>
    <row r="2657" spans="7:7" x14ac:dyDescent="0.2">
      <c r="G2657" s="10"/>
    </row>
    <row r="2658" spans="7:7" x14ac:dyDescent="0.2">
      <c r="G2658" s="10"/>
    </row>
    <row r="2659" spans="7:7" x14ac:dyDescent="0.2">
      <c r="G2659" s="10"/>
    </row>
    <row r="2660" spans="7:7" x14ac:dyDescent="0.2">
      <c r="G2660" s="10"/>
    </row>
    <row r="2661" spans="7:7" x14ac:dyDescent="0.2">
      <c r="G2661" s="10"/>
    </row>
    <row r="2662" spans="7:7" x14ac:dyDescent="0.2">
      <c r="G2662" s="10"/>
    </row>
    <row r="2663" spans="7:7" x14ac:dyDescent="0.2">
      <c r="G2663" s="10"/>
    </row>
    <row r="2664" spans="7:7" x14ac:dyDescent="0.2">
      <c r="G2664" s="10"/>
    </row>
    <row r="2665" spans="7:7" x14ac:dyDescent="0.2">
      <c r="G2665" s="10"/>
    </row>
    <row r="2666" spans="7:7" x14ac:dyDescent="0.2">
      <c r="G2666" s="10"/>
    </row>
    <row r="2667" spans="7:7" x14ac:dyDescent="0.2">
      <c r="G2667" s="10"/>
    </row>
    <row r="2668" spans="7:7" x14ac:dyDescent="0.2">
      <c r="G2668" s="10"/>
    </row>
    <row r="2669" spans="7:7" x14ac:dyDescent="0.2">
      <c r="G2669" s="10"/>
    </row>
    <row r="2670" spans="7:7" x14ac:dyDescent="0.2">
      <c r="G2670" s="10"/>
    </row>
    <row r="2671" spans="7:7" x14ac:dyDescent="0.2">
      <c r="G2671" s="10"/>
    </row>
    <row r="2672" spans="7:7" x14ac:dyDescent="0.2">
      <c r="G2672" s="10"/>
    </row>
    <row r="2673" spans="7:7" x14ac:dyDescent="0.2">
      <c r="G2673" s="10"/>
    </row>
    <row r="2674" spans="7:7" x14ac:dyDescent="0.2">
      <c r="G2674" s="10"/>
    </row>
    <row r="2675" spans="7:7" x14ac:dyDescent="0.2">
      <c r="G2675" s="10"/>
    </row>
    <row r="2676" spans="7:7" x14ac:dyDescent="0.2">
      <c r="G2676" s="10"/>
    </row>
    <row r="2677" spans="7:7" x14ac:dyDescent="0.2">
      <c r="G2677" s="10"/>
    </row>
    <row r="2678" spans="7:7" x14ac:dyDescent="0.2">
      <c r="G2678" s="10"/>
    </row>
    <row r="2679" spans="7:7" x14ac:dyDescent="0.2">
      <c r="G2679" s="10"/>
    </row>
    <row r="2680" spans="7:7" x14ac:dyDescent="0.2">
      <c r="G2680" s="10"/>
    </row>
    <row r="2681" spans="7:7" x14ac:dyDescent="0.2">
      <c r="G2681" s="10"/>
    </row>
    <row r="2682" spans="7:7" x14ac:dyDescent="0.2">
      <c r="G2682" s="10"/>
    </row>
    <row r="2683" spans="7:7" x14ac:dyDescent="0.2">
      <c r="G2683" s="10"/>
    </row>
    <row r="2684" spans="7:7" x14ac:dyDescent="0.2">
      <c r="G2684" s="10"/>
    </row>
    <row r="2685" spans="7:7" x14ac:dyDescent="0.2">
      <c r="G2685" s="10"/>
    </row>
    <row r="2686" spans="7:7" x14ac:dyDescent="0.2">
      <c r="G2686" s="10"/>
    </row>
    <row r="2687" spans="7:7" x14ac:dyDescent="0.2">
      <c r="G2687" s="10"/>
    </row>
    <row r="2688" spans="7:7" x14ac:dyDescent="0.2">
      <c r="G2688" s="10"/>
    </row>
    <row r="2689" spans="7:7" x14ac:dyDescent="0.2">
      <c r="G2689" s="10"/>
    </row>
    <row r="2690" spans="7:7" x14ac:dyDescent="0.2">
      <c r="G2690" s="10"/>
    </row>
    <row r="2691" spans="7:7" x14ac:dyDescent="0.2">
      <c r="G2691" s="10"/>
    </row>
    <row r="2692" spans="7:7" x14ac:dyDescent="0.2">
      <c r="G2692" s="10"/>
    </row>
    <row r="2693" spans="7:7" x14ac:dyDescent="0.2">
      <c r="G2693" s="10"/>
    </row>
    <row r="2694" spans="7:7" x14ac:dyDescent="0.2">
      <c r="G2694" s="10"/>
    </row>
    <row r="2695" spans="7:7" x14ac:dyDescent="0.2">
      <c r="G2695" s="10"/>
    </row>
    <row r="2696" spans="7:7" x14ac:dyDescent="0.2">
      <c r="G2696" s="10"/>
    </row>
    <row r="2697" spans="7:7" x14ac:dyDescent="0.2">
      <c r="G2697" s="10"/>
    </row>
    <row r="2698" spans="7:7" x14ac:dyDescent="0.2">
      <c r="G2698" s="10"/>
    </row>
    <row r="2699" spans="7:7" x14ac:dyDescent="0.2">
      <c r="G2699" s="10"/>
    </row>
    <row r="2700" spans="7:7" x14ac:dyDescent="0.2">
      <c r="G2700" s="10"/>
    </row>
    <row r="2701" spans="7:7" x14ac:dyDescent="0.2">
      <c r="G2701" s="10"/>
    </row>
    <row r="2702" spans="7:7" x14ac:dyDescent="0.2">
      <c r="G2702" s="10"/>
    </row>
    <row r="2703" spans="7:7" x14ac:dyDescent="0.2">
      <c r="G2703" s="10"/>
    </row>
    <row r="2704" spans="7:7" x14ac:dyDescent="0.2">
      <c r="G2704" s="10"/>
    </row>
    <row r="2705" spans="7:7" x14ac:dyDescent="0.2">
      <c r="G2705" s="10"/>
    </row>
    <row r="2706" spans="7:7" x14ac:dyDescent="0.2">
      <c r="G2706" s="10"/>
    </row>
    <row r="2707" spans="7:7" x14ac:dyDescent="0.2">
      <c r="G2707" s="10"/>
    </row>
    <row r="2708" spans="7:7" x14ac:dyDescent="0.2">
      <c r="G2708" s="10"/>
    </row>
    <row r="2709" spans="7:7" x14ac:dyDescent="0.2">
      <c r="G2709" s="10"/>
    </row>
    <row r="2710" spans="7:7" x14ac:dyDescent="0.2">
      <c r="G2710" s="10"/>
    </row>
    <row r="2711" spans="7:7" x14ac:dyDescent="0.2">
      <c r="G2711" s="10"/>
    </row>
    <row r="2712" spans="7:7" x14ac:dyDescent="0.2">
      <c r="G2712" s="10"/>
    </row>
    <row r="2713" spans="7:7" x14ac:dyDescent="0.2">
      <c r="G2713" s="10"/>
    </row>
    <row r="2714" spans="7:7" x14ac:dyDescent="0.2">
      <c r="G2714" s="10"/>
    </row>
    <row r="2715" spans="7:7" x14ac:dyDescent="0.2">
      <c r="G2715" s="10"/>
    </row>
    <row r="2716" spans="7:7" x14ac:dyDescent="0.2">
      <c r="G2716" s="10"/>
    </row>
    <row r="2717" spans="7:7" x14ac:dyDescent="0.2">
      <c r="G2717" s="10"/>
    </row>
    <row r="2718" spans="7:7" x14ac:dyDescent="0.2">
      <c r="G2718" s="10"/>
    </row>
    <row r="2719" spans="7:7" x14ac:dyDescent="0.2">
      <c r="G2719" s="10"/>
    </row>
    <row r="2720" spans="7:7" x14ac:dyDescent="0.2">
      <c r="G2720" s="10"/>
    </row>
    <row r="2721" spans="7:7" x14ac:dyDescent="0.2">
      <c r="G2721" s="10"/>
    </row>
    <row r="2722" spans="7:7" x14ac:dyDescent="0.2">
      <c r="G2722" s="10"/>
    </row>
    <row r="2723" spans="7:7" x14ac:dyDescent="0.2">
      <c r="G2723" s="10"/>
    </row>
    <row r="2724" spans="7:7" x14ac:dyDescent="0.2">
      <c r="G2724" s="10"/>
    </row>
    <row r="2725" spans="7:7" x14ac:dyDescent="0.2">
      <c r="G2725" s="10"/>
    </row>
    <row r="2726" spans="7:7" x14ac:dyDescent="0.2">
      <c r="G2726" s="10"/>
    </row>
    <row r="2727" spans="7:7" x14ac:dyDescent="0.2">
      <c r="G2727" s="10"/>
    </row>
    <row r="2728" spans="7:7" x14ac:dyDescent="0.2">
      <c r="G2728" s="10"/>
    </row>
    <row r="2729" spans="7:7" x14ac:dyDescent="0.2">
      <c r="G2729" s="10"/>
    </row>
    <row r="2730" spans="7:7" x14ac:dyDescent="0.2">
      <c r="G2730" s="10"/>
    </row>
    <row r="2731" spans="7:7" x14ac:dyDescent="0.2">
      <c r="G2731" s="10"/>
    </row>
    <row r="2732" spans="7:7" x14ac:dyDescent="0.2">
      <c r="G2732" s="10"/>
    </row>
    <row r="2733" spans="7:7" x14ac:dyDescent="0.2">
      <c r="G2733" s="10"/>
    </row>
    <row r="2734" spans="7:7" x14ac:dyDescent="0.2">
      <c r="G2734" s="10"/>
    </row>
    <row r="2735" spans="7:7" x14ac:dyDescent="0.2">
      <c r="G2735" s="10"/>
    </row>
    <row r="2736" spans="7:7" x14ac:dyDescent="0.2">
      <c r="G2736" s="10"/>
    </row>
    <row r="2737" spans="7:7" x14ac:dyDescent="0.2">
      <c r="G2737" s="10"/>
    </row>
    <row r="2738" spans="7:7" x14ac:dyDescent="0.2">
      <c r="G2738" s="10"/>
    </row>
    <row r="2739" spans="7:7" x14ac:dyDescent="0.2">
      <c r="G2739" s="10"/>
    </row>
    <row r="2740" spans="7:7" x14ac:dyDescent="0.2">
      <c r="G2740" s="10"/>
    </row>
    <row r="2741" spans="7:7" x14ac:dyDescent="0.2">
      <c r="G2741" s="10"/>
    </row>
    <row r="2742" spans="7:7" x14ac:dyDescent="0.2">
      <c r="G2742" s="10"/>
    </row>
    <row r="2743" spans="7:7" x14ac:dyDescent="0.2">
      <c r="G2743" s="10"/>
    </row>
    <row r="2744" spans="7:7" x14ac:dyDescent="0.2">
      <c r="G2744" s="10"/>
    </row>
    <row r="2745" spans="7:7" x14ac:dyDescent="0.2">
      <c r="G2745" s="10"/>
    </row>
    <row r="2746" spans="7:7" x14ac:dyDescent="0.2">
      <c r="G2746" s="10"/>
    </row>
    <row r="2747" spans="7:7" x14ac:dyDescent="0.2">
      <c r="G2747" s="10"/>
    </row>
    <row r="2748" spans="7:7" x14ac:dyDescent="0.2">
      <c r="G2748" s="10"/>
    </row>
    <row r="2749" spans="7:7" x14ac:dyDescent="0.2">
      <c r="G2749" s="10"/>
    </row>
    <row r="2750" spans="7:7" x14ac:dyDescent="0.2">
      <c r="G2750" s="10"/>
    </row>
    <row r="2751" spans="7:7" x14ac:dyDescent="0.2">
      <c r="G2751" s="10"/>
    </row>
    <row r="2752" spans="7:7" x14ac:dyDescent="0.2">
      <c r="G2752" s="10"/>
    </row>
    <row r="2753" spans="7:7" x14ac:dyDescent="0.2">
      <c r="G2753" s="10"/>
    </row>
    <row r="2754" spans="7:7" x14ac:dyDescent="0.2">
      <c r="G2754" s="10"/>
    </row>
    <row r="2755" spans="7:7" x14ac:dyDescent="0.2">
      <c r="G2755" s="10"/>
    </row>
    <row r="2756" spans="7:7" x14ac:dyDescent="0.2">
      <c r="G2756" s="10"/>
    </row>
    <row r="2757" spans="7:7" x14ac:dyDescent="0.2">
      <c r="G2757" s="10"/>
    </row>
    <row r="2758" spans="7:7" x14ac:dyDescent="0.2">
      <c r="G2758" s="10"/>
    </row>
    <row r="2759" spans="7:7" x14ac:dyDescent="0.2">
      <c r="G2759" s="10"/>
    </row>
    <row r="2760" spans="7:7" x14ac:dyDescent="0.2">
      <c r="G2760" s="10"/>
    </row>
    <row r="2761" spans="7:7" x14ac:dyDescent="0.2">
      <c r="G2761" s="10"/>
    </row>
    <row r="2762" spans="7:7" x14ac:dyDescent="0.2">
      <c r="G2762" s="10"/>
    </row>
    <row r="2763" spans="7:7" x14ac:dyDescent="0.2">
      <c r="G2763" s="10"/>
    </row>
    <row r="2764" spans="7:7" x14ac:dyDescent="0.2">
      <c r="G2764" s="10"/>
    </row>
    <row r="2765" spans="7:7" x14ac:dyDescent="0.2">
      <c r="G2765" s="10"/>
    </row>
    <row r="2766" spans="7:7" x14ac:dyDescent="0.2">
      <c r="G2766" s="10"/>
    </row>
    <row r="2767" spans="7:7" x14ac:dyDescent="0.2">
      <c r="G2767" s="10"/>
    </row>
    <row r="2768" spans="7:7" x14ac:dyDescent="0.2">
      <c r="G2768" s="10"/>
    </row>
    <row r="2769" spans="7:7" x14ac:dyDescent="0.2">
      <c r="G2769" s="10"/>
    </row>
    <row r="2770" spans="7:7" x14ac:dyDescent="0.2">
      <c r="G2770" s="10"/>
    </row>
    <row r="2771" spans="7:7" x14ac:dyDescent="0.2">
      <c r="G2771" s="10"/>
    </row>
    <row r="2772" spans="7:7" x14ac:dyDescent="0.2">
      <c r="G2772" s="10"/>
    </row>
    <row r="2773" spans="7:7" x14ac:dyDescent="0.2">
      <c r="G2773" s="10"/>
    </row>
    <row r="2774" spans="7:7" x14ac:dyDescent="0.2">
      <c r="G2774" s="10"/>
    </row>
    <row r="2775" spans="7:7" x14ac:dyDescent="0.2">
      <c r="G2775" s="10"/>
    </row>
    <row r="2776" spans="7:7" x14ac:dyDescent="0.2">
      <c r="G2776" s="10"/>
    </row>
    <row r="2777" spans="7:7" x14ac:dyDescent="0.2">
      <c r="G2777" s="10"/>
    </row>
    <row r="2778" spans="7:7" x14ac:dyDescent="0.2">
      <c r="G2778" s="10"/>
    </row>
    <row r="2779" spans="7:7" x14ac:dyDescent="0.2">
      <c r="G2779" s="10"/>
    </row>
    <row r="2780" spans="7:7" x14ac:dyDescent="0.2">
      <c r="G2780" s="10"/>
    </row>
    <row r="2781" spans="7:7" x14ac:dyDescent="0.2">
      <c r="G2781" s="10"/>
    </row>
    <row r="2782" spans="7:7" x14ac:dyDescent="0.2">
      <c r="G2782" s="10"/>
    </row>
    <row r="2783" spans="7:7" x14ac:dyDescent="0.2">
      <c r="G2783" s="10"/>
    </row>
    <row r="2784" spans="7:7" x14ac:dyDescent="0.2">
      <c r="G2784" s="10"/>
    </row>
    <row r="2785" spans="7:7" x14ac:dyDescent="0.2">
      <c r="G2785" s="10"/>
    </row>
    <row r="2786" spans="7:7" x14ac:dyDescent="0.2">
      <c r="G2786" s="10"/>
    </row>
    <row r="2787" spans="7:7" x14ac:dyDescent="0.2">
      <c r="G2787" s="10"/>
    </row>
    <row r="2788" spans="7:7" x14ac:dyDescent="0.2">
      <c r="G2788" s="10"/>
    </row>
    <row r="2789" spans="7:7" x14ac:dyDescent="0.2">
      <c r="G2789" s="10"/>
    </row>
    <row r="2790" spans="7:7" x14ac:dyDescent="0.2">
      <c r="G2790" s="10"/>
    </row>
    <row r="2791" spans="7:7" x14ac:dyDescent="0.2">
      <c r="G2791" s="10"/>
    </row>
    <row r="2792" spans="7:7" x14ac:dyDescent="0.2">
      <c r="G2792" s="10"/>
    </row>
    <row r="2793" spans="7:7" x14ac:dyDescent="0.2">
      <c r="G2793" s="10"/>
    </row>
    <row r="2794" spans="7:7" x14ac:dyDescent="0.2">
      <c r="G2794" s="10"/>
    </row>
    <row r="2795" spans="7:7" x14ac:dyDescent="0.2">
      <c r="G2795" s="10"/>
    </row>
    <row r="2796" spans="7:7" x14ac:dyDescent="0.2">
      <c r="G2796" s="10"/>
    </row>
    <row r="2797" spans="7:7" x14ac:dyDescent="0.2">
      <c r="G2797" s="10"/>
    </row>
    <row r="2798" spans="7:7" x14ac:dyDescent="0.2">
      <c r="G2798" s="10"/>
    </row>
    <row r="2799" spans="7:7" x14ac:dyDescent="0.2">
      <c r="G2799" s="10"/>
    </row>
    <row r="2800" spans="7:7" x14ac:dyDescent="0.2">
      <c r="G2800" s="10"/>
    </row>
    <row r="2801" spans="7:7" x14ac:dyDescent="0.2">
      <c r="G2801" s="10"/>
    </row>
    <row r="2802" spans="7:7" x14ac:dyDescent="0.2">
      <c r="G2802" s="10"/>
    </row>
    <row r="2803" spans="7:7" x14ac:dyDescent="0.2">
      <c r="G2803" s="10"/>
    </row>
    <row r="2804" spans="7:7" x14ac:dyDescent="0.2">
      <c r="G2804" s="10"/>
    </row>
    <row r="2805" spans="7:7" x14ac:dyDescent="0.2">
      <c r="G2805" s="10"/>
    </row>
    <row r="2806" spans="7:7" x14ac:dyDescent="0.2">
      <c r="G2806" s="10"/>
    </row>
    <row r="2807" spans="7:7" x14ac:dyDescent="0.2">
      <c r="G2807" s="10"/>
    </row>
    <row r="2808" spans="7:7" x14ac:dyDescent="0.2">
      <c r="G2808" s="10"/>
    </row>
    <row r="2809" spans="7:7" x14ac:dyDescent="0.2">
      <c r="G2809" s="10"/>
    </row>
    <row r="2810" spans="7:7" x14ac:dyDescent="0.2">
      <c r="G2810" s="10"/>
    </row>
    <row r="2811" spans="7:7" x14ac:dyDescent="0.2">
      <c r="G2811" s="10"/>
    </row>
    <row r="2812" spans="7:7" x14ac:dyDescent="0.2">
      <c r="G2812" s="10"/>
    </row>
    <row r="2813" spans="7:7" x14ac:dyDescent="0.2">
      <c r="G2813" s="10"/>
    </row>
    <row r="2814" spans="7:7" x14ac:dyDescent="0.2">
      <c r="G2814" s="10"/>
    </row>
    <row r="2815" spans="7:7" x14ac:dyDescent="0.2">
      <c r="G2815" s="10"/>
    </row>
    <row r="2816" spans="7:7" x14ac:dyDescent="0.2">
      <c r="G2816" s="10"/>
    </row>
    <row r="2817" spans="7:7" x14ac:dyDescent="0.2">
      <c r="G2817" s="10"/>
    </row>
    <row r="2818" spans="7:7" x14ac:dyDescent="0.2">
      <c r="G2818" s="10"/>
    </row>
    <row r="2819" spans="7:7" x14ac:dyDescent="0.2">
      <c r="G2819" s="10"/>
    </row>
    <row r="2820" spans="7:7" x14ac:dyDescent="0.2">
      <c r="G2820" s="10"/>
    </row>
    <row r="2821" spans="7:7" x14ac:dyDescent="0.2">
      <c r="G2821" s="10"/>
    </row>
    <row r="2822" spans="7:7" x14ac:dyDescent="0.2">
      <c r="G2822" s="10"/>
    </row>
    <row r="2823" spans="7:7" x14ac:dyDescent="0.2">
      <c r="G2823" s="10"/>
    </row>
    <row r="2824" spans="7:7" x14ac:dyDescent="0.2">
      <c r="G2824" s="10"/>
    </row>
    <row r="2825" spans="7:7" x14ac:dyDescent="0.2">
      <c r="G2825" s="10"/>
    </row>
    <row r="2826" spans="7:7" x14ac:dyDescent="0.2">
      <c r="G2826" s="10"/>
    </row>
    <row r="2827" spans="7:7" x14ac:dyDescent="0.2">
      <c r="G2827" s="10"/>
    </row>
    <row r="2828" spans="7:7" x14ac:dyDescent="0.2">
      <c r="G2828" s="10"/>
    </row>
    <row r="2829" spans="7:7" x14ac:dyDescent="0.2">
      <c r="G2829" s="10"/>
    </row>
    <row r="2830" spans="7:7" x14ac:dyDescent="0.2">
      <c r="G2830" s="10"/>
    </row>
    <row r="2831" spans="7:7" x14ac:dyDescent="0.2">
      <c r="G2831" s="10"/>
    </row>
    <row r="2832" spans="7:7" x14ac:dyDescent="0.2">
      <c r="G2832" s="10"/>
    </row>
    <row r="2833" spans="7:7" x14ac:dyDescent="0.2">
      <c r="G2833" s="10"/>
    </row>
    <row r="2834" spans="7:7" x14ac:dyDescent="0.2">
      <c r="G2834" s="10"/>
    </row>
    <row r="2835" spans="7:7" x14ac:dyDescent="0.2">
      <c r="G2835" s="10"/>
    </row>
    <row r="2836" spans="7:7" x14ac:dyDescent="0.2">
      <c r="G2836" s="10"/>
    </row>
    <row r="2837" spans="7:7" x14ac:dyDescent="0.2">
      <c r="G2837" s="10"/>
    </row>
    <row r="2838" spans="7:7" x14ac:dyDescent="0.2">
      <c r="G2838" s="10"/>
    </row>
    <row r="2839" spans="7:7" x14ac:dyDescent="0.2">
      <c r="G2839" s="10"/>
    </row>
    <row r="2840" spans="7:7" x14ac:dyDescent="0.2">
      <c r="G2840" s="10"/>
    </row>
    <row r="2841" spans="7:7" x14ac:dyDescent="0.2">
      <c r="G2841" s="10"/>
    </row>
    <row r="2842" spans="7:7" x14ac:dyDescent="0.2">
      <c r="G2842" s="10"/>
    </row>
    <row r="2843" spans="7:7" x14ac:dyDescent="0.2">
      <c r="G2843" s="10"/>
    </row>
    <row r="2844" spans="7:7" x14ac:dyDescent="0.2">
      <c r="G2844" s="10"/>
    </row>
    <row r="2845" spans="7:7" x14ac:dyDescent="0.2">
      <c r="G2845" s="10"/>
    </row>
    <row r="2846" spans="7:7" x14ac:dyDescent="0.2">
      <c r="G2846" s="10"/>
    </row>
    <row r="2847" spans="7:7" x14ac:dyDescent="0.2">
      <c r="G2847" s="10"/>
    </row>
    <row r="2848" spans="7:7" x14ac:dyDescent="0.2">
      <c r="G2848" s="10"/>
    </row>
    <row r="2849" spans="7:7" x14ac:dyDescent="0.2">
      <c r="G2849" s="10"/>
    </row>
    <row r="2850" spans="7:7" x14ac:dyDescent="0.2">
      <c r="G2850" s="10"/>
    </row>
    <row r="2851" spans="7:7" x14ac:dyDescent="0.2">
      <c r="G2851" s="10"/>
    </row>
    <row r="2852" spans="7:7" x14ac:dyDescent="0.2">
      <c r="G2852" s="10"/>
    </row>
    <row r="2853" spans="7:7" x14ac:dyDescent="0.2">
      <c r="G2853" s="10"/>
    </row>
    <row r="2854" spans="7:7" x14ac:dyDescent="0.2">
      <c r="G2854" s="10"/>
    </row>
    <row r="2855" spans="7:7" x14ac:dyDescent="0.2">
      <c r="G2855" s="10"/>
    </row>
    <row r="2856" spans="7:7" x14ac:dyDescent="0.2">
      <c r="G2856" s="10"/>
    </row>
    <row r="2857" spans="7:7" x14ac:dyDescent="0.2">
      <c r="G2857" s="10"/>
    </row>
    <row r="2858" spans="7:7" x14ac:dyDescent="0.2">
      <c r="G2858" s="10"/>
    </row>
    <row r="2859" spans="7:7" x14ac:dyDescent="0.2">
      <c r="G2859" s="10"/>
    </row>
    <row r="2860" spans="7:7" x14ac:dyDescent="0.2">
      <c r="G2860" s="10"/>
    </row>
    <row r="2861" spans="7:7" x14ac:dyDescent="0.2">
      <c r="G2861" s="10"/>
    </row>
    <row r="2862" spans="7:7" x14ac:dyDescent="0.2">
      <c r="G2862" s="10"/>
    </row>
    <row r="2863" spans="7:7" x14ac:dyDescent="0.2">
      <c r="G2863" s="10"/>
    </row>
    <row r="2864" spans="7:7" x14ac:dyDescent="0.2">
      <c r="G2864" s="10"/>
    </row>
    <row r="2865" spans="7:7" x14ac:dyDescent="0.2">
      <c r="G2865" s="10"/>
    </row>
    <row r="2866" spans="7:7" x14ac:dyDescent="0.2">
      <c r="G2866" s="10"/>
    </row>
    <row r="2867" spans="7:7" x14ac:dyDescent="0.2">
      <c r="G2867" s="10"/>
    </row>
    <row r="2868" spans="7:7" x14ac:dyDescent="0.2">
      <c r="G2868" s="10"/>
    </row>
    <row r="2869" spans="7:7" x14ac:dyDescent="0.2">
      <c r="G2869" s="10"/>
    </row>
    <row r="2870" spans="7:7" x14ac:dyDescent="0.2">
      <c r="G2870" s="10"/>
    </row>
    <row r="2871" spans="7:7" x14ac:dyDescent="0.2">
      <c r="G2871" s="10"/>
    </row>
    <row r="2872" spans="7:7" x14ac:dyDescent="0.2">
      <c r="G2872" s="10"/>
    </row>
    <row r="2873" spans="7:7" x14ac:dyDescent="0.2">
      <c r="G2873" s="10"/>
    </row>
    <row r="2874" spans="7:7" x14ac:dyDescent="0.2">
      <c r="G2874" s="10"/>
    </row>
    <row r="2875" spans="7:7" x14ac:dyDescent="0.2">
      <c r="G2875" s="10"/>
    </row>
    <row r="2876" spans="7:7" x14ac:dyDescent="0.2">
      <c r="G2876" s="10"/>
    </row>
    <row r="2877" spans="7:7" x14ac:dyDescent="0.2">
      <c r="G2877" s="10"/>
    </row>
    <row r="2878" spans="7:7" x14ac:dyDescent="0.2">
      <c r="G2878" s="10"/>
    </row>
    <row r="2879" spans="7:7" x14ac:dyDescent="0.2">
      <c r="G2879" s="10"/>
    </row>
    <row r="2880" spans="7:7" x14ac:dyDescent="0.2">
      <c r="G2880" s="10"/>
    </row>
    <row r="2881" spans="7:7" x14ac:dyDescent="0.2">
      <c r="G2881" s="10"/>
    </row>
    <row r="2882" spans="7:7" x14ac:dyDescent="0.2">
      <c r="G2882" s="10"/>
    </row>
    <row r="2883" spans="7:7" x14ac:dyDescent="0.2">
      <c r="G2883" s="10"/>
    </row>
    <row r="2884" spans="7:7" x14ac:dyDescent="0.2">
      <c r="G2884" s="10"/>
    </row>
    <row r="2885" spans="7:7" x14ac:dyDescent="0.2">
      <c r="G2885" s="10"/>
    </row>
    <row r="2886" spans="7:7" x14ac:dyDescent="0.2">
      <c r="G2886" s="10"/>
    </row>
    <row r="2887" spans="7:7" x14ac:dyDescent="0.2">
      <c r="G2887" s="10"/>
    </row>
    <row r="2888" spans="7:7" x14ac:dyDescent="0.2">
      <c r="G2888" s="10"/>
    </row>
    <row r="2889" spans="7:7" x14ac:dyDescent="0.2">
      <c r="G2889" s="10"/>
    </row>
    <row r="2890" spans="7:7" x14ac:dyDescent="0.2">
      <c r="G2890" s="10"/>
    </row>
    <row r="2891" spans="7:7" x14ac:dyDescent="0.2">
      <c r="G2891" s="10"/>
    </row>
    <row r="2892" spans="7:7" x14ac:dyDescent="0.2">
      <c r="G2892" s="10"/>
    </row>
    <row r="2893" spans="7:7" x14ac:dyDescent="0.2">
      <c r="G2893" s="10"/>
    </row>
    <row r="2894" spans="7:7" x14ac:dyDescent="0.2">
      <c r="G2894" s="10"/>
    </row>
    <row r="2895" spans="7:7" x14ac:dyDescent="0.2">
      <c r="G2895" s="10"/>
    </row>
    <row r="2896" spans="7:7" x14ac:dyDescent="0.2">
      <c r="G2896" s="10"/>
    </row>
    <row r="2897" spans="7:7" x14ac:dyDescent="0.2">
      <c r="G2897" s="10"/>
    </row>
    <row r="2898" spans="7:7" x14ac:dyDescent="0.2">
      <c r="G2898" s="10"/>
    </row>
    <row r="2899" spans="7:7" x14ac:dyDescent="0.2">
      <c r="G2899" s="10"/>
    </row>
    <row r="2900" spans="7:7" x14ac:dyDescent="0.2">
      <c r="G2900" s="10"/>
    </row>
    <row r="2901" spans="7:7" x14ac:dyDescent="0.2">
      <c r="G2901" s="10"/>
    </row>
    <row r="2902" spans="7:7" x14ac:dyDescent="0.2">
      <c r="G2902" s="10"/>
    </row>
    <row r="2903" spans="7:7" x14ac:dyDescent="0.2">
      <c r="G2903" s="10"/>
    </row>
    <row r="2904" spans="7:7" x14ac:dyDescent="0.2">
      <c r="G2904" s="10"/>
    </row>
    <row r="2905" spans="7:7" x14ac:dyDescent="0.2">
      <c r="G2905" s="10"/>
    </row>
    <row r="2906" spans="7:7" x14ac:dyDescent="0.2">
      <c r="G2906" s="10"/>
    </row>
    <row r="2907" spans="7:7" x14ac:dyDescent="0.2">
      <c r="G2907" s="10"/>
    </row>
    <row r="2908" spans="7:7" x14ac:dyDescent="0.2">
      <c r="G2908" s="10"/>
    </row>
    <row r="2909" spans="7:7" x14ac:dyDescent="0.2">
      <c r="G2909" s="10"/>
    </row>
    <row r="2910" spans="7:7" x14ac:dyDescent="0.2">
      <c r="G2910" s="10"/>
    </row>
    <row r="2911" spans="7:7" x14ac:dyDescent="0.2">
      <c r="G2911" s="10"/>
    </row>
    <row r="2912" spans="7:7" x14ac:dyDescent="0.2">
      <c r="G2912" s="10"/>
    </row>
    <row r="2913" spans="7:7" x14ac:dyDescent="0.2">
      <c r="G2913" s="10"/>
    </row>
    <row r="2914" spans="7:7" x14ac:dyDescent="0.2">
      <c r="G2914" s="10"/>
    </row>
    <row r="2915" spans="7:7" x14ac:dyDescent="0.2">
      <c r="G2915" s="10"/>
    </row>
    <row r="2916" spans="7:7" x14ac:dyDescent="0.2">
      <c r="G2916" s="10"/>
    </row>
    <row r="2917" spans="7:7" x14ac:dyDescent="0.2">
      <c r="G2917" s="10"/>
    </row>
    <row r="2918" spans="7:7" x14ac:dyDescent="0.2">
      <c r="G2918" s="10"/>
    </row>
    <row r="2919" spans="7:7" x14ac:dyDescent="0.2">
      <c r="G2919" s="10"/>
    </row>
    <row r="2920" spans="7:7" x14ac:dyDescent="0.2">
      <c r="G2920" s="10"/>
    </row>
    <row r="2921" spans="7:7" x14ac:dyDescent="0.2">
      <c r="G2921" s="10"/>
    </row>
    <row r="2922" spans="7:7" x14ac:dyDescent="0.2">
      <c r="G2922" s="10"/>
    </row>
    <row r="2923" spans="7:7" x14ac:dyDescent="0.2">
      <c r="G2923" s="10"/>
    </row>
    <row r="2924" spans="7:7" x14ac:dyDescent="0.2">
      <c r="G2924" s="10"/>
    </row>
    <row r="2925" spans="7:7" x14ac:dyDescent="0.2">
      <c r="G2925" s="10"/>
    </row>
    <row r="2926" spans="7:7" x14ac:dyDescent="0.2">
      <c r="G2926" s="10"/>
    </row>
    <row r="2927" spans="7:7" x14ac:dyDescent="0.2">
      <c r="G2927" s="10"/>
    </row>
    <row r="2928" spans="7:7" x14ac:dyDescent="0.2">
      <c r="G2928" s="10"/>
    </row>
    <row r="2929" spans="7:7" x14ac:dyDescent="0.2">
      <c r="G2929" s="10"/>
    </row>
    <row r="2930" spans="7:7" x14ac:dyDescent="0.2">
      <c r="G2930" s="10"/>
    </row>
    <row r="2931" spans="7:7" x14ac:dyDescent="0.2">
      <c r="G2931" s="10"/>
    </row>
    <row r="2932" spans="7:7" x14ac:dyDescent="0.2">
      <c r="G2932" s="10"/>
    </row>
    <row r="2933" spans="7:7" x14ac:dyDescent="0.2">
      <c r="G2933" s="10"/>
    </row>
    <row r="2934" spans="7:7" x14ac:dyDescent="0.2">
      <c r="G2934" s="10"/>
    </row>
    <row r="2935" spans="7:7" x14ac:dyDescent="0.2">
      <c r="G2935" s="10"/>
    </row>
    <row r="2936" spans="7:7" x14ac:dyDescent="0.2">
      <c r="G2936" s="10"/>
    </row>
    <row r="2937" spans="7:7" x14ac:dyDescent="0.2">
      <c r="G2937" s="10"/>
    </row>
    <row r="2938" spans="7:7" x14ac:dyDescent="0.2">
      <c r="G2938" s="10"/>
    </row>
    <row r="2939" spans="7:7" x14ac:dyDescent="0.2">
      <c r="G2939" s="10"/>
    </row>
    <row r="2940" spans="7:7" x14ac:dyDescent="0.2">
      <c r="G2940" s="10"/>
    </row>
    <row r="2941" spans="7:7" x14ac:dyDescent="0.2">
      <c r="G2941" s="10"/>
    </row>
    <row r="2942" spans="7:7" x14ac:dyDescent="0.2">
      <c r="G2942" s="10"/>
    </row>
    <row r="2943" spans="7:7" x14ac:dyDescent="0.2">
      <c r="G2943" s="10"/>
    </row>
    <row r="2944" spans="7:7" x14ac:dyDescent="0.2">
      <c r="G2944" s="10"/>
    </row>
    <row r="2945" spans="7:7" x14ac:dyDescent="0.2">
      <c r="G2945" s="10"/>
    </row>
    <row r="2946" spans="7:7" x14ac:dyDescent="0.2">
      <c r="G2946" s="10"/>
    </row>
    <row r="2947" spans="7:7" x14ac:dyDescent="0.2">
      <c r="G2947" s="10"/>
    </row>
    <row r="2948" spans="7:7" x14ac:dyDescent="0.2">
      <c r="G2948" s="10"/>
    </row>
    <row r="2949" spans="7:7" x14ac:dyDescent="0.2">
      <c r="G2949" s="10"/>
    </row>
    <row r="2950" spans="7:7" x14ac:dyDescent="0.2">
      <c r="G2950" s="10"/>
    </row>
    <row r="2951" spans="7:7" x14ac:dyDescent="0.2">
      <c r="G2951" s="10"/>
    </row>
    <row r="2952" spans="7:7" x14ac:dyDescent="0.2">
      <c r="G2952" s="10"/>
    </row>
    <row r="2953" spans="7:7" x14ac:dyDescent="0.2">
      <c r="G2953" s="10"/>
    </row>
    <row r="2954" spans="7:7" x14ac:dyDescent="0.2">
      <c r="G2954" s="10"/>
    </row>
    <row r="2955" spans="7:7" x14ac:dyDescent="0.2">
      <c r="G2955" s="10"/>
    </row>
    <row r="2956" spans="7:7" x14ac:dyDescent="0.2">
      <c r="G2956" s="10"/>
    </row>
    <row r="2957" spans="7:7" x14ac:dyDescent="0.2">
      <c r="G2957" s="10"/>
    </row>
    <row r="2958" spans="7:7" x14ac:dyDescent="0.2">
      <c r="G2958" s="10"/>
    </row>
    <row r="2959" spans="7:7" x14ac:dyDescent="0.2">
      <c r="G2959" s="10"/>
    </row>
    <row r="2960" spans="7:7" x14ac:dyDescent="0.2">
      <c r="G2960" s="10"/>
    </row>
    <row r="2961" spans="7:7" x14ac:dyDescent="0.2">
      <c r="G2961" s="10"/>
    </row>
    <row r="2962" spans="7:7" x14ac:dyDescent="0.2">
      <c r="G2962" s="10"/>
    </row>
    <row r="2963" spans="7:7" x14ac:dyDescent="0.2">
      <c r="G2963" s="10"/>
    </row>
    <row r="2964" spans="7:7" x14ac:dyDescent="0.2">
      <c r="G2964" s="10"/>
    </row>
    <row r="2965" spans="7:7" x14ac:dyDescent="0.2">
      <c r="G2965" s="10"/>
    </row>
    <row r="2966" spans="7:7" x14ac:dyDescent="0.2">
      <c r="G2966" s="10"/>
    </row>
    <row r="2967" spans="7:7" x14ac:dyDescent="0.2">
      <c r="G2967" s="10"/>
    </row>
    <row r="2968" spans="7:7" x14ac:dyDescent="0.2">
      <c r="G2968" s="10"/>
    </row>
    <row r="2969" spans="7:7" x14ac:dyDescent="0.2">
      <c r="G2969" s="10"/>
    </row>
    <row r="2970" spans="7:7" x14ac:dyDescent="0.2">
      <c r="G2970" s="10"/>
    </row>
    <row r="2971" spans="7:7" x14ac:dyDescent="0.2">
      <c r="G2971" s="10"/>
    </row>
    <row r="2972" spans="7:7" x14ac:dyDescent="0.2">
      <c r="G2972" s="10"/>
    </row>
    <row r="2973" spans="7:7" x14ac:dyDescent="0.2">
      <c r="G2973" s="10"/>
    </row>
    <row r="2974" spans="7:7" x14ac:dyDescent="0.2">
      <c r="G2974" s="10"/>
    </row>
    <row r="2975" spans="7:7" x14ac:dyDescent="0.2">
      <c r="G2975" s="10"/>
    </row>
    <row r="2976" spans="7:7" x14ac:dyDescent="0.2">
      <c r="G2976" s="10"/>
    </row>
    <row r="2977" spans="7:7" x14ac:dyDescent="0.2">
      <c r="G2977" s="10"/>
    </row>
    <row r="2978" spans="7:7" x14ac:dyDescent="0.2">
      <c r="G2978" s="10"/>
    </row>
    <row r="2979" spans="7:7" x14ac:dyDescent="0.2">
      <c r="G2979" s="10"/>
    </row>
    <row r="2980" spans="7:7" x14ac:dyDescent="0.2">
      <c r="G2980" s="10"/>
    </row>
    <row r="2981" spans="7:7" x14ac:dyDescent="0.2">
      <c r="G2981" s="10"/>
    </row>
    <row r="2982" spans="7:7" x14ac:dyDescent="0.2">
      <c r="G2982" s="10"/>
    </row>
    <row r="2983" spans="7:7" x14ac:dyDescent="0.2">
      <c r="G2983" s="10"/>
    </row>
    <row r="2984" spans="7:7" x14ac:dyDescent="0.2">
      <c r="G2984" s="10"/>
    </row>
    <row r="2985" spans="7:7" x14ac:dyDescent="0.2">
      <c r="G2985" s="10"/>
    </row>
    <row r="2986" spans="7:7" x14ac:dyDescent="0.2">
      <c r="G2986" s="10"/>
    </row>
    <row r="2987" spans="7:7" x14ac:dyDescent="0.2">
      <c r="G2987" s="10"/>
    </row>
    <row r="2988" spans="7:7" x14ac:dyDescent="0.2">
      <c r="G2988" s="10"/>
    </row>
    <row r="2989" spans="7:7" x14ac:dyDescent="0.2">
      <c r="G2989" s="10"/>
    </row>
    <row r="2990" spans="7:7" x14ac:dyDescent="0.2">
      <c r="G2990" s="10"/>
    </row>
    <row r="2991" spans="7:7" x14ac:dyDescent="0.2">
      <c r="G2991" s="10"/>
    </row>
    <row r="2992" spans="7:7" x14ac:dyDescent="0.2">
      <c r="G2992" s="10"/>
    </row>
    <row r="2993" spans="7:7" x14ac:dyDescent="0.2">
      <c r="G2993" s="10"/>
    </row>
    <row r="2994" spans="7:7" x14ac:dyDescent="0.2">
      <c r="G2994" s="10"/>
    </row>
    <row r="2995" spans="7:7" x14ac:dyDescent="0.2">
      <c r="G2995" s="10"/>
    </row>
    <row r="2996" spans="7:7" x14ac:dyDescent="0.2">
      <c r="G2996" s="10"/>
    </row>
    <row r="2997" spans="7:7" x14ac:dyDescent="0.2">
      <c r="G2997" s="10"/>
    </row>
    <row r="2998" spans="7:7" x14ac:dyDescent="0.2">
      <c r="G2998" s="10"/>
    </row>
    <row r="2999" spans="7:7" x14ac:dyDescent="0.2">
      <c r="G2999" s="10"/>
    </row>
    <row r="3000" spans="7:7" x14ac:dyDescent="0.2">
      <c r="G3000" s="10"/>
    </row>
    <row r="3001" spans="7:7" x14ac:dyDescent="0.2">
      <c r="G3001" s="10"/>
    </row>
    <row r="3002" spans="7:7" x14ac:dyDescent="0.2">
      <c r="G3002" s="10"/>
    </row>
    <row r="3003" spans="7:7" x14ac:dyDescent="0.2">
      <c r="G3003" s="10"/>
    </row>
    <row r="3004" spans="7:7" x14ac:dyDescent="0.2">
      <c r="G3004" s="10"/>
    </row>
    <row r="3005" spans="7:7" x14ac:dyDescent="0.2">
      <c r="G3005" s="10"/>
    </row>
    <row r="3006" spans="7:7" x14ac:dyDescent="0.2">
      <c r="G3006" s="10"/>
    </row>
    <row r="3007" spans="7:7" x14ac:dyDescent="0.2">
      <c r="G3007" s="10"/>
    </row>
    <row r="3008" spans="7:7" x14ac:dyDescent="0.2">
      <c r="G3008" s="10"/>
    </row>
    <row r="3009" spans="7:7" x14ac:dyDescent="0.2">
      <c r="G3009" s="10"/>
    </row>
    <row r="3010" spans="7:7" x14ac:dyDescent="0.2">
      <c r="G3010" s="10"/>
    </row>
    <row r="3011" spans="7:7" x14ac:dyDescent="0.2">
      <c r="G3011" s="10"/>
    </row>
    <row r="3012" spans="7:7" x14ac:dyDescent="0.2">
      <c r="G3012" s="10"/>
    </row>
    <row r="3013" spans="7:7" x14ac:dyDescent="0.2">
      <c r="G3013" s="10"/>
    </row>
    <row r="3014" spans="7:7" x14ac:dyDescent="0.2">
      <c r="G3014" s="10"/>
    </row>
    <row r="3015" spans="7:7" x14ac:dyDescent="0.2">
      <c r="G3015" s="10"/>
    </row>
    <row r="3016" spans="7:7" x14ac:dyDescent="0.2">
      <c r="G3016" s="10"/>
    </row>
    <row r="3017" spans="7:7" x14ac:dyDescent="0.2">
      <c r="G3017" s="10"/>
    </row>
    <row r="3018" spans="7:7" x14ac:dyDescent="0.2">
      <c r="G3018" s="10"/>
    </row>
    <row r="3019" spans="7:7" x14ac:dyDescent="0.2">
      <c r="G3019" s="10"/>
    </row>
    <row r="3020" spans="7:7" x14ac:dyDescent="0.2">
      <c r="G3020" s="10"/>
    </row>
    <row r="3021" spans="7:7" x14ac:dyDescent="0.2">
      <c r="G3021" s="10"/>
    </row>
    <row r="3022" spans="7:7" x14ac:dyDescent="0.2">
      <c r="G3022" s="10"/>
    </row>
    <row r="3023" spans="7:7" x14ac:dyDescent="0.2">
      <c r="G3023" s="10"/>
    </row>
    <row r="3024" spans="7:7" x14ac:dyDescent="0.2">
      <c r="G3024" s="10"/>
    </row>
    <row r="3025" spans="7:7" x14ac:dyDescent="0.2">
      <c r="G3025" s="10"/>
    </row>
    <row r="3026" spans="7:7" x14ac:dyDescent="0.2">
      <c r="G3026" s="10"/>
    </row>
    <row r="3027" spans="7:7" x14ac:dyDescent="0.2">
      <c r="G3027" s="10"/>
    </row>
    <row r="3028" spans="7:7" x14ac:dyDescent="0.2">
      <c r="G3028" s="10"/>
    </row>
    <row r="3029" spans="7:7" x14ac:dyDescent="0.2">
      <c r="G3029" s="10"/>
    </row>
    <row r="3030" spans="7:7" x14ac:dyDescent="0.2">
      <c r="G3030" s="10"/>
    </row>
    <row r="3031" spans="7:7" x14ac:dyDescent="0.2">
      <c r="G3031" s="10"/>
    </row>
    <row r="3032" spans="7:7" x14ac:dyDescent="0.2">
      <c r="G3032" s="10"/>
    </row>
    <row r="3033" spans="7:7" x14ac:dyDescent="0.2">
      <c r="G3033" s="10"/>
    </row>
    <row r="3034" spans="7:7" x14ac:dyDescent="0.2">
      <c r="G3034" s="10"/>
    </row>
    <row r="3035" spans="7:7" x14ac:dyDescent="0.2">
      <c r="G3035" s="10"/>
    </row>
    <row r="3036" spans="7:7" x14ac:dyDescent="0.2">
      <c r="G3036" s="10"/>
    </row>
    <row r="3037" spans="7:7" x14ac:dyDescent="0.2">
      <c r="G3037" s="10"/>
    </row>
    <row r="3038" spans="7:7" x14ac:dyDescent="0.2">
      <c r="G3038" s="10"/>
    </row>
    <row r="3039" spans="7:7" x14ac:dyDescent="0.2">
      <c r="G3039" s="10"/>
    </row>
    <row r="3040" spans="7:7" x14ac:dyDescent="0.2">
      <c r="G3040" s="10"/>
    </row>
    <row r="3041" spans="7:7" x14ac:dyDescent="0.2">
      <c r="G3041" s="10"/>
    </row>
    <row r="3042" spans="7:7" x14ac:dyDescent="0.2">
      <c r="G3042" s="10"/>
    </row>
    <row r="3043" spans="7:7" x14ac:dyDescent="0.2">
      <c r="G3043" s="10"/>
    </row>
    <row r="3044" spans="7:7" x14ac:dyDescent="0.2">
      <c r="G3044" s="10"/>
    </row>
    <row r="3045" spans="7:7" x14ac:dyDescent="0.2">
      <c r="G3045" s="10"/>
    </row>
    <row r="3046" spans="7:7" x14ac:dyDescent="0.2">
      <c r="G3046" s="10"/>
    </row>
    <row r="3047" spans="7:7" x14ac:dyDescent="0.2">
      <c r="G3047" s="10"/>
    </row>
    <row r="3048" spans="7:7" x14ac:dyDescent="0.2">
      <c r="G3048" s="10"/>
    </row>
    <row r="3049" spans="7:7" x14ac:dyDescent="0.2">
      <c r="G3049" s="10"/>
    </row>
    <row r="3050" spans="7:7" x14ac:dyDescent="0.2">
      <c r="G3050" s="10"/>
    </row>
    <row r="3051" spans="7:7" x14ac:dyDescent="0.2">
      <c r="G3051" s="10"/>
    </row>
    <row r="3052" spans="7:7" x14ac:dyDescent="0.2">
      <c r="G3052" s="10"/>
    </row>
    <row r="3053" spans="7:7" x14ac:dyDescent="0.2">
      <c r="G3053" s="10"/>
    </row>
    <row r="3054" spans="7:7" x14ac:dyDescent="0.2">
      <c r="G3054" s="10"/>
    </row>
    <row r="3055" spans="7:7" x14ac:dyDescent="0.2">
      <c r="G3055" s="10"/>
    </row>
    <row r="3056" spans="7:7" x14ac:dyDescent="0.2">
      <c r="G3056" s="10"/>
    </row>
    <row r="3057" spans="7:7" x14ac:dyDescent="0.2">
      <c r="G3057" s="10"/>
    </row>
    <row r="3058" spans="7:7" x14ac:dyDescent="0.2">
      <c r="G3058" s="10"/>
    </row>
    <row r="3059" spans="7:7" x14ac:dyDescent="0.2">
      <c r="G3059" s="10"/>
    </row>
    <row r="3060" spans="7:7" x14ac:dyDescent="0.2">
      <c r="G3060" s="10"/>
    </row>
    <row r="3061" spans="7:7" x14ac:dyDescent="0.2">
      <c r="G3061" s="10"/>
    </row>
    <row r="3062" spans="7:7" x14ac:dyDescent="0.2">
      <c r="G3062" s="10"/>
    </row>
    <row r="3063" spans="7:7" x14ac:dyDescent="0.2">
      <c r="G3063" s="10"/>
    </row>
    <row r="3064" spans="7:7" x14ac:dyDescent="0.2">
      <c r="G3064" s="10"/>
    </row>
    <row r="3065" spans="7:7" x14ac:dyDescent="0.2">
      <c r="G3065" s="10"/>
    </row>
    <row r="3066" spans="7:7" x14ac:dyDescent="0.2">
      <c r="G3066" s="10"/>
    </row>
    <row r="3067" spans="7:7" x14ac:dyDescent="0.2">
      <c r="G3067" s="10"/>
    </row>
    <row r="3068" spans="7:7" x14ac:dyDescent="0.2">
      <c r="G3068" s="10"/>
    </row>
    <row r="3069" spans="7:7" x14ac:dyDescent="0.2">
      <c r="G3069" s="10"/>
    </row>
    <row r="3070" spans="7:7" x14ac:dyDescent="0.2">
      <c r="G3070" s="10"/>
    </row>
    <row r="3071" spans="7:7" x14ac:dyDescent="0.2">
      <c r="G3071" s="10"/>
    </row>
    <row r="3072" spans="7:7" x14ac:dyDescent="0.2">
      <c r="G3072" s="10"/>
    </row>
    <row r="3073" spans="7:7" x14ac:dyDescent="0.2">
      <c r="G3073" s="10"/>
    </row>
    <row r="3074" spans="7:7" x14ac:dyDescent="0.2">
      <c r="G3074" s="10"/>
    </row>
    <row r="3075" spans="7:7" x14ac:dyDescent="0.2">
      <c r="G3075" s="10"/>
    </row>
    <row r="3076" spans="7:7" x14ac:dyDescent="0.2">
      <c r="G3076" s="10"/>
    </row>
    <row r="3077" spans="7:7" x14ac:dyDescent="0.2">
      <c r="G3077" s="10"/>
    </row>
    <row r="3078" spans="7:7" x14ac:dyDescent="0.2">
      <c r="G3078" s="10"/>
    </row>
    <row r="3079" spans="7:7" x14ac:dyDescent="0.2">
      <c r="G3079" s="10"/>
    </row>
    <row r="3080" spans="7:7" x14ac:dyDescent="0.2">
      <c r="G3080" s="10"/>
    </row>
    <row r="3081" spans="7:7" x14ac:dyDescent="0.2">
      <c r="G3081" s="10"/>
    </row>
    <row r="3082" spans="7:7" x14ac:dyDescent="0.2">
      <c r="G3082" s="10"/>
    </row>
    <row r="3083" spans="7:7" x14ac:dyDescent="0.2">
      <c r="G3083" s="10"/>
    </row>
    <row r="3084" spans="7:7" x14ac:dyDescent="0.2">
      <c r="G3084" s="10"/>
    </row>
    <row r="3085" spans="7:7" x14ac:dyDescent="0.2">
      <c r="G3085" s="10"/>
    </row>
    <row r="3086" spans="7:7" x14ac:dyDescent="0.2">
      <c r="G3086" s="10"/>
    </row>
    <row r="3087" spans="7:7" x14ac:dyDescent="0.2">
      <c r="G3087" s="10"/>
    </row>
    <row r="3088" spans="7:7" x14ac:dyDescent="0.2">
      <c r="G3088" s="10"/>
    </row>
    <row r="3089" spans="7:7" x14ac:dyDescent="0.2">
      <c r="G3089" s="10"/>
    </row>
    <row r="3090" spans="7:7" x14ac:dyDescent="0.2">
      <c r="G3090" s="10"/>
    </row>
    <row r="3091" spans="7:7" x14ac:dyDescent="0.2">
      <c r="G3091" s="10"/>
    </row>
    <row r="3092" spans="7:7" x14ac:dyDescent="0.2">
      <c r="G3092" s="10"/>
    </row>
    <row r="3093" spans="7:7" x14ac:dyDescent="0.2">
      <c r="G3093" s="10"/>
    </row>
    <row r="3094" spans="7:7" x14ac:dyDescent="0.2">
      <c r="G3094" s="10"/>
    </row>
    <row r="3095" spans="7:7" x14ac:dyDescent="0.2">
      <c r="G3095" s="10"/>
    </row>
    <row r="3096" spans="7:7" x14ac:dyDescent="0.2">
      <c r="G3096" s="10"/>
    </row>
    <row r="3097" spans="7:7" x14ac:dyDescent="0.2">
      <c r="G3097" s="10"/>
    </row>
    <row r="3098" spans="7:7" x14ac:dyDescent="0.2">
      <c r="G3098" s="10"/>
    </row>
    <row r="3099" spans="7:7" x14ac:dyDescent="0.2">
      <c r="G3099" s="10"/>
    </row>
    <row r="3100" spans="7:7" x14ac:dyDescent="0.2">
      <c r="G3100" s="10"/>
    </row>
    <row r="3101" spans="7:7" x14ac:dyDescent="0.2">
      <c r="G3101" s="10"/>
    </row>
    <row r="3102" spans="7:7" x14ac:dyDescent="0.2">
      <c r="G3102" s="10"/>
    </row>
    <row r="3103" spans="7:7" x14ac:dyDescent="0.2">
      <c r="G3103" s="10"/>
    </row>
    <row r="3104" spans="7:7" x14ac:dyDescent="0.2">
      <c r="G3104" s="10"/>
    </row>
    <row r="3105" spans="7:7" x14ac:dyDescent="0.2">
      <c r="G3105" s="10"/>
    </row>
    <row r="3106" spans="7:7" x14ac:dyDescent="0.2">
      <c r="G3106" s="10"/>
    </row>
    <row r="3107" spans="7:7" x14ac:dyDescent="0.2">
      <c r="G3107" s="10"/>
    </row>
    <row r="3108" spans="7:7" x14ac:dyDescent="0.2">
      <c r="G3108" s="10"/>
    </row>
    <row r="3109" spans="7:7" x14ac:dyDescent="0.2">
      <c r="G3109" s="10"/>
    </row>
    <row r="3110" spans="7:7" x14ac:dyDescent="0.2">
      <c r="G3110" s="10"/>
    </row>
    <row r="3111" spans="7:7" x14ac:dyDescent="0.2">
      <c r="G3111" s="10"/>
    </row>
    <row r="3112" spans="7:7" x14ac:dyDescent="0.2">
      <c r="G3112" s="10"/>
    </row>
    <row r="3113" spans="7:7" x14ac:dyDescent="0.2">
      <c r="G3113" s="10"/>
    </row>
    <row r="3114" spans="7:7" x14ac:dyDescent="0.2">
      <c r="G3114" s="10"/>
    </row>
    <row r="3115" spans="7:7" x14ac:dyDescent="0.2">
      <c r="G3115" s="10"/>
    </row>
    <row r="3116" spans="7:7" x14ac:dyDescent="0.2">
      <c r="G3116" s="10"/>
    </row>
    <row r="3117" spans="7:7" x14ac:dyDescent="0.2">
      <c r="G3117" s="10"/>
    </row>
    <row r="3118" spans="7:7" x14ac:dyDescent="0.2">
      <c r="G3118" s="10"/>
    </row>
    <row r="3119" spans="7:7" x14ac:dyDescent="0.2">
      <c r="G3119" s="10"/>
    </row>
    <row r="3120" spans="7:7" x14ac:dyDescent="0.2">
      <c r="G3120" s="10"/>
    </row>
    <row r="3121" spans="7:7" x14ac:dyDescent="0.2">
      <c r="G3121" s="10"/>
    </row>
    <row r="3122" spans="7:7" x14ac:dyDescent="0.2">
      <c r="G3122" s="10"/>
    </row>
    <row r="3123" spans="7:7" x14ac:dyDescent="0.2">
      <c r="G3123" s="10"/>
    </row>
    <row r="3124" spans="7:7" x14ac:dyDescent="0.2">
      <c r="G3124" s="10"/>
    </row>
    <row r="3125" spans="7:7" x14ac:dyDescent="0.2">
      <c r="G3125" s="10"/>
    </row>
    <row r="3126" spans="7:7" x14ac:dyDescent="0.2">
      <c r="G3126" s="10"/>
    </row>
    <row r="3127" spans="7:7" x14ac:dyDescent="0.2">
      <c r="G3127" s="10"/>
    </row>
    <row r="3128" spans="7:7" x14ac:dyDescent="0.2">
      <c r="G3128" s="10"/>
    </row>
    <row r="3129" spans="7:7" x14ac:dyDescent="0.2">
      <c r="G3129" s="10"/>
    </row>
    <row r="3130" spans="7:7" x14ac:dyDescent="0.2">
      <c r="G3130" s="10"/>
    </row>
    <row r="3131" spans="7:7" x14ac:dyDescent="0.2">
      <c r="G3131" s="10"/>
    </row>
    <row r="3132" spans="7:7" x14ac:dyDescent="0.2">
      <c r="G3132" s="10"/>
    </row>
    <row r="3133" spans="7:7" x14ac:dyDescent="0.2">
      <c r="G3133" s="10"/>
    </row>
    <row r="3134" spans="7:7" x14ac:dyDescent="0.2">
      <c r="G3134" s="10"/>
    </row>
    <row r="3135" spans="7:7" x14ac:dyDescent="0.2">
      <c r="G3135" s="10"/>
    </row>
    <row r="3136" spans="7:7" x14ac:dyDescent="0.2">
      <c r="G3136" s="10"/>
    </row>
    <row r="3137" spans="7:7" x14ac:dyDescent="0.2">
      <c r="G3137" s="10"/>
    </row>
    <row r="3138" spans="7:7" x14ac:dyDescent="0.2">
      <c r="G3138" s="10"/>
    </row>
    <row r="3139" spans="7:7" x14ac:dyDescent="0.2">
      <c r="G3139" s="10"/>
    </row>
    <row r="3140" spans="7:7" x14ac:dyDescent="0.2">
      <c r="G3140" s="10"/>
    </row>
    <row r="3141" spans="7:7" x14ac:dyDescent="0.2">
      <c r="G3141" s="10"/>
    </row>
    <row r="3142" spans="7:7" x14ac:dyDescent="0.2">
      <c r="G3142" s="10"/>
    </row>
    <row r="3143" spans="7:7" x14ac:dyDescent="0.2">
      <c r="G3143" s="10"/>
    </row>
    <row r="3144" spans="7:7" x14ac:dyDescent="0.2">
      <c r="G3144" s="10"/>
    </row>
    <row r="3145" spans="7:7" x14ac:dyDescent="0.2">
      <c r="G3145" s="10"/>
    </row>
    <row r="3146" spans="7:7" x14ac:dyDescent="0.2">
      <c r="G3146" s="10"/>
    </row>
    <row r="3147" spans="7:7" x14ac:dyDescent="0.2">
      <c r="G3147" s="10"/>
    </row>
    <row r="3148" spans="7:7" x14ac:dyDescent="0.2">
      <c r="G3148" s="10"/>
    </row>
    <row r="3149" spans="7:7" x14ac:dyDescent="0.2">
      <c r="G3149" s="10"/>
    </row>
    <row r="3150" spans="7:7" x14ac:dyDescent="0.2">
      <c r="G3150" s="10"/>
    </row>
    <row r="3151" spans="7:7" x14ac:dyDescent="0.2">
      <c r="G3151" s="10"/>
    </row>
    <row r="3152" spans="7:7" x14ac:dyDescent="0.2">
      <c r="G3152" s="10"/>
    </row>
    <row r="3153" spans="7:7" x14ac:dyDescent="0.2">
      <c r="G3153" s="10"/>
    </row>
    <row r="3154" spans="7:7" x14ac:dyDescent="0.2">
      <c r="G3154" s="10"/>
    </row>
    <row r="3155" spans="7:7" x14ac:dyDescent="0.2">
      <c r="G3155" s="10"/>
    </row>
    <row r="3156" spans="7:7" x14ac:dyDescent="0.2">
      <c r="G3156" s="10"/>
    </row>
    <row r="3157" spans="7:7" x14ac:dyDescent="0.2">
      <c r="G3157" s="10"/>
    </row>
    <row r="3158" spans="7:7" x14ac:dyDescent="0.2">
      <c r="G3158" s="10"/>
    </row>
    <row r="3159" spans="7:7" x14ac:dyDescent="0.2">
      <c r="G3159" s="10"/>
    </row>
    <row r="3160" spans="7:7" x14ac:dyDescent="0.2">
      <c r="G3160" s="10"/>
    </row>
    <row r="3161" spans="7:7" x14ac:dyDescent="0.2">
      <c r="G3161" s="10"/>
    </row>
    <row r="3162" spans="7:7" x14ac:dyDescent="0.2">
      <c r="G3162" s="10"/>
    </row>
    <row r="3163" spans="7:7" x14ac:dyDescent="0.2">
      <c r="G3163" s="10"/>
    </row>
    <row r="3164" spans="7:7" x14ac:dyDescent="0.2">
      <c r="G3164" s="10"/>
    </row>
    <row r="3165" spans="7:7" x14ac:dyDescent="0.2">
      <c r="G3165" s="10"/>
    </row>
    <row r="3166" spans="7:7" x14ac:dyDescent="0.2">
      <c r="G3166" s="10"/>
    </row>
    <row r="3167" spans="7:7" x14ac:dyDescent="0.2">
      <c r="G3167" s="10"/>
    </row>
    <row r="3168" spans="7:7" x14ac:dyDescent="0.2">
      <c r="G3168" s="10"/>
    </row>
    <row r="3169" spans="7:7" x14ac:dyDescent="0.2">
      <c r="G3169" s="10"/>
    </row>
    <row r="3170" spans="7:7" x14ac:dyDescent="0.2">
      <c r="G3170" s="10"/>
    </row>
    <row r="3171" spans="7:7" x14ac:dyDescent="0.2">
      <c r="G3171" s="10"/>
    </row>
    <row r="3172" spans="7:7" x14ac:dyDescent="0.2">
      <c r="G3172" s="10"/>
    </row>
    <row r="3173" spans="7:7" x14ac:dyDescent="0.2">
      <c r="G3173" s="10"/>
    </row>
    <row r="3174" spans="7:7" x14ac:dyDescent="0.2">
      <c r="G3174" s="10"/>
    </row>
    <row r="3175" spans="7:7" x14ac:dyDescent="0.2">
      <c r="G3175" s="10"/>
    </row>
    <row r="3176" spans="7:7" x14ac:dyDescent="0.2">
      <c r="G3176" s="10"/>
    </row>
    <row r="3177" spans="7:7" x14ac:dyDescent="0.2">
      <c r="G3177" s="10"/>
    </row>
    <row r="3178" spans="7:7" x14ac:dyDescent="0.2">
      <c r="G3178" s="10"/>
    </row>
    <row r="3179" spans="7:7" x14ac:dyDescent="0.2">
      <c r="G3179" s="10"/>
    </row>
    <row r="3180" spans="7:7" x14ac:dyDescent="0.2">
      <c r="G3180" s="10"/>
    </row>
    <row r="3181" spans="7:7" x14ac:dyDescent="0.2">
      <c r="G3181" s="10"/>
    </row>
    <row r="3182" spans="7:7" x14ac:dyDescent="0.2">
      <c r="G3182" s="10"/>
    </row>
    <row r="3183" spans="7:7" x14ac:dyDescent="0.2">
      <c r="G3183" s="10"/>
    </row>
    <row r="3184" spans="7:7" x14ac:dyDescent="0.2">
      <c r="G3184" s="10"/>
    </row>
    <row r="3185" spans="7:7" x14ac:dyDescent="0.2">
      <c r="G3185" s="10"/>
    </row>
    <row r="3186" spans="7:7" x14ac:dyDescent="0.2">
      <c r="G3186" s="10"/>
    </row>
    <row r="3187" spans="7:7" x14ac:dyDescent="0.2">
      <c r="G3187" s="10"/>
    </row>
    <row r="3188" spans="7:7" x14ac:dyDescent="0.2">
      <c r="G3188" s="10"/>
    </row>
    <row r="3189" spans="7:7" x14ac:dyDescent="0.2">
      <c r="G3189" s="10"/>
    </row>
    <row r="3190" spans="7:7" x14ac:dyDescent="0.2">
      <c r="G3190" s="10"/>
    </row>
    <row r="3191" spans="7:7" x14ac:dyDescent="0.2">
      <c r="G3191" s="10"/>
    </row>
    <row r="3192" spans="7:7" x14ac:dyDescent="0.2">
      <c r="G3192" s="10"/>
    </row>
    <row r="3193" spans="7:7" x14ac:dyDescent="0.2">
      <c r="G3193" s="10"/>
    </row>
    <row r="3194" spans="7:7" x14ac:dyDescent="0.2">
      <c r="G3194" s="10"/>
    </row>
    <row r="3195" spans="7:7" x14ac:dyDescent="0.2">
      <c r="G3195" s="10"/>
    </row>
    <row r="3196" spans="7:7" x14ac:dyDescent="0.2">
      <c r="G3196" s="10"/>
    </row>
    <row r="3197" spans="7:7" x14ac:dyDescent="0.2">
      <c r="G3197" s="10"/>
    </row>
    <row r="3198" spans="7:7" x14ac:dyDescent="0.2">
      <c r="G3198" s="10"/>
    </row>
    <row r="3199" spans="7:7" x14ac:dyDescent="0.2">
      <c r="G3199" s="10"/>
    </row>
    <row r="3200" spans="7:7" x14ac:dyDescent="0.2">
      <c r="G3200" s="10"/>
    </row>
    <row r="3201" spans="7:7" x14ac:dyDescent="0.2">
      <c r="G3201" s="10"/>
    </row>
    <row r="3202" spans="7:7" x14ac:dyDescent="0.2">
      <c r="G3202" s="10"/>
    </row>
    <row r="3203" spans="7:7" x14ac:dyDescent="0.2">
      <c r="G3203" s="10"/>
    </row>
    <row r="3204" spans="7:7" x14ac:dyDescent="0.2">
      <c r="G3204" s="10"/>
    </row>
    <row r="3205" spans="7:7" x14ac:dyDescent="0.2">
      <c r="G3205" s="10"/>
    </row>
    <row r="3206" spans="7:7" x14ac:dyDescent="0.2">
      <c r="G3206" s="10"/>
    </row>
    <row r="3207" spans="7:7" x14ac:dyDescent="0.2">
      <c r="G3207" s="10"/>
    </row>
    <row r="3208" spans="7:7" x14ac:dyDescent="0.2">
      <c r="G3208" s="10"/>
    </row>
    <row r="3209" spans="7:7" x14ac:dyDescent="0.2">
      <c r="G3209" s="10"/>
    </row>
    <row r="3210" spans="7:7" x14ac:dyDescent="0.2">
      <c r="G3210" s="10"/>
    </row>
    <row r="3211" spans="7:7" x14ac:dyDescent="0.2">
      <c r="G3211" s="10"/>
    </row>
    <row r="3212" spans="7:7" x14ac:dyDescent="0.2">
      <c r="G3212" s="10"/>
    </row>
    <row r="3213" spans="7:7" x14ac:dyDescent="0.2">
      <c r="G3213" s="10"/>
    </row>
    <row r="3214" spans="7:7" x14ac:dyDescent="0.2">
      <c r="G3214" s="10"/>
    </row>
    <row r="3215" spans="7:7" x14ac:dyDescent="0.2">
      <c r="G3215" s="10"/>
    </row>
    <row r="3216" spans="7:7" x14ac:dyDescent="0.2">
      <c r="G3216" s="10"/>
    </row>
    <row r="3217" spans="7:7" x14ac:dyDescent="0.2">
      <c r="G3217" s="10"/>
    </row>
    <row r="3218" spans="7:7" x14ac:dyDescent="0.2">
      <c r="G3218" s="10"/>
    </row>
    <row r="3219" spans="7:7" x14ac:dyDescent="0.2">
      <c r="G3219" s="10"/>
    </row>
    <row r="3220" spans="7:7" x14ac:dyDescent="0.2">
      <c r="G3220" s="10"/>
    </row>
    <row r="3221" spans="7:7" x14ac:dyDescent="0.2">
      <c r="G3221" s="10"/>
    </row>
    <row r="3222" spans="7:7" x14ac:dyDescent="0.2">
      <c r="G3222" s="10"/>
    </row>
    <row r="3223" spans="7:7" x14ac:dyDescent="0.2">
      <c r="G3223" s="10"/>
    </row>
    <row r="3224" spans="7:7" x14ac:dyDescent="0.2">
      <c r="G3224" s="10"/>
    </row>
    <row r="3225" spans="7:7" x14ac:dyDescent="0.2">
      <c r="G3225" s="10"/>
    </row>
    <row r="3226" spans="7:7" x14ac:dyDescent="0.2">
      <c r="G3226" s="10"/>
    </row>
    <row r="3227" spans="7:7" x14ac:dyDescent="0.2">
      <c r="G3227" s="10"/>
    </row>
    <row r="3228" spans="7:7" x14ac:dyDescent="0.2">
      <c r="G3228" s="10"/>
    </row>
    <row r="3229" spans="7:7" x14ac:dyDescent="0.2">
      <c r="G3229" s="10"/>
    </row>
    <row r="3230" spans="7:7" x14ac:dyDescent="0.2">
      <c r="G3230" s="10"/>
    </row>
    <row r="3231" spans="7:7" x14ac:dyDescent="0.2">
      <c r="G3231" s="10"/>
    </row>
    <row r="3232" spans="7:7" x14ac:dyDescent="0.2">
      <c r="G3232" s="10"/>
    </row>
    <row r="3233" spans="7:7" x14ac:dyDescent="0.2">
      <c r="G3233" s="10"/>
    </row>
    <row r="3234" spans="7:7" x14ac:dyDescent="0.2">
      <c r="G3234" s="10"/>
    </row>
    <row r="3235" spans="7:7" x14ac:dyDescent="0.2">
      <c r="G3235" s="10"/>
    </row>
    <row r="3236" spans="7:7" x14ac:dyDescent="0.2">
      <c r="G3236" s="10"/>
    </row>
    <row r="3237" spans="7:7" x14ac:dyDescent="0.2">
      <c r="G3237" s="10"/>
    </row>
    <row r="3238" spans="7:7" x14ac:dyDescent="0.2">
      <c r="G3238" s="10"/>
    </row>
    <row r="3239" spans="7:7" x14ac:dyDescent="0.2">
      <c r="G3239" s="10"/>
    </row>
    <row r="3240" spans="7:7" x14ac:dyDescent="0.2">
      <c r="G3240" s="10"/>
    </row>
    <row r="3241" spans="7:7" x14ac:dyDescent="0.2">
      <c r="G3241" s="10"/>
    </row>
    <row r="3242" spans="7:7" x14ac:dyDescent="0.2">
      <c r="G3242" s="10"/>
    </row>
    <row r="3243" spans="7:7" x14ac:dyDescent="0.2">
      <c r="G3243" s="10"/>
    </row>
    <row r="3244" spans="7:7" x14ac:dyDescent="0.2">
      <c r="G3244" s="10"/>
    </row>
    <row r="3245" spans="7:7" x14ac:dyDescent="0.2">
      <c r="G3245" s="10"/>
    </row>
    <row r="3246" spans="7:7" x14ac:dyDescent="0.2">
      <c r="G3246" s="10"/>
    </row>
    <row r="3247" spans="7:7" x14ac:dyDescent="0.2">
      <c r="G3247" s="10"/>
    </row>
    <row r="3248" spans="7:7" x14ac:dyDescent="0.2">
      <c r="G3248" s="10"/>
    </row>
    <row r="3249" spans="7:7" x14ac:dyDescent="0.2">
      <c r="G3249" s="10"/>
    </row>
    <row r="3250" spans="7:7" x14ac:dyDescent="0.2">
      <c r="G3250" s="10"/>
    </row>
    <row r="3251" spans="7:7" x14ac:dyDescent="0.2">
      <c r="G3251" s="10"/>
    </row>
    <row r="3252" spans="7:7" x14ac:dyDescent="0.2">
      <c r="G3252" s="10"/>
    </row>
    <row r="3253" spans="7:7" x14ac:dyDescent="0.2">
      <c r="G3253" s="10"/>
    </row>
    <row r="3254" spans="7:7" x14ac:dyDescent="0.2">
      <c r="G3254" s="10"/>
    </row>
    <row r="3255" spans="7:7" x14ac:dyDescent="0.2">
      <c r="G3255" s="10"/>
    </row>
    <row r="3256" spans="7:7" x14ac:dyDescent="0.2">
      <c r="G3256" s="10"/>
    </row>
    <row r="3257" spans="7:7" x14ac:dyDescent="0.2">
      <c r="G3257" s="10"/>
    </row>
    <row r="3258" spans="7:7" x14ac:dyDescent="0.2">
      <c r="G3258" s="10"/>
    </row>
    <row r="3259" spans="7:7" x14ac:dyDescent="0.2">
      <c r="G3259" s="10"/>
    </row>
    <row r="3260" spans="7:7" x14ac:dyDescent="0.2">
      <c r="G3260" s="10"/>
    </row>
    <row r="3261" spans="7:7" x14ac:dyDescent="0.2">
      <c r="G3261" s="10"/>
    </row>
    <row r="3262" spans="7:7" x14ac:dyDescent="0.2">
      <c r="G3262" s="10"/>
    </row>
    <row r="3263" spans="7:7" x14ac:dyDescent="0.2">
      <c r="G3263" s="10"/>
    </row>
    <row r="3264" spans="7:7" x14ac:dyDescent="0.2">
      <c r="G3264" s="10"/>
    </row>
    <row r="3265" spans="7:7" x14ac:dyDescent="0.2">
      <c r="G3265" s="10"/>
    </row>
    <row r="3266" spans="7:7" x14ac:dyDescent="0.2">
      <c r="G3266" s="10"/>
    </row>
    <row r="3267" spans="7:7" x14ac:dyDescent="0.2">
      <c r="G3267" s="10"/>
    </row>
    <row r="3268" spans="7:7" x14ac:dyDescent="0.2">
      <c r="G3268" s="10"/>
    </row>
    <row r="3269" spans="7:7" x14ac:dyDescent="0.2">
      <c r="G3269" s="10"/>
    </row>
    <row r="3270" spans="7:7" x14ac:dyDescent="0.2">
      <c r="G3270" s="10"/>
    </row>
    <row r="3271" spans="7:7" x14ac:dyDescent="0.2">
      <c r="G3271" s="10"/>
    </row>
    <row r="3272" spans="7:7" x14ac:dyDescent="0.2">
      <c r="G3272" s="10"/>
    </row>
    <row r="3273" spans="7:7" x14ac:dyDescent="0.2">
      <c r="G3273" s="10"/>
    </row>
    <row r="3274" spans="7:7" x14ac:dyDescent="0.2">
      <c r="G3274" s="10"/>
    </row>
    <row r="3275" spans="7:7" x14ac:dyDescent="0.2">
      <c r="G3275" s="10"/>
    </row>
    <row r="3276" spans="7:7" x14ac:dyDescent="0.2">
      <c r="G3276" s="10"/>
    </row>
    <row r="3277" spans="7:7" x14ac:dyDescent="0.2">
      <c r="G3277" s="10"/>
    </row>
    <row r="3278" spans="7:7" x14ac:dyDescent="0.2">
      <c r="G3278" s="10"/>
    </row>
    <row r="3279" spans="7:7" x14ac:dyDescent="0.2">
      <c r="G3279" s="10"/>
    </row>
    <row r="3280" spans="7:7" x14ac:dyDescent="0.2">
      <c r="G3280" s="10"/>
    </row>
    <row r="3281" spans="7:7" x14ac:dyDescent="0.2">
      <c r="G3281" s="10"/>
    </row>
    <row r="3282" spans="7:7" x14ac:dyDescent="0.2">
      <c r="G3282" s="10"/>
    </row>
    <row r="3283" spans="7:7" x14ac:dyDescent="0.2">
      <c r="G3283" s="10"/>
    </row>
    <row r="3284" spans="7:7" x14ac:dyDescent="0.2">
      <c r="G3284" s="10"/>
    </row>
    <row r="3285" spans="7:7" x14ac:dyDescent="0.2">
      <c r="G3285" s="10"/>
    </row>
    <row r="3286" spans="7:7" x14ac:dyDescent="0.2">
      <c r="G3286" s="10"/>
    </row>
    <row r="3287" spans="7:7" x14ac:dyDescent="0.2">
      <c r="G3287" s="10"/>
    </row>
    <row r="3288" spans="7:7" x14ac:dyDescent="0.2">
      <c r="G3288" s="10"/>
    </row>
    <row r="3289" spans="7:7" x14ac:dyDescent="0.2">
      <c r="G3289" s="10"/>
    </row>
    <row r="3290" spans="7:7" x14ac:dyDescent="0.2">
      <c r="G3290" s="10"/>
    </row>
    <row r="3291" spans="7:7" x14ac:dyDescent="0.2">
      <c r="G3291" s="10"/>
    </row>
    <row r="3292" spans="7:7" x14ac:dyDescent="0.2">
      <c r="G3292" s="10"/>
    </row>
    <row r="3293" spans="7:7" x14ac:dyDescent="0.2">
      <c r="G3293" s="10"/>
    </row>
    <row r="3294" spans="7:7" x14ac:dyDescent="0.2">
      <c r="G3294" s="10"/>
    </row>
    <row r="3295" spans="7:7" x14ac:dyDescent="0.2">
      <c r="G3295" s="10"/>
    </row>
    <row r="3296" spans="7:7" x14ac:dyDescent="0.2">
      <c r="G3296" s="10"/>
    </row>
    <row r="3297" spans="7:7" x14ac:dyDescent="0.2">
      <c r="G3297" s="10"/>
    </row>
    <row r="3298" spans="7:7" x14ac:dyDescent="0.2">
      <c r="G3298" s="10"/>
    </row>
    <row r="3299" spans="7:7" x14ac:dyDescent="0.2">
      <c r="G3299" s="10"/>
    </row>
    <row r="3300" spans="7:7" x14ac:dyDescent="0.2">
      <c r="G3300" s="10"/>
    </row>
    <row r="3301" spans="7:7" x14ac:dyDescent="0.2">
      <c r="G3301" s="10"/>
    </row>
    <row r="3302" spans="7:7" x14ac:dyDescent="0.2">
      <c r="G3302" s="10"/>
    </row>
    <row r="3303" spans="7:7" x14ac:dyDescent="0.2">
      <c r="G3303" s="10"/>
    </row>
    <row r="3304" spans="7:7" x14ac:dyDescent="0.2">
      <c r="G3304" s="10"/>
    </row>
    <row r="3305" spans="7:7" x14ac:dyDescent="0.2">
      <c r="G3305" s="10"/>
    </row>
    <row r="3306" spans="7:7" x14ac:dyDescent="0.2">
      <c r="G3306" s="10"/>
    </row>
    <row r="3307" spans="7:7" x14ac:dyDescent="0.2">
      <c r="G3307" s="10"/>
    </row>
    <row r="3308" spans="7:7" x14ac:dyDescent="0.2">
      <c r="G3308" s="10"/>
    </row>
    <row r="3309" spans="7:7" x14ac:dyDescent="0.2">
      <c r="G3309" s="10"/>
    </row>
    <row r="3310" spans="7:7" x14ac:dyDescent="0.2">
      <c r="G3310" s="10"/>
    </row>
    <row r="3311" spans="7:7" x14ac:dyDescent="0.2">
      <c r="G3311" s="10"/>
    </row>
    <row r="3312" spans="7:7" x14ac:dyDescent="0.2">
      <c r="G3312" s="10"/>
    </row>
    <row r="3313" spans="7:7" x14ac:dyDescent="0.2">
      <c r="G3313" s="10"/>
    </row>
    <row r="3314" spans="7:7" x14ac:dyDescent="0.2">
      <c r="G3314" s="10"/>
    </row>
    <row r="3315" spans="7:7" x14ac:dyDescent="0.2">
      <c r="G3315" s="10"/>
    </row>
    <row r="3316" spans="7:7" x14ac:dyDescent="0.2">
      <c r="G3316" s="10"/>
    </row>
    <row r="3317" spans="7:7" x14ac:dyDescent="0.2">
      <c r="G3317" s="10"/>
    </row>
    <row r="3318" spans="7:7" x14ac:dyDescent="0.2">
      <c r="G3318" s="10"/>
    </row>
    <row r="3319" spans="7:7" x14ac:dyDescent="0.2">
      <c r="G3319" s="10"/>
    </row>
    <row r="3320" spans="7:7" x14ac:dyDescent="0.2">
      <c r="G3320" s="10"/>
    </row>
    <row r="3321" spans="7:7" x14ac:dyDescent="0.2">
      <c r="G3321" s="10"/>
    </row>
    <row r="3322" spans="7:7" x14ac:dyDescent="0.2">
      <c r="G3322" s="10"/>
    </row>
    <row r="3323" spans="7:7" x14ac:dyDescent="0.2">
      <c r="G3323" s="10"/>
    </row>
    <row r="3324" spans="7:7" x14ac:dyDescent="0.2">
      <c r="G3324" s="10"/>
    </row>
    <row r="3325" spans="7:7" x14ac:dyDescent="0.2">
      <c r="G3325" s="10"/>
    </row>
    <row r="3326" spans="7:7" x14ac:dyDescent="0.2">
      <c r="G3326" s="10"/>
    </row>
    <row r="3327" spans="7:7" x14ac:dyDescent="0.2">
      <c r="G3327" s="10"/>
    </row>
    <row r="3328" spans="7:7" x14ac:dyDescent="0.2">
      <c r="G3328" s="10"/>
    </row>
    <row r="3329" spans="7:7" x14ac:dyDescent="0.2">
      <c r="G3329" s="10"/>
    </row>
    <row r="3330" spans="7:7" x14ac:dyDescent="0.2">
      <c r="G3330" s="10"/>
    </row>
    <row r="3331" spans="7:7" x14ac:dyDescent="0.2">
      <c r="G3331" s="10"/>
    </row>
    <row r="3332" spans="7:7" x14ac:dyDescent="0.2">
      <c r="G3332" s="10"/>
    </row>
    <row r="3333" spans="7:7" x14ac:dyDescent="0.2">
      <c r="G3333" s="10"/>
    </row>
    <row r="3334" spans="7:7" x14ac:dyDescent="0.2">
      <c r="G3334" s="10"/>
    </row>
    <row r="3335" spans="7:7" x14ac:dyDescent="0.2">
      <c r="G3335" s="10"/>
    </row>
    <row r="3336" spans="7:7" x14ac:dyDescent="0.2">
      <c r="G3336" s="10"/>
    </row>
    <row r="3337" spans="7:7" x14ac:dyDescent="0.2">
      <c r="G3337" s="10"/>
    </row>
    <row r="3338" spans="7:7" x14ac:dyDescent="0.2">
      <c r="G3338" s="10"/>
    </row>
    <row r="3339" spans="7:7" x14ac:dyDescent="0.2">
      <c r="G3339" s="10"/>
    </row>
    <row r="3340" spans="7:7" x14ac:dyDescent="0.2">
      <c r="G3340" s="10"/>
    </row>
    <row r="3341" spans="7:7" x14ac:dyDescent="0.2">
      <c r="G3341" s="10"/>
    </row>
    <row r="3342" spans="7:7" x14ac:dyDescent="0.2">
      <c r="G3342" s="10"/>
    </row>
    <row r="3343" spans="7:7" x14ac:dyDescent="0.2">
      <c r="G3343" s="10"/>
    </row>
    <row r="3344" spans="7:7" x14ac:dyDescent="0.2">
      <c r="G3344" s="10"/>
    </row>
    <row r="3345" spans="7:7" x14ac:dyDescent="0.2">
      <c r="G3345" s="10"/>
    </row>
    <row r="3346" spans="7:7" x14ac:dyDescent="0.2">
      <c r="G3346" s="10"/>
    </row>
    <row r="3347" spans="7:7" x14ac:dyDescent="0.2">
      <c r="G3347" s="10"/>
    </row>
    <row r="3348" spans="7:7" x14ac:dyDescent="0.2">
      <c r="G3348" s="10"/>
    </row>
    <row r="3349" spans="7:7" x14ac:dyDescent="0.2">
      <c r="G3349" s="10"/>
    </row>
    <row r="3350" spans="7:7" x14ac:dyDescent="0.2">
      <c r="G3350" s="10"/>
    </row>
    <row r="3351" spans="7:7" x14ac:dyDescent="0.2">
      <c r="G3351" s="10"/>
    </row>
    <row r="3352" spans="7:7" x14ac:dyDescent="0.2">
      <c r="G3352" s="10"/>
    </row>
    <row r="3353" spans="7:7" x14ac:dyDescent="0.2">
      <c r="G3353" s="10"/>
    </row>
    <row r="3354" spans="7:7" x14ac:dyDescent="0.2">
      <c r="G3354" s="10"/>
    </row>
    <row r="3355" spans="7:7" x14ac:dyDescent="0.2">
      <c r="G3355" s="10"/>
    </row>
    <row r="3356" spans="7:7" x14ac:dyDescent="0.2">
      <c r="G3356" s="10"/>
    </row>
    <row r="3357" spans="7:7" x14ac:dyDescent="0.2">
      <c r="G3357" s="10"/>
    </row>
    <row r="3358" spans="7:7" x14ac:dyDescent="0.2">
      <c r="G3358" s="10"/>
    </row>
    <row r="3359" spans="7:7" x14ac:dyDescent="0.2">
      <c r="G3359" s="10"/>
    </row>
    <row r="3360" spans="7:7" x14ac:dyDescent="0.2">
      <c r="G3360" s="10"/>
    </row>
    <row r="3361" spans="7:7" x14ac:dyDescent="0.2">
      <c r="G3361" s="10"/>
    </row>
    <row r="3362" spans="7:7" x14ac:dyDescent="0.2">
      <c r="G3362" s="10"/>
    </row>
    <row r="3363" spans="7:7" x14ac:dyDescent="0.2">
      <c r="G3363" s="10"/>
    </row>
    <row r="3364" spans="7:7" x14ac:dyDescent="0.2">
      <c r="G3364" s="10"/>
    </row>
    <row r="3365" spans="7:7" x14ac:dyDescent="0.2">
      <c r="G3365" s="10"/>
    </row>
    <row r="3366" spans="7:7" x14ac:dyDescent="0.2">
      <c r="G3366" s="10"/>
    </row>
    <row r="3367" spans="7:7" x14ac:dyDescent="0.2">
      <c r="G3367" s="10"/>
    </row>
    <row r="3368" spans="7:7" x14ac:dyDescent="0.2">
      <c r="G3368" s="10"/>
    </row>
    <row r="3369" spans="7:7" x14ac:dyDescent="0.2">
      <c r="G3369" s="10"/>
    </row>
    <row r="3370" spans="7:7" x14ac:dyDescent="0.2">
      <c r="G3370" s="10"/>
    </row>
    <row r="3371" spans="7:7" x14ac:dyDescent="0.2">
      <c r="G3371" s="10"/>
    </row>
    <row r="3372" spans="7:7" x14ac:dyDescent="0.2">
      <c r="G3372" s="10"/>
    </row>
    <row r="3373" spans="7:7" x14ac:dyDescent="0.2">
      <c r="G3373" s="10"/>
    </row>
    <row r="3374" spans="7:7" x14ac:dyDescent="0.2">
      <c r="G3374" s="10"/>
    </row>
    <row r="3375" spans="7:7" x14ac:dyDescent="0.2">
      <c r="G3375" s="10"/>
    </row>
    <row r="3376" spans="7:7" x14ac:dyDescent="0.2">
      <c r="G3376" s="10"/>
    </row>
    <row r="3377" spans="7:7" x14ac:dyDescent="0.2">
      <c r="G3377" s="10"/>
    </row>
    <row r="3378" spans="7:7" x14ac:dyDescent="0.2">
      <c r="G3378" s="10"/>
    </row>
    <row r="3379" spans="7:7" x14ac:dyDescent="0.2">
      <c r="G3379" s="10"/>
    </row>
    <row r="3380" spans="7:7" x14ac:dyDescent="0.2">
      <c r="G3380" s="10"/>
    </row>
    <row r="3381" spans="7:7" x14ac:dyDescent="0.2">
      <c r="G3381" s="10"/>
    </row>
    <row r="3382" spans="7:7" x14ac:dyDescent="0.2">
      <c r="G3382" s="10"/>
    </row>
    <row r="3383" spans="7:7" x14ac:dyDescent="0.2">
      <c r="G3383" s="10"/>
    </row>
    <row r="3384" spans="7:7" x14ac:dyDescent="0.2">
      <c r="G3384" s="10"/>
    </row>
    <row r="3385" spans="7:7" x14ac:dyDescent="0.2">
      <c r="G3385" s="10"/>
    </row>
    <row r="3386" spans="7:7" x14ac:dyDescent="0.2">
      <c r="G3386" s="10"/>
    </row>
    <row r="3387" spans="7:7" x14ac:dyDescent="0.2">
      <c r="G3387" s="10"/>
    </row>
    <row r="3388" spans="7:7" x14ac:dyDescent="0.2">
      <c r="G3388" s="10"/>
    </row>
    <row r="3389" spans="7:7" x14ac:dyDescent="0.2">
      <c r="G3389" s="10"/>
    </row>
    <row r="3390" spans="7:7" x14ac:dyDescent="0.2">
      <c r="G3390" s="10"/>
    </row>
    <row r="3391" spans="7:7" x14ac:dyDescent="0.2">
      <c r="G3391" s="10"/>
    </row>
    <row r="3392" spans="7:7" x14ac:dyDescent="0.2">
      <c r="G3392" s="10"/>
    </row>
    <row r="3393" spans="7:7" x14ac:dyDescent="0.2">
      <c r="G3393" s="10"/>
    </row>
    <row r="3394" spans="7:7" x14ac:dyDescent="0.2">
      <c r="G3394" s="10"/>
    </row>
    <row r="3395" spans="7:7" x14ac:dyDescent="0.2">
      <c r="G3395" s="10"/>
    </row>
    <row r="3396" spans="7:7" x14ac:dyDescent="0.2">
      <c r="G3396" s="10"/>
    </row>
    <row r="3397" spans="7:7" x14ac:dyDescent="0.2">
      <c r="G3397" s="10"/>
    </row>
    <row r="3398" spans="7:7" x14ac:dyDescent="0.2">
      <c r="G3398" s="10"/>
    </row>
    <row r="3399" spans="7:7" x14ac:dyDescent="0.2">
      <c r="G3399" s="10"/>
    </row>
    <row r="3400" spans="7:7" x14ac:dyDescent="0.2">
      <c r="G3400" s="10"/>
    </row>
    <row r="3401" spans="7:7" x14ac:dyDescent="0.2">
      <c r="G3401" s="10"/>
    </row>
    <row r="3402" spans="7:7" x14ac:dyDescent="0.2">
      <c r="G3402" s="10"/>
    </row>
    <row r="3403" spans="7:7" x14ac:dyDescent="0.2">
      <c r="G3403" s="10"/>
    </row>
    <row r="3404" spans="7:7" x14ac:dyDescent="0.2">
      <c r="G3404" s="10"/>
    </row>
    <row r="3405" spans="7:7" x14ac:dyDescent="0.2">
      <c r="G3405" s="10"/>
    </row>
    <row r="3406" spans="7:7" x14ac:dyDescent="0.2">
      <c r="G3406" s="10"/>
    </row>
    <row r="3407" spans="7:7" x14ac:dyDescent="0.2">
      <c r="G3407" s="10"/>
    </row>
    <row r="3408" spans="7:7" x14ac:dyDescent="0.2">
      <c r="G3408" s="10"/>
    </row>
    <row r="3409" spans="7:7" x14ac:dyDescent="0.2">
      <c r="G3409" s="10"/>
    </row>
    <row r="3410" spans="7:7" x14ac:dyDescent="0.2">
      <c r="G3410" s="10"/>
    </row>
    <row r="3411" spans="7:7" x14ac:dyDescent="0.2">
      <c r="G3411" s="10"/>
    </row>
    <row r="3412" spans="7:7" x14ac:dyDescent="0.2">
      <c r="G3412" s="10"/>
    </row>
    <row r="3413" spans="7:7" x14ac:dyDescent="0.2">
      <c r="G3413" s="10"/>
    </row>
    <row r="3414" spans="7:7" x14ac:dyDescent="0.2">
      <c r="G3414" s="10"/>
    </row>
    <row r="3415" spans="7:7" x14ac:dyDescent="0.2">
      <c r="G3415" s="10"/>
    </row>
    <row r="3416" spans="7:7" x14ac:dyDescent="0.2">
      <c r="G3416" s="10"/>
    </row>
    <row r="3417" spans="7:7" x14ac:dyDescent="0.2">
      <c r="G3417" s="10"/>
    </row>
    <row r="3418" spans="7:7" x14ac:dyDescent="0.2">
      <c r="G3418" s="10"/>
    </row>
    <row r="3419" spans="7:7" x14ac:dyDescent="0.2">
      <c r="G3419" s="10"/>
    </row>
    <row r="3420" spans="7:7" x14ac:dyDescent="0.2">
      <c r="G3420" s="10"/>
    </row>
    <row r="3421" spans="7:7" x14ac:dyDescent="0.2">
      <c r="G3421" s="10"/>
    </row>
    <row r="3422" spans="7:7" x14ac:dyDescent="0.2">
      <c r="G3422" s="10"/>
    </row>
    <row r="3423" spans="7:7" x14ac:dyDescent="0.2">
      <c r="G3423" s="10"/>
    </row>
    <row r="3424" spans="7:7" x14ac:dyDescent="0.2">
      <c r="G3424" s="10"/>
    </row>
    <row r="3425" spans="7:7" x14ac:dyDescent="0.2">
      <c r="G3425" s="10"/>
    </row>
    <row r="3426" spans="7:7" x14ac:dyDescent="0.2">
      <c r="G3426" s="10"/>
    </row>
    <row r="3427" spans="7:7" x14ac:dyDescent="0.2">
      <c r="G3427" s="10"/>
    </row>
    <row r="3428" spans="7:7" x14ac:dyDescent="0.2">
      <c r="G3428" s="10"/>
    </row>
    <row r="3429" spans="7:7" x14ac:dyDescent="0.2">
      <c r="G3429" s="10"/>
    </row>
    <row r="3430" spans="7:7" x14ac:dyDescent="0.2">
      <c r="G3430" s="10"/>
    </row>
    <row r="3431" spans="7:7" x14ac:dyDescent="0.2">
      <c r="G3431" s="10"/>
    </row>
    <row r="3432" spans="7:7" x14ac:dyDescent="0.2">
      <c r="G3432" s="10"/>
    </row>
    <row r="3433" spans="7:7" x14ac:dyDescent="0.2">
      <c r="G3433" s="10"/>
    </row>
    <row r="3434" spans="7:7" x14ac:dyDescent="0.2">
      <c r="G3434" s="10"/>
    </row>
    <row r="3435" spans="7:7" x14ac:dyDescent="0.2">
      <c r="G3435" s="10"/>
    </row>
    <row r="3436" spans="7:7" x14ac:dyDescent="0.2">
      <c r="G3436" s="10"/>
    </row>
    <row r="3437" spans="7:7" x14ac:dyDescent="0.2">
      <c r="G3437" s="10"/>
    </row>
    <row r="3438" spans="7:7" x14ac:dyDescent="0.2">
      <c r="G3438" s="10"/>
    </row>
    <row r="3439" spans="7:7" x14ac:dyDescent="0.2">
      <c r="G3439" s="10"/>
    </row>
    <row r="3440" spans="7:7" x14ac:dyDescent="0.2">
      <c r="G3440" s="10"/>
    </row>
    <row r="3441" spans="7:7" x14ac:dyDescent="0.2">
      <c r="G3441" s="10"/>
    </row>
    <row r="3442" spans="7:7" x14ac:dyDescent="0.2">
      <c r="G3442" s="10"/>
    </row>
    <row r="3443" spans="7:7" x14ac:dyDescent="0.2">
      <c r="G3443" s="10"/>
    </row>
    <row r="3444" spans="7:7" x14ac:dyDescent="0.2">
      <c r="G3444" s="10"/>
    </row>
    <row r="3445" spans="7:7" x14ac:dyDescent="0.2">
      <c r="G3445" s="10"/>
    </row>
    <row r="3446" spans="7:7" x14ac:dyDescent="0.2">
      <c r="G3446" s="10"/>
    </row>
    <row r="3447" spans="7:7" x14ac:dyDescent="0.2">
      <c r="G3447" s="10"/>
    </row>
    <row r="3448" spans="7:7" x14ac:dyDescent="0.2">
      <c r="G3448" s="10"/>
    </row>
    <row r="3449" spans="7:7" x14ac:dyDescent="0.2">
      <c r="G3449" s="10"/>
    </row>
    <row r="3450" spans="7:7" x14ac:dyDescent="0.2">
      <c r="G3450" s="10"/>
    </row>
    <row r="3451" spans="7:7" x14ac:dyDescent="0.2">
      <c r="G3451" s="10"/>
    </row>
    <row r="3452" spans="7:7" x14ac:dyDescent="0.2">
      <c r="G3452" s="10"/>
    </row>
    <row r="3453" spans="7:7" x14ac:dyDescent="0.2">
      <c r="G3453" s="10"/>
    </row>
    <row r="3454" spans="7:7" x14ac:dyDescent="0.2">
      <c r="G3454" s="10"/>
    </row>
    <row r="3455" spans="7:7" x14ac:dyDescent="0.2">
      <c r="G3455" s="10"/>
    </row>
    <row r="3456" spans="7:7" x14ac:dyDescent="0.2">
      <c r="G3456" s="10"/>
    </row>
    <row r="3457" spans="7:7" x14ac:dyDescent="0.2">
      <c r="G3457" s="10"/>
    </row>
    <row r="3458" spans="7:7" x14ac:dyDescent="0.2">
      <c r="G3458" s="10"/>
    </row>
    <row r="3459" spans="7:7" x14ac:dyDescent="0.2">
      <c r="G3459" s="10"/>
    </row>
    <row r="3460" spans="7:7" x14ac:dyDescent="0.2">
      <c r="G3460" s="10"/>
    </row>
    <row r="3461" spans="7:7" x14ac:dyDescent="0.2">
      <c r="G3461" s="10"/>
    </row>
    <row r="3462" spans="7:7" x14ac:dyDescent="0.2">
      <c r="G3462" s="10"/>
    </row>
    <row r="3463" spans="7:7" x14ac:dyDescent="0.2">
      <c r="G3463" s="10"/>
    </row>
    <row r="3464" spans="7:7" x14ac:dyDescent="0.2">
      <c r="G3464" s="10"/>
    </row>
    <row r="3465" spans="7:7" x14ac:dyDescent="0.2">
      <c r="G3465" s="10"/>
    </row>
    <row r="3466" spans="7:7" x14ac:dyDescent="0.2">
      <c r="G3466" s="10"/>
    </row>
    <row r="3467" spans="7:7" x14ac:dyDescent="0.2">
      <c r="G3467" s="10"/>
    </row>
    <row r="3468" spans="7:7" x14ac:dyDescent="0.2">
      <c r="G3468" s="10"/>
    </row>
    <row r="3469" spans="7:7" x14ac:dyDescent="0.2">
      <c r="G3469" s="10"/>
    </row>
    <row r="3470" spans="7:7" x14ac:dyDescent="0.2">
      <c r="G3470" s="10"/>
    </row>
    <row r="3471" spans="7:7" x14ac:dyDescent="0.2">
      <c r="G3471" s="10"/>
    </row>
    <row r="3472" spans="7:7" x14ac:dyDescent="0.2">
      <c r="G3472" s="10"/>
    </row>
    <row r="3473" spans="7:7" x14ac:dyDescent="0.2">
      <c r="G3473" s="10"/>
    </row>
    <row r="3474" spans="7:7" x14ac:dyDescent="0.2">
      <c r="G3474" s="10"/>
    </row>
    <row r="3475" spans="7:7" x14ac:dyDescent="0.2">
      <c r="G3475" s="10"/>
    </row>
    <row r="3476" spans="7:7" x14ac:dyDescent="0.2">
      <c r="G3476" s="10"/>
    </row>
    <row r="3477" spans="7:7" x14ac:dyDescent="0.2">
      <c r="G3477" s="10"/>
    </row>
    <row r="3478" spans="7:7" x14ac:dyDescent="0.2">
      <c r="G3478" s="10"/>
    </row>
    <row r="3479" spans="7:7" x14ac:dyDescent="0.2">
      <c r="G3479" s="10"/>
    </row>
    <row r="3480" spans="7:7" x14ac:dyDescent="0.2">
      <c r="G3480" s="10"/>
    </row>
    <row r="3481" spans="7:7" x14ac:dyDescent="0.2">
      <c r="G3481" s="10"/>
    </row>
    <row r="3482" spans="7:7" x14ac:dyDescent="0.2">
      <c r="G3482" s="10"/>
    </row>
    <row r="3483" spans="7:7" x14ac:dyDescent="0.2">
      <c r="G3483" s="10"/>
    </row>
    <row r="3484" spans="7:7" x14ac:dyDescent="0.2">
      <c r="G3484" s="10"/>
    </row>
    <row r="3485" spans="7:7" x14ac:dyDescent="0.2">
      <c r="G3485" s="10"/>
    </row>
    <row r="3486" spans="7:7" x14ac:dyDescent="0.2">
      <c r="G3486" s="10"/>
    </row>
    <row r="3487" spans="7:7" x14ac:dyDescent="0.2">
      <c r="G3487" s="10"/>
    </row>
    <row r="3488" spans="7:7" x14ac:dyDescent="0.2">
      <c r="G3488" s="10"/>
    </row>
    <row r="3489" spans="7:7" x14ac:dyDescent="0.2">
      <c r="G3489" s="10"/>
    </row>
    <row r="3490" spans="7:7" x14ac:dyDescent="0.2">
      <c r="G3490" s="10"/>
    </row>
    <row r="3491" spans="7:7" x14ac:dyDescent="0.2">
      <c r="G3491" s="10"/>
    </row>
    <row r="3492" spans="7:7" x14ac:dyDescent="0.2">
      <c r="G3492" s="10"/>
    </row>
    <row r="3493" spans="7:7" x14ac:dyDescent="0.2">
      <c r="G3493" s="10"/>
    </row>
    <row r="3494" spans="7:7" x14ac:dyDescent="0.2">
      <c r="G3494" s="10"/>
    </row>
    <row r="3495" spans="7:7" x14ac:dyDescent="0.2">
      <c r="G3495" s="10"/>
    </row>
    <row r="3496" spans="7:7" x14ac:dyDescent="0.2">
      <c r="G3496" s="10"/>
    </row>
    <row r="3497" spans="7:7" x14ac:dyDescent="0.2">
      <c r="G3497" s="10"/>
    </row>
    <row r="3498" spans="7:7" x14ac:dyDescent="0.2">
      <c r="G3498" s="10"/>
    </row>
    <row r="3499" spans="7:7" x14ac:dyDescent="0.2">
      <c r="G3499" s="10"/>
    </row>
    <row r="3500" spans="7:7" x14ac:dyDescent="0.2">
      <c r="G3500" s="10"/>
    </row>
    <row r="3501" spans="7:7" x14ac:dyDescent="0.2">
      <c r="G3501" s="10"/>
    </row>
    <row r="3502" spans="7:7" x14ac:dyDescent="0.2">
      <c r="G3502" s="10"/>
    </row>
    <row r="3503" spans="7:7" x14ac:dyDescent="0.2">
      <c r="G3503" s="10"/>
    </row>
    <row r="3504" spans="7:7" x14ac:dyDescent="0.2">
      <c r="G3504" s="10"/>
    </row>
    <row r="3505" spans="7:7" x14ac:dyDescent="0.2">
      <c r="G3505" s="10"/>
    </row>
    <row r="3506" spans="7:7" x14ac:dyDescent="0.2">
      <c r="G3506" s="10"/>
    </row>
    <row r="3507" spans="7:7" x14ac:dyDescent="0.2">
      <c r="G3507" s="10"/>
    </row>
    <row r="3508" spans="7:7" x14ac:dyDescent="0.2">
      <c r="G3508" s="10"/>
    </row>
    <row r="3509" spans="7:7" x14ac:dyDescent="0.2">
      <c r="G3509" s="10"/>
    </row>
    <row r="3510" spans="7:7" x14ac:dyDescent="0.2">
      <c r="G3510" s="10"/>
    </row>
    <row r="3511" spans="7:7" x14ac:dyDescent="0.2">
      <c r="G3511" s="10"/>
    </row>
    <row r="3512" spans="7:7" x14ac:dyDescent="0.2">
      <c r="G3512" s="10"/>
    </row>
    <row r="3513" spans="7:7" x14ac:dyDescent="0.2">
      <c r="G3513" s="10"/>
    </row>
    <row r="3514" spans="7:7" x14ac:dyDescent="0.2">
      <c r="G3514" s="10"/>
    </row>
    <row r="3515" spans="7:7" x14ac:dyDescent="0.2">
      <c r="G3515" s="10"/>
    </row>
    <row r="3516" spans="7:7" x14ac:dyDescent="0.2">
      <c r="G3516" s="10"/>
    </row>
    <row r="3517" spans="7:7" x14ac:dyDescent="0.2">
      <c r="G3517" s="10"/>
    </row>
    <row r="3518" spans="7:7" x14ac:dyDescent="0.2">
      <c r="G3518" s="10"/>
    </row>
    <row r="3519" spans="7:7" x14ac:dyDescent="0.2">
      <c r="G3519" s="10"/>
    </row>
    <row r="3520" spans="7:7" x14ac:dyDescent="0.2">
      <c r="G3520" s="10"/>
    </row>
    <row r="3521" spans="7:7" x14ac:dyDescent="0.2">
      <c r="G3521" s="10"/>
    </row>
    <row r="3522" spans="7:7" x14ac:dyDescent="0.2">
      <c r="G3522" s="10"/>
    </row>
    <row r="3523" spans="7:7" x14ac:dyDescent="0.2">
      <c r="G3523" s="10"/>
    </row>
    <row r="3524" spans="7:7" x14ac:dyDescent="0.2">
      <c r="G3524" s="10"/>
    </row>
    <row r="3525" spans="7:7" x14ac:dyDescent="0.2">
      <c r="G3525" s="10"/>
    </row>
    <row r="3526" spans="7:7" x14ac:dyDescent="0.2">
      <c r="G3526" s="10"/>
    </row>
    <row r="3527" spans="7:7" x14ac:dyDescent="0.2">
      <c r="G3527" s="10"/>
    </row>
    <row r="3528" spans="7:7" x14ac:dyDescent="0.2">
      <c r="G3528" s="10"/>
    </row>
    <row r="3529" spans="7:7" x14ac:dyDescent="0.2">
      <c r="G3529" s="10"/>
    </row>
    <row r="3530" spans="7:7" x14ac:dyDescent="0.2">
      <c r="G3530" s="10"/>
    </row>
    <row r="3531" spans="7:7" x14ac:dyDescent="0.2">
      <c r="G3531" s="10"/>
    </row>
    <row r="3532" spans="7:7" x14ac:dyDescent="0.2">
      <c r="G3532" s="10"/>
    </row>
    <row r="3533" spans="7:7" x14ac:dyDescent="0.2">
      <c r="G3533" s="10"/>
    </row>
    <row r="3534" spans="7:7" x14ac:dyDescent="0.2">
      <c r="G3534" s="10"/>
    </row>
    <row r="3535" spans="7:7" x14ac:dyDescent="0.2">
      <c r="G3535" s="10"/>
    </row>
    <row r="3536" spans="7:7" x14ac:dyDescent="0.2">
      <c r="G3536" s="10"/>
    </row>
    <row r="3537" spans="7:7" x14ac:dyDescent="0.2">
      <c r="G3537" s="10"/>
    </row>
    <row r="3538" spans="7:7" x14ac:dyDescent="0.2">
      <c r="G3538" s="10"/>
    </row>
    <row r="3539" spans="7:7" x14ac:dyDescent="0.2">
      <c r="G3539" s="10"/>
    </row>
    <row r="3540" spans="7:7" x14ac:dyDescent="0.2">
      <c r="G3540" s="10"/>
    </row>
    <row r="3541" spans="7:7" x14ac:dyDescent="0.2">
      <c r="G3541" s="10"/>
    </row>
    <row r="3542" spans="7:7" x14ac:dyDescent="0.2">
      <c r="G3542" s="10"/>
    </row>
    <row r="3543" spans="7:7" x14ac:dyDescent="0.2">
      <c r="G3543" s="10"/>
    </row>
    <row r="3544" spans="7:7" x14ac:dyDescent="0.2">
      <c r="G3544" s="10"/>
    </row>
    <row r="3545" spans="7:7" x14ac:dyDescent="0.2">
      <c r="G3545" s="10"/>
    </row>
    <row r="3546" spans="7:7" x14ac:dyDescent="0.2">
      <c r="G3546" s="10"/>
    </row>
    <row r="3547" spans="7:7" x14ac:dyDescent="0.2">
      <c r="G3547" s="10"/>
    </row>
    <row r="3548" spans="7:7" x14ac:dyDescent="0.2">
      <c r="G3548" s="10"/>
    </row>
    <row r="3549" spans="7:7" x14ac:dyDescent="0.2">
      <c r="G3549" s="10"/>
    </row>
    <row r="3550" spans="7:7" x14ac:dyDescent="0.2">
      <c r="G3550" s="10"/>
    </row>
    <row r="3551" spans="7:7" x14ac:dyDescent="0.2">
      <c r="G3551" s="10"/>
    </row>
    <row r="3552" spans="7:7" x14ac:dyDescent="0.2">
      <c r="G3552" s="10"/>
    </row>
    <row r="3553" spans="7:7" x14ac:dyDescent="0.2">
      <c r="G3553" s="10"/>
    </row>
    <row r="3554" spans="7:7" x14ac:dyDescent="0.2">
      <c r="G3554" s="10"/>
    </row>
    <row r="3555" spans="7:7" x14ac:dyDescent="0.2">
      <c r="G3555" s="10"/>
    </row>
    <row r="3556" spans="7:7" x14ac:dyDescent="0.2">
      <c r="G3556" s="10"/>
    </row>
    <row r="3557" spans="7:7" x14ac:dyDescent="0.2">
      <c r="G3557" s="10"/>
    </row>
    <row r="3558" spans="7:7" x14ac:dyDescent="0.2">
      <c r="G3558" s="10"/>
    </row>
    <row r="3559" spans="7:7" x14ac:dyDescent="0.2">
      <c r="G3559" s="10"/>
    </row>
    <row r="3560" spans="7:7" x14ac:dyDescent="0.2">
      <c r="G3560" s="10"/>
    </row>
    <row r="3561" spans="7:7" x14ac:dyDescent="0.2">
      <c r="G3561" s="10"/>
    </row>
    <row r="3562" spans="7:7" x14ac:dyDescent="0.2">
      <c r="G3562" s="10"/>
    </row>
    <row r="3563" spans="7:7" x14ac:dyDescent="0.2">
      <c r="G3563" s="10"/>
    </row>
    <row r="3564" spans="7:7" x14ac:dyDescent="0.2">
      <c r="G3564" s="10"/>
    </row>
    <row r="3565" spans="7:7" x14ac:dyDescent="0.2">
      <c r="G3565" s="10"/>
    </row>
    <row r="3566" spans="7:7" x14ac:dyDescent="0.2">
      <c r="G3566" s="10"/>
    </row>
    <row r="3567" spans="7:7" x14ac:dyDescent="0.2">
      <c r="G3567" s="10"/>
    </row>
    <row r="3568" spans="7:7" x14ac:dyDescent="0.2">
      <c r="G3568" s="10"/>
    </row>
    <row r="3569" spans="7:7" x14ac:dyDescent="0.2">
      <c r="G3569" s="10"/>
    </row>
    <row r="3570" spans="7:7" x14ac:dyDescent="0.2">
      <c r="G3570" s="10"/>
    </row>
    <row r="3571" spans="7:7" x14ac:dyDescent="0.2">
      <c r="G3571" s="10"/>
    </row>
    <row r="3572" spans="7:7" x14ac:dyDescent="0.2">
      <c r="G3572" s="10"/>
    </row>
    <row r="3573" spans="7:7" x14ac:dyDescent="0.2">
      <c r="G3573" s="10"/>
    </row>
    <row r="3574" spans="7:7" x14ac:dyDescent="0.2">
      <c r="G3574" s="10"/>
    </row>
    <row r="3575" spans="7:7" x14ac:dyDescent="0.2">
      <c r="G3575" s="10"/>
    </row>
    <row r="3576" spans="7:7" x14ac:dyDescent="0.2">
      <c r="G3576" s="10"/>
    </row>
    <row r="3577" spans="7:7" x14ac:dyDescent="0.2">
      <c r="G3577" s="10"/>
    </row>
    <row r="3578" spans="7:7" x14ac:dyDescent="0.2">
      <c r="G3578" s="10"/>
    </row>
    <row r="3579" spans="7:7" x14ac:dyDescent="0.2">
      <c r="G3579" s="10"/>
    </row>
    <row r="3580" spans="7:7" x14ac:dyDescent="0.2">
      <c r="G3580" s="10"/>
    </row>
    <row r="3581" spans="7:7" x14ac:dyDescent="0.2">
      <c r="G3581" s="10"/>
    </row>
    <row r="3582" spans="7:7" x14ac:dyDescent="0.2">
      <c r="G3582" s="10"/>
    </row>
    <row r="3583" spans="7:7" x14ac:dyDescent="0.2">
      <c r="G3583" s="10"/>
    </row>
    <row r="3584" spans="7:7" x14ac:dyDescent="0.2">
      <c r="G3584" s="10"/>
    </row>
    <row r="3585" spans="7:7" x14ac:dyDescent="0.2">
      <c r="G3585" s="10"/>
    </row>
    <row r="3586" spans="7:7" x14ac:dyDescent="0.2">
      <c r="G3586" s="10"/>
    </row>
    <row r="3587" spans="7:7" x14ac:dyDescent="0.2">
      <c r="G3587" s="10"/>
    </row>
    <row r="3588" spans="7:7" x14ac:dyDescent="0.2">
      <c r="G3588" s="10"/>
    </row>
    <row r="3589" spans="7:7" x14ac:dyDescent="0.2">
      <c r="G3589" s="10"/>
    </row>
    <row r="3590" spans="7:7" x14ac:dyDescent="0.2">
      <c r="G3590" s="10"/>
    </row>
    <row r="3591" spans="7:7" x14ac:dyDescent="0.2">
      <c r="G3591" s="10"/>
    </row>
    <row r="3592" spans="7:7" x14ac:dyDescent="0.2">
      <c r="G3592" s="10"/>
    </row>
    <row r="3593" spans="7:7" x14ac:dyDescent="0.2">
      <c r="G3593" s="10"/>
    </row>
    <row r="3594" spans="7:7" x14ac:dyDescent="0.2">
      <c r="G3594" s="10"/>
    </row>
    <row r="3595" spans="7:7" x14ac:dyDescent="0.2">
      <c r="G3595" s="10"/>
    </row>
    <row r="3596" spans="7:7" x14ac:dyDescent="0.2">
      <c r="G3596" s="10"/>
    </row>
    <row r="3597" spans="7:7" x14ac:dyDescent="0.2">
      <c r="G3597" s="10"/>
    </row>
    <row r="3598" spans="7:7" x14ac:dyDescent="0.2">
      <c r="G3598" s="10"/>
    </row>
    <row r="3599" spans="7:7" x14ac:dyDescent="0.2">
      <c r="G3599" s="10"/>
    </row>
    <row r="3600" spans="7:7" x14ac:dyDescent="0.2">
      <c r="G3600" s="10"/>
    </row>
    <row r="3601" spans="7:7" x14ac:dyDescent="0.2">
      <c r="G3601" s="10"/>
    </row>
    <row r="3602" spans="7:7" x14ac:dyDescent="0.2">
      <c r="G3602" s="10"/>
    </row>
    <row r="3603" spans="7:7" x14ac:dyDescent="0.2">
      <c r="G3603" s="10"/>
    </row>
    <row r="3604" spans="7:7" x14ac:dyDescent="0.2">
      <c r="G3604" s="10"/>
    </row>
    <row r="3605" spans="7:7" x14ac:dyDescent="0.2">
      <c r="G3605" s="10"/>
    </row>
    <row r="3606" spans="7:7" x14ac:dyDescent="0.2">
      <c r="G3606" s="10"/>
    </row>
    <row r="3607" spans="7:7" x14ac:dyDescent="0.2">
      <c r="G3607" s="10"/>
    </row>
    <row r="3608" spans="7:7" x14ac:dyDescent="0.2">
      <c r="G3608" s="10"/>
    </row>
    <row r="3609" spans="7:7" x14ac:dyDescent="0.2">
      <c r="G3609" s="10"/>
    </row>
    <row r="3610" spans="7:7" x14ac:dyDescent="0.2">
      <c r="G3610" s="10"/>
    </row>
    <row r="3611" spans="7:7" x14ac:dyDescent="0.2">
      <c r="G3611" s="10"/>
    </row>
    <row r="3612" spans="7:7" x14ac:dyDescent="0.2">
      <c r="G3612" s="10"/>
    </row>
    <row r="3613" spans="7:7" x14ac:dyDescent="0.2">
      <c r="G3613" s="10"/>
    </row>
    <row r="3614" spans="7:7" x14ac:dyDescent="0.2">
      <c r="G3614" s="10"/>
    </row>
    <row r="3615" spans="7:7" x14ac:dyDescent="0.2">
      <c r="G3615" s="10"/>
    </row>
    <row r="3616" spans="7:7" x14ac:dyDescent="0.2">
      <c r="G3616" s="10"/>
    </row>
    <row r="3617" spans="7:7" x14ac:dyDescent="0.2">
      <c r="G3617" s="10"/>
    </row>
    <row r="3618" spans="7:7" x14ac:dyDescent="0.2">
      <c r="G3618" s="10"/>
    </row>
    <row r="3619" spans="7:7" x14ac:dyDescent="0.2">
      <c r="G3619" s="10"/>
    </row>
    <row r="3620" spans="7:7" x14ac:dyDescent="0.2">
      <c r="G3620" s="10"/>
    </row>
    <row r="3621" spans="7:7" x14ac:dyDescent="0.2">
      <c r="G3621" s="10"/>
    </row>
    <row r="3622" spans="7:7" x14ac:dyDescent="0.2">
      <c r="G3622" s="10"/>
    </row>
    <row r="3623" spans="7:7" x14ac:dyDescent="0.2">
      <c r="G3623" s="10"/>
    </row>
    <row r="3624" spans="7:7" x14ac:dyDescent="0.2">
      <c r="G3624" s="10"/>
    </row>
    <row r="3625" spans="7:7" x14ac:dyDescent="0.2">
      <c r="G3625" s="10"/>
    </row>
    <row r="3626" spans="7:7" x14ac:dyDescent="0.2">
      <c r="G3626" s="10"/>
    </row>
    <row r="3627" spans="7:7" x14ac:dyDescent="0.2">
      <c r="G3627" s="10"/>
    </row>
    <row r="3628" spans="7:7" x14ac:dyDescent="0.2">
      <c r="G3628" s="10"/>
    </row>
    <row r="3629" spans="7:7" x14ac:dyDescent="0.2">
      <c r="G3629" s="10"/>
    </row>
    <row r="3630" spans="7:7" x14ac:dyDescent="0.2">
      <c r="G3630" s="10"/>
    </row>
    <row r="3631" spans="7:7" x14ac:dyDescent="0.2">
      <c r="G3631" s="10"/>
    </row>
    <row r="3632" spans="7:7" x14ac:dyDescent="0.2">
      <c r="G3632" s="10"/>
    </row>
    <row r="3633" spans="7:7" x14ac:dyDescent="0.2">
      <c r="G3633" s="10"/>
    </row>
    <row r="3634" spans="7:7" x14ac:dyDescent="0.2">
      <c r="G3634" s="10"/>
    </row>
    <row r="3635" spans="7:7" x14ac:dyDescent="0.2">
      <c r="G3635" s="10"/>
    </row>
    <row r="3636" spans="7:7" x14ac:dyDescent="0.2">
      <c r="G3636" s="10"/>
    </row>
    <row r="3637" spans="7:7" x14ac:dyDescent="0.2">
      <c r="G3637" s="10"/>
    </row>
    <row r="3638" spans="7:7" x14ac:dyDescent="0.2">
      <c r="G3638" s="10"/>
    </row>
    <row r="3639" spans="7:7" x14ac:dyDescent="0.2">
      <c r="G3639" s="10"/>
    </row>
    <row r="3640" spans="7:7" x14ac:dyDescent="0.2">
      <c r="G3640" s="10"/>
    </row>
    <row r="3641" spans="7:7" x14ac:dyDescent="0.2">
      <c r="G3641" s="10"/>
    </row>
    <row r="3642" spans="7:7" x14ac:dyDescent="0.2">
      <c r="G3642" s="10"/>
    </row>
    <row r="3643" spans="7:7" x14ac:dyDescent="0.2">
      <c r="G3643" s="10"/>
    </row>
    <row r="3644" spans="7:7" x14ac:dyDescent="0.2">
      <c r="G3644" s="10"/>
    </row>
    <row r="3645" spans="7:7" x14ac:dyDescent="0.2">
      <c r="G3645" s="10"/>
    </row>
    <row r="3646" spans="7:7" x14ac:dyDescent="0.2">
      <c r="G3646" s="10"/>
    </row>
    <row r="3647" spans="7:7" x14ac:dyDescent="0.2">
      <c r="G3647" s="10"/>
    </row>
    <row r="3648" spans="7:7" x14ac:dyDescent="0.2">
      <c r="G3648" s="10"/>
    </row>
    <row r="3649" spans="7:7" x14ac:dyDescent="0.2">
      <c r="G3649" s="10"/>
    </row>
    <row r="3650" spans="7:7" x14ac:dyDescent="0.2">
      <c r="G3650" s="10"/>
    </row>
    <row r="3651" spans="7:7" x14ac:dyDescent="0.2">
      <c r="G3651" s="10"/>
    </row>
    <row r="3652" spans="7:7" x14ac:dyDescent="0.2">
      <c r="G3652" s="10"/>
    </row>
    <row r="3653" spans="7:7" x14ac:dyDescent="0.2">
      <c r="G3653" s="10"/>
    </row>
    <row r="3654" spans="7:7" x14ac:dyDescent="0.2">
      <c r="G3654" s="10"/>
    </row>
    <row r="3655" spans="7:7" x14ac:dyDescent="0.2">
      <c r="G3655" s="10"/>
    </row>
    <row r="3656" spans="7:7" x14ac:dyDescent="0.2">
      <c r="G3656" s="10"/>
    </row>
    <row r="3657" spans="7:7" x14ac:dyDescent="0.2">
      <c r="G3657" s="10"/>
    </row>
    <row r="3658" spans="7:7" x14ac:dyDescent="0.2">
      <c r="G3658" s="10"/>
    </row>
    <row r="3659" spans="7:7" x14ac:dyDescent="0.2">
      <c r="G3659" s="10"/>
    </row>
    <row r="3660" spans="7:7" x14ac:dyDescent="0.2">
      <c r="G3660" s="10"/>
    </row>
    <row r="3661" spans="7:7" x14ac:dyDescent="0.2">
      <c r="G3661" s="10"/>
    </row>
    <row r="3662" spans="7:7" x14ac:dyDescent="0.2">
      <c r="G3662" s="10"/>
    </row>
    <row r="3663" spans="7:7" x14ac:dyDescent="0.2">
      <c r="G3663" s="10"/>
    </row>
    <row r="3664" spans="7:7" x14ac:dyDescent="0.2">
      <c r="G3664" s="10"/>
    </row>
    <row r="3665" spans="7:7" x14ac:dyDescent="0.2">
      <c r="G3665" s="10"/>
    </row>
    <row r="3666" spans="7:7" x14ac:dyDescent="0.2">
      <c r="G3666" s="10"/>
    </row>
    <row r="3667" spans="7:7" x14ac:dyDescent="0.2">
      <c r="G3667" s="10"/>
    </row>
    <row r="3668" spans="7:7" x14ac:dyDescent="0.2">
      <c r="G3668" s="10"/>
    </row>
    <row r="3669" spans="7:7" x14ac:dyDescent="0.2">
      <c r="G3669" s="10"/>
    </row>
    <row r="3670" spans="7:7" x14ac:dyDescent="0.2">
      <c r="G3670" s="10"/>
    </row>
    <row r="3671" spans="7:7" x14ac:dyDescent="0.2">
      <c r="G3671" s="10"/>
    </row>
    <row r="3672" spans="7:7" x14ac:dyDescent="0.2">
      <c r="G3672" s="10"/>
    </row>
    <row r="3673" spans="7:7" x14ac:dyDescent="0.2">
      <c r="G3673" s="10"/>
    </row>
    <row r="3674" spans="7:7" x14ac:dyDescent="0.2">
      <c r="G3674" s="10"/>
    </row>
    <row r="3675" spans="7:7" x14ac:dyDescent="0.2">
      <c r="G3675" s="10"/>
    </row>
    <row r="3676" spans="7:7" x14ac:dyDescent="0.2">
      <c r="G3676" s="10"/>
    </row>
    <row r="3677" spans="7:7" x14ac:dyDescent="0.2">
      <c r="G3677" s="10"/>
    </row>
    <row r="3678" spans="7:7" x14ac:dyDescent="0.2">
      <c r="G3678" s="10"/>
    </row>
    <row r="3679" spans="7:7" x14ac:dyDescent="0.2">
      <c r="G3679" s="10"/>
    </row>
    <row r="3680" spans="7:7" x14ac:dyDescent="0.2">
      <c r="G3680" s="10"/>
    </row>
    <row r="3681" spans="7:7" x14ac:dyDescent="0.2">
      <c r="G3681" s="10"/>
    </row>
    <row r="3682" spans="7:7" x14ac:dyDescent="0.2">
      <c r="G3682" s="10"/>
    </row>
    <row r="3683" spans="7:7" x14ac:dyDescent="0.2">
      <c r="G3683" s="10"/>
    </row>
    <row r="3684" spans="7:7" x14ac:dyDescent="0.2">
      <c r="G3684" s="10"/>
    </row>
    <row r="3685" spans="7:7" x14ac:dyDescent="0.2">
      <c r="G3685" s="10"/>
    </row>
    <row r="3686" spans="7:7" x14ac:dyDescent="0.2">
      <c r="G3686" s="10"/>
    </row>
    <row r="3687" spans="7:7" x14ac:dyDescent="0.2">
      <c r="G3687" s="10"/>
    </row>
    <row r="3688" spans="7:7" x14ac:dyDescent="0.2">
      <c r="G3688" s="10"/>
    </row>
    <row r="3689" spans="7:7" x14ac:dyDescent="0.2">
      <c r="G3689" s="10"/>
    </row>
    <row r="3690" spans="7:7" x14ac:dyDescent="0.2">
      <c r="G3690" s="10"/>
    </row>
    <row r="3691" spans="7:7" x14ac:dyDescent="0.2">
      <c r="G3691" s="10"/>
    </row>
    <row r="3692" spans="7:7" x14ac:dyDescent="0.2">
      <c r="G3692" s="10"/>
    </row>
    <row r="3693" spans="7:7" x14ac:dyDescent="0.2">
      <c r="G3693" s="10"/>
    </row>
    <row r="3694" spans="7:7" x14ac:dyDescent="0.2">
      <c r="G3694" s="10"/>
    </row>
    <row r="3695" spans="7:7" x14ac:dyDescent="0.2">
      <c r="G3695" s="10"/>
    </row>
    <row r="3696" spans="7:7" x14ac:dyDescent="0.2">
      <c r="G3696" s="10"/>
    </row>
    <row r="3697" spans="7:7" x14ac:dyDescent="0.2">
      <c r="G3697" s="10"/>
    </row>
    <row r="3698" spans="7:7" x14ac:dyDescent="0.2">
      <c r="G3698" s="10"/>
    </row>
    <row r="3699" spans="7:7" x14ac:dyDescent="0.2">
      <c r="G3699" s="10"/>
    </row>
    <row r="3700" spans="7:7" x14ac:dyDescent="0.2">
      <c r="G3700" s="10"/>
    </row>
    <row r="3701" spans="7:7" x14ac:dyDescent="0.2">
      <c r="G3701" s="10"/>
    </row>
    <row r="3702" spans="7:7" x14ac:dyDescent="0.2">
      <c r="G3702" s="10"/>
    </row>
    <row r="3703" spans="7:7" x14ac:dyDescent="0.2">
      <c r="G3703" s="10"/>
    </row>
    <row r="3704" spans="7:7" x14ac:dyDescent="0.2">
      <c r="G3704" s="10"/>
    </row>
    <row r="3705" spans="7:7" x14ac:dyDescent="0.2">
      <c r="G3705" s="10"/>
    </row>
    <row r="3706" spans="7:7" x14ac:dyDescent="0.2">
      <c r="G3706" s="10"/>
    </row>
    <row r="3707" spans="7:7" x14ac:dyDescent="0.2">
      <c r="G3707" s="10"/>
    </row>
    <row r="3708" spans="7:7" x14ac:dyDescent="0.2">
      <c r="G3708" s="10"/>
    </row>
    <row r="3709" spans="7:7" x14ac:dyDescent="0.2">
      <c r="G3709" s="10"/>
    </row>
    <row r="3710" spans="7:7" x14ac:dyDescent="0.2">
      <c r="G3710" s="10"/>
    </row>
    <row r="3711" spans="7:7" x14ac:dyDescent="0.2">
      <c r="G3711" s="10"/>
    </row>
    <row r="3712" spans="7:7" x14ac:dyDescent="0.2">
      <c r="G3712" s="10"/>
    </row>
    <row r="3713" spans="7:7" x14ac:dyDescent="0.2">
      <c r="G3713" s="10"/>
    </row>
    <row r="3714" spans="7:7" x14ac:dyDescent="0.2">
      <c r="G3714" s="10"/>
    </row>
    <row r="3715" spans="7:7" x14ac:dyDescent="0.2">
      <c r="G3715" s="10"/>
    </row>
    <row r="3716" spans="7:7" x14ac:dyDescent="0.2">
      <c r="G3716" s="10"/>
    </row>
    <row r="3717" spans="7:7" x14ac:dyDescent="0.2">
      <c r="G3717" s="10"/>
    </row>
    <row r="3718" spans="7:7" x14ac:dyDescent="0.2">
      <c r="G3718" s="10"/>
    </row>
    <row r="3719" spans="7:7" x14ac:dyDescent="0.2">
      <c r="G3719" s="10"/>
    </row>
    <row r="3720" spans="7:7" x14ac:dyDescent="0.2">
      <c r="G3720" s="10"/>
    </row>
    <row r="3721" spans="7:7" x14ac:dyDescent="0.2">
      <c r="G3721" s="10"/>
    </row>
    <row r="3722" spans="7:7" x14ac:dyDescent="0.2">
      <c r="G3722" s="10"/>
    </row>
    <row r="3723" spans="7:7" x14ac:dyDescent="0.2">
      <c r="G3723" s="10"/>
    </row>
    <row r="3724" spans="7:7" x14ac:dyDescent="0.2">
      <c r="G3724" s="10"/>
    </row>
    <row r="3725" spans="7:7" x14ac:dyDescent="0.2">
      <c r="G3725" s="10"/>
    </row>
    <row r="3726" spans="7:7" x14ac:dyDescent="0.2">
      <c r="G3726" s="10"/>
    </row>
    <row r="3727" spans="7:7" x14ac:dyDescent="0.2">
      <c r="G3727" s="10"/>
    </row>
    <row r="3728" spans="7:7" x14ac:dyDescent="0.2">
      <c r="G3728" s="10"/>
    </row>
    <row r="3729" spans="7:7" x14ac:dyDescent="0.2">
      <c r="G3729" s="10"/>
    </row>
    <row r="3730" spans="7:7" x14ac:dyDescent="0.2">
      <c r="G3730" s="10"/>
    </row>
    <row r="3731" spans="7:7" x14ac:dyDescent="0.2">
      <c r="G3731" s="10"/>
    </row>
    <row r="3732" spans="7:7" x14ac:dyDescent="0.2">
      <c r="G3732" s="10"/>
    </row>
    <row r="3733" spans="7:7" x14ac:dyDescent="0.2">
      <c r="G3733" s="10"/>
    </row>
    <row r="3734" spans="7:7" x14ac:dyDescent="0.2">
      <c r="G3734" s="10"/>
    </row>
    <row r="3735" spans="7:7" x14ac:dyDescent="0.2">
      <c r="G3735" s="10"/>
    </row>
    <row r="3736" spans="7:7" x14ac:dyDescent="0.2">
      <c r="G3736" s="10"/>
    </row>
    <row r="3737" spans="7:7" x14ac:dyDescent="0.2">
      <c r="G3737" s="10"/>
    </row>
    <row r="3738" spans="7:7" x14ac:dyDescent="0.2">
      <c r="G3738" s="10"/>
    </row>
    <row r="3739" spans="7:7" x14ac:dyDescent="0.2">
      <c r="G3739" s="10"/>
    </row>
    <row r="3740" spans="7:7" x14ac:dyDescent="0.2">
      <c r="G3740" s="10"/>
    </row>
    <row r="3741" spans="7:7" x14ac:dyDescent="0.2">
      <c r="G3741" s="10"/>
    </row>
    <row r="3742" spans="7:7" x14ac:dyDescent="0.2">
      <c r="G3742" s="10"/>
    </row>
    <row r="3743" spans="7:7" x14ac:dyDescent="0.2">
      <c r="G3743" s="10"/>
    </row>
    <row r="3744" spans="7:7" x14ac:dyDescent="0.2">
      <c r="G3744" s="10"/>
    </row>
    <row r="3745" spans="7:7" x14ac:dyDescent="0.2">
      <c r="G3745" s="10"/>
    </row>
    <row r="3746" spans="7:7" x14ac:dyDescent="0.2">
      <c r="G3746" s="10"/>
    </row>
    <row r="3747" spans="7:7" x14ac:dyDescent="0.2">
      <c r="G3747" s="10"/>
    </row>
    <row r="3748" spans="7:7" x14ac:dyDescent="0.2">
      <c r="G3748" s="10"/>
    </row>
    <row r="3749" spans="7:7" x14ac:dyDescent="0.2">
      <c r="G3749" s="10"/>
    </row>
    <row r="3750" spans="7:7" x14ac:dyDescent="0.2">
      <c r="G3750" s="10"/>
    </row>
    <row r="3751" spans="7:7" x14ac:dyDescent="0.2">
      <c r="G3751" s="10"/>
    </row>
    <row r="3752" spans="7:7" x14ac:dyDescent="0.2">
      <c r="G3752" s="10"/>
    </row>
    <row r="3753" spans="7:7" x14ac:dyDescent="0.2">
      <c r="G3753" s="10"/>
    </row>
    <row r="3754" spans="7:7" x14ac:dyDescent="0.2">
      <c r="G3754" s="10"/>
    </row>
    <row r="3755" spans="7:7" x14ac:dyDescent="0.2">
      <c r="G3755" s="10"/>
    </row>
    <row r="3756" spans="7:7" x14ac:dyDescent="0.2">
      <c r="G3756" s="10"/>
    </row>
    <row r="3757" spans="7:7" x14ac:dyDescent="0.2">
      <c r="G3757" s="10"/>
    </row>
    <row r="3758" spans="7:7" x14ac:dyDescent="0.2">
      <c r="G3758" s="10"/>
    </row>
    <row r="3759" spans="7:7" x14ac:dyDescent="0.2">
      <c r="G3759" s="10"/>
    </row>
    <row r="3760" spans="7:7" x14ac:dyDescent="0.2">
      <c r="G3760" s="10"/>
    </row>
    <row r="3761" spans="7:7" x14ac:dyDescent="0.2">
      <c r="G3761" s="10"/>
    </row>
    <row r="3762" spans="7:7" x14ac:dyDescent="0.2">
      <c r="G3762" s="10"/>
    </row>
    <row r="3763" spans="7:7" x14ac:dyDescent="0.2">
      <c r="G3763" s="10"/>
    </row>
    <row r="3764" spans="7:7" x14ac:dyDescent="0.2">
      <c r="G3764" s="10"/>
    </row>
    <row r="3765" spans="7:7" x14ac:dyDescent="0.2">
      <c r="G3765" s="10"/>
    </row>
    <row r="3766" spans="7:7" x14ac:dyDescent="0.2">
      <c r="G3766" s="10"/>
    </row>
    <row r="3767" spans="7:7" x14ac:dyDescent="0.2">
      <c r="G3767" s="10"/>
    </row>
    <row r="3768" spans="7:7" x14ac:dyDescent="0.2">
      <c r="G3768" s="10"/>
    </row>
    <row r="3769" spans="7:7" x14ac:dyDescent="0.2">
      <c r="G3769" s="10"/>
    </row>
    <row r="3770" spans="7:7" x14ac:dyDescent="0.2">
      <c r="G3770" s="10"/>
    </row>
    <row r="3771" spans="7:7" x14ac:dyDescent="0.2">
      <c r="G3771" s="10"/>
    </row>
    <row r="3772" spans="7:7" x14ac:dyDescent="0.2">
      <c r="G3772" s="10"/>
    </row>
    <row r="3773" spans="7:7" x14ac:dyDescent="0.2">
      <c r="G3773" s="10"/>
    </row>
    <row r="3774" spans="7:7" x14ac:dyDescent="0.2">
      <c r="G3774" s="10"/>
    </row>
    <row r="3775" spans="7:7" x14ac:dyDescent="0.2">
      <c r="G3775" s="10"/>
    </row>
    <row r="3776" spans="7:7" x14ac:dyDescent="0.2">
      <c r="G3776" s="10"/>
    </row>
    <row r="3777" spans="7:7" x14ac:dyDescent="0.2">
      <c r="G3777" s="10"/>
    </row>
    <row r="3778" spans="7:7" x14ac:dyDescent="0.2">
      <c r="G3778" s="10"/>
    </row>
    <row r="3779" spans="7:7" x14ac:dyDescent="0.2">
      <c r="G3779" s="10"/>
    </row>
    <row r="3780" spans="7:7" x14ac:dyDescent="0.2">
      <c r="G3780" s="10"/>
    </row>
    <row r="3781" spans="7:7" x14ac:dyDescent="0.2">
      <c r="G3781" s="10"/>
    </row>
    <row r="3782" spans="7:7" x14ac:dyDescent="0.2">
      <c r="G3782" s="10"/>
    </row>
    <row r="3783" spans="7:7" x14ac:dyDescent="0.2">
      <c r="G3783" s="10"/>
    </row>
    <row r="3784" spans="7:7" x14ac:dyDescent="0.2">
      <c r="G3784" s="10"/>
    </row>
    <row r="3785" spans="7:7" x14ac:dyDescent="0.2">
      <c r="G3785" s="10"/>
    </row>
    <row r="3786" spans="7:7" x14ac:dyDescent="0.2">
      <c r="G3786" s="10"/>
    </row>
    <row r="3787" spans="7:7" x14ac:dyDescent="0.2">
      <c r="G3787" s="10"/>
    </row>
    <row r="3788" spans="7:7" x14ac:dyDescent="0.2">
      <c r="G3788" s="10"/>
    </row>
    <row r="3789" spans="7:7" x14ac:dyDescent="0.2">
      <c r="G3789" s="10"/>
    </row>
    <row r="3790" spans="7:7" x14ac:dyDescent="0.2">
      <c r="G3790" s="10"/>
    </row>
    <row r="3791" spans="7:7" x14ac:dyDescent="0.2">
      <c r="G3791" s="10"/>
    </row>
    <row r="3792" spans="7:7" x14ac:dyDescent="0.2">
      <c r="G3792" s="10"/>
    </row>
    <row r="3793" spans="7:7" x14ac:dyDescent="0.2">
      <c r="G3793" s="10"/>
    </row>
    <row r="3794" spans="7:7" x14ac:dyDescent="0.2">
      <c r="G3794" s="10"/>
    </row>
    <row r="3795" spans="7:7" x14ac:dyDescent="0.2">
      <c r="G3795" s="10"/>
    </row>
    <row r="3796" spans="7:7" x14ac:dyDescent="0.2">
      <c r="G3796" s="10"/>
    </row>
    <row r="3797" spans="7:7" x14ac:dyDescent="0.2">
      <c r="G3797" s="10"/>
    </row>
    <row r="3798" spans="7:7" x14ac:dyDescent="0.2">
      <c r="G3798" s="10"/>
    </row>
    <row r="3799" spans="7:7" x14ac:dyDescent="0.2">
      <c r="G3799" s="10"/>
    </row>
    <row r="3800" spans="7:7" x14ac:dyDescent="0.2">
      <c r="G3800" s="10"/>
    </row>
    <row r="3801" spans="7:7" x14ac:dyDescent="0.2">
      <c r="G3801" s="10"/>
    </row>
    <row r="3802" spans="7:7" x14ac:dyDescent="0.2">
      <c r="G3802" s="10"/>
    </row>
    <row r="3803" spans="7:7" x14ac:dyDescent="0.2">
      <c r="G3803" s="10"/>
    </row>
    <row r="3804" spans="7:7" x14ac:dyDescent="0.2">
      <c r="G3804" s="10"/>
    </row>
    <row r="3805" spans="7:7" x14ac:dyDescent="0.2">
      <c r="G3805" s="10"/>
    </row>
    <row r="3806" spans="7:7" x14ac:dyDescent="0.2">
      <c r="G3806" s="10"/>
    </row>
    <row r="3807" spans="7:7" x14ac:dyDescent="0.2">
      <c r="G3807" s="10"/>
    </row>
    <row r="3808" spans="7:7" x14ac:dyDescent="0.2">
      <c r="G3808" s="10"/>
    </row>
    <row r="3809" spans="7:7" x14ac:dyDescent="0.2">
      <c r="G3809" s="10"/>
    </row>
    <row r="3810" spans="7:7" x14ac:dyDescent="0.2">
      <c r="G3810" s="10"/>
    </row>
    <row r="3811" spans="7:7" x14ac:dyDescent="0.2">
      <c r="G3811" s="10"/>
    </row>
    <row r="3812" spans="7:7" x14ac:dyDescent="0.2">
      <c r="G3812" s="10"/>
    </row>
    <row r="3813" spans="7:7" x14ac:dyDescent="0.2">
      <c r="G3813" s="10"/>
    </row>
    <row r="3814" spans="7:7" x14ac:dyDescent="0.2">
      <c r="G3814" s="10"/>
    </row>
    <row r="3815" spans="7:7" x14ac:dyDescent="0.2">
      <c r="G3815" s="10"/>
    </row>
    <row r="3816" spans="7:7" x14ac:dyDescent="0.2">
      <c r="G3816" s="10"/>
    </row>
    <row r="3817" spans="7:7" x14ac:dyDescent="0.2">
      <c r="G3817" s="10"/>
    </row>
    <row r="3818" spans="7:7" x14ac:dyDescent="0.2">
      <c r="G3818" s="10"/>
    </row>
    <row r="3819" spans="7:7" x14ac:dyDescent="0.2">
      <c r="G3819" s="10"/>
    </row>
    <row r="3820" spans="7:7" x14ac:dyDescent="0.2">
      <c r="G3820" s="10"/>
    </row>
    <row r="3821" spans="7:7" x14ac:dyDescent="0.2">
      <c r="G3821" s="10"/>
    </row>
    <row r="3822" spans="7:7" x14ac:dyDescent="0.2">
      <c r="G3822" s="10"/>
    </row>
    <row r="3823" spans="7:7" x14ac:dyDescent="0.2">
      <c r="G3823" s="10"/>
    </row>
    <row r="3824" spans="7:7" x14ac:dyDescent="0.2">
      <c r="G3824" s="10"/>
    </row>
    <row r="3825" spans="7:7" x14ac:dyDescent="0.2">
      <c r="G3825" s="10"/>
    </row>
    <row r="3826" spans="7:7" x14ac:dyDescent="0.2">
      <c r="G3826" s="10"/>
    </row>
    <row r="3827" spans="7:7" x14ac:dyDescent="0.2">
      <c r="G3827" s="10"/>
    </row>
    <row r="3828" spans="7:7" x14ac:dyDescent="0.2">
      <c r="G3828" s="10"/>
    </row>
    <row r="3829" spans="7:7" x14ac:dyDescent="0.2">
      <c r="G3829" s="10"/>
    </row>
    <row r="3830" spans="7:7" x14ac:dyDescent="0.2">
      <c r="G3830" s="10"/>
    </row>
    <row r="3831" spans="7:7" x14ac:dyDescent="0.2">
      <c r="G3831" s="10"/>
    </row>
    <row r="3832" spans="7:7" x14ac:dyDescent="0.2">
      <c r="G3832" s="10"/>
    </row>
    <row r="3833" spans="7:7" x14ac:dyDescent="0.2">
      <c r="G3833" s="10"/>
    </row>
    <row r="3834" spans="7:7" x14ac:dyDescent="0.2">
      <c r="G3834" s="10"/>
    </row>
    <row r="3835" spans="7:7" x14ac:dyDescent="0.2">
      <c r="G3835" s="10"/>
    </row>
    <row r="3836" spans="7:7" x14ac:dyDescent="0.2">
      <c r="G3836" s="10"/>
    </row>
    <row r="3837" spans="7:7" x14ac:dyDescent="0.2">
      <c r="G3837" s="10"/>
    </row>
    <row r="3838" spans="7:7" x14ac:dyDescent="0.2">
      <c r="G3838" s="10"/>
    </row>
    <row r="3839" spans="7:7" x14ac:dyDescent="0.2">
      <c r="G3839" s="10"/>
    </row>
    <row r="3840" spans="7:7" x14ac:dyDescent="0.2">
      <c r="G3840" s="10"/>
    </row>
    <row r="3841" spans="7:7" x14ac:dyDescent="0.2">
      <c r="G3841" s="10"/>
    </row>
    <row r="3842" spans="7:7" x14ac:dyDescent="0.2">
      <c r="G3842" s="10"/>
    </row>
    <row r="3843" spans="7:7" x14ac:dyDescent="0.2">
      <c r="G3843" s="10"/>
    </row>
    <row r="3844" spans="7:7" x14ac:dyDescent="0.2">
      <c r="G3844" s="10"/>
    </row>
    <row r="3845" spans="7:7" x14ac:dyDescent="0.2">
      <c r="G3845" s="10"/>
    </row>
    <row r="3846" spans="7:7" x14ac:dyDescent="0.2">
      <c r="G3846" s="10"/>
    </row>
    <row r="3847" spans="7:7" x14ac:dyDescent="0.2">
      <c r="G3847" s="10"/>
    </row>
    <row r="3848" spans="7:7" x14ac:dyDescent="0.2">
      <c r="G3848" s="10"/>
    </row>
    <row r="3849" spans="7:7" x14ac:dyDescent="0.2">
      <c r="G3849" s="10"/>
    </row>
    <row r="3850" spans="7:7" x14ac:dyDescent="0.2">
      <c r="G3850" s="10"/>
    </row>
    <row r="3851" spans="7:7" x14ac:dyDescent="0.2">
      <c r="G3851" s="10"/>
    </row>
    <row r="3852" spans="7:7" x14ac:dyDescent="0.2">
      <c r="G3852" s="10"/>
    </row>
    <row r="3853" spans="7:7" x14ac:dyDescent="0.2">
      <c r="G3853" s="10"/>
    </row>
    <row r="3854" spans="7:7" x14ac:dyDescent="0.2">
      <c r="G3854" s="10"/>
    </row>
    <row r="3855" spans="7:7" x14ac:dyDescent="0.2">
      <c r="G3855" s="10"/>
    </row>
    <row r="3856" spans="7:7" x14ac:dyDescent="0.2">
      <c r="G3856" s="10"/>
    </row>
    <row r="3857" spans="7:7" x14ac:dyDescent="0.2">
      <c r="G3857" s="10"/>
    </row>
    <row r="3858" spans="7:7" x14ac:dyDescent="0.2">
      <c r="G3858" s="10"/>
    </row>
    <row r="3859" spans="7:7" x14ac:dyDescent="0.2">
      <c r="G3859" s="10"/>
    </row>
    <row r="3860" spans="7:7" x14ac:dyDescent="0.2">
      <c r="G3860" s="10"/>
    </row>
    <row r="3861" spans="7:7" x14ac:dyDescent="0.2">
      <c r="G3861" s="10"/>
    </row>
    <row r="3862" spans="7:7" x14ac:dyDescent="0.2">
      <c r="G3862" s="10"/>
    </row>
    <row r="3863" spans="7:7" x14ac:dyDescent="0.2">
      <c r="G3863" s="10"/>
    </row>
    <row r="3864" spans="7:7" x14ac:dyDescent="0.2">
      <c r="G3864" s="10"/>
    </row>
    <row r="3865" spans="7:7" x14ac:dyDescent="0.2">
      <c r="G3865" s="10"/>
    </row>
    <row r="3866" spans="7:7" x14ac:dyDescent="0.2">
      <c r="G3866" s="10"/>
    </row>
    <row r="3867" spans="7:7" x14ac:dyDescent="0.2">
      <c r="G3867" s="10"/>
    </row>
    <row r="3868" spans="7:7" x14ac:dyDescent="0.2">
      <c r="G3868" s="10"/>
    </row>
    <row r="3869" spans="7:7" x14ac:dyDescent="0.2">
      <c r="G3869" s="10"/>
    </row>
    <row r="3870" spans="7:7" x14ac:dyDescent="0.2">
      <c r="G3870" s="10"/>
    </row>
    <row r="3871" spans="7:7" x14ac:dyDescent="0.2">
      <c r="G3871" s="10"/>
    </row>
    <row r="3872" spans="7:7" x14ac:dyDescent="0.2">
      <c r="G3872" s="10"/>
    </row>
    <row r="3873" spans="7:7" x14ac:dyDescent="0.2">
      <c r="G3873" s="10"/>
    </row>
    <row r="3874" spans="7:7" x14ac:dyDescent="0.2">
      <c r="G3874" s="10"/>
    </row>
    <row r="3875" spans="7:7" x14ac:dyDescent="0.2">
      <c r="G3875" s="10"/>
    </row>
    <row r="3876" spans="7:7" x14ac:dyDescent="0.2">
      <c r="G3876" s="10"/>
    </row>
    <row r="3877" spans="7:7" x14ac:dyDescent="0.2">
      <c r="G3877" s="10"/>
    </row>
    <row r="3878" spans="7:7" x14ac:dyDescent="0.2">
      <c r="G3878" s="10"/>
    </row>
    <row r="3879" spans="7:7" x14ac:dyDescent="0.2">
      <c r="G3879" s="10"/>
    </row>
    <row r="3880" spans="7:7" x14ac:dyDescent="0.2">
      <c r="G3880" s="10"/>
    </row>
    <row r="3881" spans="7:7" x14ac:dyDescent="0.2">
      <c r="G3881" s="10"/>
    </row>
    <row r="3882" spans="7:7" x14ac:dyDescent="0.2">
      <c r="G3882" s="10"/>
    </row>
    <row r="3883" spans="7:7" x14ac:dyDescent="0.2">
      <c r="G3883" s="10"/>
    </row>
    <row r="3884" spans="7:7" x14ac:dyDescent="0.2">
      <c r="G3884" s="10"/>
    </row>
    <row r="3885" spans="7:7" x14ac:dyDescent="0.2">
      <c r="G3885" s="10"/>
    </row>
    <row r="3886" spans="7:7" x14ac:dyDescent="0.2">
      <c r="G3886" s="10"/>
    </row>
    <row r="3887" spans="7:7" x14ac:dyDescent="0.2">
      <c r="G3887" s="10"/>
    </row>
    <row r="3888" spans="7:7" x14ac:dyDescent="0.2">
      <c r="G3888" s="10"/>
    </row>
    <row r="3889" spans="7:7" x14ac:dyDescent="0.2">
      <c r="G3889" s="10"/>
    </row>
    <row r="3890" spans="7:7" x14ac:dyDescent="0.2">
      <c r="G3890" s="10"/>
    </row>
    <row r="3891" spans="7:7" x14ac:dyDescent="0.2">
      <c r="G3891" s="10"/>
    </row>
    <row r="3892" spans="7:7" x14ac:dyDescent="0.2">
      <c r="G3892" s="10"/>
    </row>
    <row r="3893" spans="7:7" x14ac:dyDescent="0.2">
      <c r="G3893" s="10"/>
    </row>
    <row r="3894" spans="7:7" x14ac:dyDescent="0.2">
      <c r="G3894" s="10"/>
    </row>
    <row r="3895" spans="7:7" x14ac:dyDescent="0.2">
      <c r="G3895" s="10"/>
    </row>
    <row r="3896" spans="7:7" x14ac:dyDescent="0.2">
      <c r="G3896" s="10"/>
    </row>
    <row r="3897" spans="7:7" x14ac:dyDescent="0.2">
      <c r="G3897" s="10"/>
    </row>
    <row r="3898" spans="7:7" x14ac:dyDescent="0.2">
      <c r="G3898" s="10"/>
    </row>
    <row r="3899" spans="7:7" x14ac:dyDescent="0.2">
      <c r="G3899" s="10"/>
    </row>
    <row r="3900" spans="7:7" x14ac:dyDescent="0.2">
      <c r="G3900" s="10"/>
    </row>
    <row r="3901" spans="7:7" x14ac:dyDescent="0.2">
      <c r="G3901" s="10"/>
    </row>
    <row r="3902" spans="7:7" x14ac:dyDescent="0.2">
      <c r="G3902" s="10"/>
    </row>
    <row r="3903" spans="7:7" x14ac:dyDescent="0.2">
      <c r="G3903" s="10"/>
    </row>
    <row r="3904" spans="7:7" x14ac:dyDescent="0.2">
      <c r="G3904" s="10"/>
    </row>
    <row r="3905" spans="7:7" x14ac:dyDescent="0.2">
      <c r="G3905" s="10"/>
    </row>
    <row r="3906" spans="7:7" x14ac:dyDescent="0.2">
      <c r="G3906" s="10"/>
    </row>
    <row r="3907" spans="7:7" x14ac:dyDescent="0.2">
      <c r="G3907" s="10"/>
    </row>
    <row r="3908" spans="7:7" x14ac:dyDescent="0.2">
      <c r="G3908" s="10"/>
    </row>
    <row r="3909" spans="7:7" x14ac:dyDescent="0.2">
      <c r="G3909" s="10"/>
    </row>
    <row r="3910" spans="7:7" x14ac:dyDescent="0.2">
      <c r="G3910" s="10"/>
    </row>
    <row r="3911" spans="7:7" x14ac:dyDescent="0.2">
      <c r="G3911" s="10"/>
    </row>
    <row r="3912" spans="7:7" x14ac:dyDescent="0.2">
      <c r="G3912" s="10"/>
    </row>
    <row r="3913" spans="7:7" x14ac:dyDescent="0.2">
      <c r="G3913" s="10"/>
    </row>
    <row r="3914" spans="7:7" x14ac:dyDescent="0.2">
      <c r="G3914" s="10"/>
    </row>
    <row r="3915" spans="7:7" x14ac:dyDescent="0.2">
      <c r="G3915" s="10"/>
    </row>
    <row r="3916" spans="7:7" x14ac:dyDescent="0.2">
      <c r="G3916" s="10"/>
    </row>
    <row r="3917" spans="7:7" x14ac:dyDescent="0.2">
      <c r="G3917" s="10"/>
    </row>
    <row r="3918" spans="7:7" x14ac:dyDescent="0.2">
      <c r="G3918" s="10"/>
    </row>
    <row r="3919" spans="7:7" x14ac:dyDescent="0.2">
      <c r="G3919" s="10"/>
    </row>
    <row r="3920" spans="7:7" x14ac:dyDescent="0.2">
      <c r="G3920" s="10"/>
    </row>
    <row r="3921" spans="7:7" x14ac:dyDescent="0.2">
      <c r="G3921" s="10"/>
    </row>
    <row r="3922" spans="7:7" x14ac:dyDescent="0.2">
      <c r="G3922" s="10"/>
    </row>
    <row r="3923" spans="7:7" x14ac:dyDescent="0.2">
      <c r="G3923" s="10"/>
    </row>
    <row r="3924" spans="7:7" x14ac:dyDescent="0.2">
      <c r="G3924" s="10"/>
    </row>
    <row r="3925" spans="7:7" x14ac:dyDescent="0.2">
      <c r="G3925" s="10"/>
    </row>
    <row r="3926" spans="7:7" x14ac:dyDescent="0.2">
      <c r="G3926" s="10"/>
    </row>
    <row r="3927" spans="7:7" x14ac:dyDescent="0.2">
      <c r="G3927" s="10"/>
    </row>
    <row r="3928" spans="7:7" x14ac:dyDescent="0.2">
      <c r="G3928" s="10"/>
    </row>
    <row r="3929" spans="7:7" x14ac:dyDescent="0.2">
      <c r="G3929" s="10"/>
    </row>
    <row r="3930" spans="7:7" x14ac:dyDescent="0.2">
      <c r="G3930" s="10"/>
    </row>
    <row r="3931" spans="7:7" x14ac:dyDescent="0.2">
      <c r="G3931" s="10"/>
    </row>
    <row r="3932" spans="7:7" x14ac:dyDescent="0.2">
      <c r="G3932" s="10"/>
    </row>
    <row r="3933" spans="7:7" x14ac:dyDescent="0.2">
      <c r="G3933" s="10"/>
    </row>
    <row r="3934" spans="7:7" x14ac:dyDescent="0.2">
      <c r="G3934" s="10"/>
    </row>
    <row r="3935" spans="7:7" x14ac:dyDescent="0.2">
      <c r="G3935" s="10"/>
    </row>
    <row r="3936" spans="7:7" x14ac:dyDescent="0.2">
      <c r="G3936" s="10"/>
    </row>
    <row r="3937" spans="7:7" x14ac:dyDescent="0.2">
      <c r="G3937" s="10"/>
    </row>
    <row r="3938" spans="7:7" x14ac:dyDescent="0.2">
      <c r="G3938" s="10"/>
    </row>
    <row r="3939" spans="7:7" x14ac:dyDescent="0.2">
      <c r="G3939" s="10"/>
    </row>
    <row r="3940" spans="7:7" x14ac:dyDescent="0.2">
      <c r="G3940" s="10"/>
    </row>
    <row r="3941" spans="7:7" x14ac:dyDescent="0.2">
      <c r="G3941" s="10"/>
    </row>
    <row r="3942" spans="7:7" x14ac:dyDescent="0.2">
      <c r="G3942" s="10"/>
    </row>
    <row r="3943" spans="7:7" x14ac:dyDescent="0.2">
      <c r="G3943" s="10"/>
    </row>
    <row r="3944" spans="7:7" x14ac:dyDescent="0.2">
      <c r="G3944" s="10"/>
    </row>
    <row r="3945" spans="7:7" x14ac:dyDescent="0.2">
      <c r="G3945" s="10"/>
    </row>
    <row r="3946" spans="7:7" x14ac:dyDescent="0.2">
      <c r="G3946" s="10"/>
    </row>
    <row r="3947" spans="7:7" x14ac:dyDescent="0.2">
      <c r="G3947" s="10"/>
    </row>
    <row r="3948" spans="7:7" x14ac:dyDescent="0.2">
      <c r="G3948" s="10"/>
    </row>
    <row r="3949" spans="7:7" x14ac:dyDescent="0.2">
      <c r="G3949" s="10"/>
    </row>
    <row r="3950" spans="7:7" x14ac:dyDescent="0.2">
      <c r="G3950" s="10"/>
    </row>
    <row r="3951" spans="7:7" x14ac:dyDescent="0.2">
      <c r="G3951" s="10"/>
    </row>
    <row r="3952" spans="7:7" x14ac:dyDescent="0.2">
      <c r="G3952" s="10"/>
    </row>
    <row r="3953" spans="7:7" x14ac:dyDescent="0.2">
      <c r="G3953" s="10"/>
    </row>
    <row r="3954" spans="7:7" x14ac:dyDescent="0.2">
      <c r="G3954" s="10"/>
    </row>
    <row r="3955" spans="7:7" x14ac:dyDescent="0.2">
      <c r="G3955" s="10"/>
    </row>
    <row r="3956" spans="7:7" x14ac:dyDescent="0.2">
      <c r="G3956" s="10"/>
    </row>
    <row r="3957" spans="7:7" x14ac:dyDescent="0.2">
      <c r="G3957" s="10"/>
    </row>
    <row r="3958" spans="7:7" x14ac:dyDescent="0.2">
      <c r="G3958" s="10"/>
    </row>
    <row r="3959" spans="7:7" x14ac:dyDescent="0.2">
      <c r="G3959" s="10"/>
    </row>
    <row r="3960" spans="7:7" x14ac:dyDescent="0.2">
      <c r="G3960" s="10"/>
    </row>
    <row r="3961" spans="7:7" x14ac:dyDescent="0.2">
      <c r="G3961" s="10"/>
    </row>
    <row r="3962" spans="7:7" x14ac:dyDescent="0.2">
      <c r="G3962" s="10"/>
    </row>
    <row r="3963" spans="7:7" x14ac:dyDescent="0.2">
      <c r="G3963" s="10"/>
    </row>
    <row r="3964" spans="7:7" x14ac:dyDescent="0.2">
      <c r="G3964" s="10"/>
    </row>
    <row r="3965" spans="7:7" x14ac:dyDescent="0.2">
      <c r="G3965" s="10"/>
    </row>
    <row r="3966" spans="7:7" x14ac:dyDescent="0.2">
      <c r="G3966" s="10"/>
    </row>
    <row r="3967" spans="7:7" x14ac:dyDescent="0.2">
      <c r="G3967" s="10"/>
    </row>
    <row r="3968" spans="7:7" x14ac:dyDescent="0.2">
      <c r="G3968" s="10"/>
    </row>
    <row r="3969" spans="7:7" x14ac:dyDescent="0.2">
      <c r="G3969" s="10"/>
    </row>
    <row r="3970" spans="7:7" x14ac:dyDescent="0.2">
      <c r="G3970" s="10"/>
    </row>
    <row r="3971" spans="7:7" x14ac:dyDescent="0.2">
      <c r="G3971" s="10"/>
    </row>
    <row r="3972" spans="7:7" x14ac:dyDescent="0.2">
      <c r="G3972" s="10"/>
    </row>
    <row r="3973" spans="7:7" x14ac:dyDescent="0.2">
      <c r="G3973" s="10"/>
    </row>
    <row r="3974" spans="7:7" x14ac:dyDescent="0.2">
      <c r="G3974" s="10"/>
    </row>
    <row r="3975" spans="7:7" x14ac:dyDescent="0.2">
      <c r="G3975" s="10"/>
    </row>
    <row r="3976" spans="7:7" x14ac:dyDescent="0.2">
      <c r="G3976" s="10"/>
    </row>
    <row r="3977" spans="7:7" x14ac:dyDescent="0.2">
      <c r="G3977" s="10"/>
    </row>
    <row r="3978" spans="7:7" x14ac:dyDescent="0.2">
      <c r="G3978" s="10"/>
    </row>
    <row r="3979" spans="7:7" x14ac:dyDescent="0.2">
      <c r="G3979" s="10"/>
    </row>
    <row r="3980" spans="7:7" x14ac:dyDescent="0.2">
      <c r="G3980" s="10"/>
    </row>
    <row r="3981" spans="7:7" x14ac:dyDescent="0.2">
      <c r="G3981" s="10"/>
    </row>
    <row r="3982" spans="7:7" x14ac:dyDescent="0.2">
      <c r="G3982" s="10"/>
    </row>
    <row r="3983" spans="7:7" x14ac:dyDescent="0.2">
      <c r="G3983" s="10"/>
    </row>
    <row r="3984" spans="7:7" x14ac:dyDescent="0.2">
      <c r="G3984" s="10"/>
    </row>
    <row r="3985" spans="7:7" x14ac:dyDescent="0.2">
      <c r="G3985" s="10"/>
    </row>
    <row r="3986" spans="7:7" x14ac:dyDescent="0.2">
      <c r="G3986" s="10"/>
    </row>
    <row r="3987" spans="7:7" x14ac:dyDescent="0.2">
      <c r="G3987" s="10"/>
    </row>
    <row r="3988" spans="7:7" x14ac:dyDescent="0.2">
      <c r="G3988" s="10"/>
    </row>
    <row r="3989" spans="7:7" x14ac:dyDescent="0.2">
      <c r="G3989" s="10"/>
    </row>
    <row r="3990" spans="7:7" x14ac:dyDescent="0.2">
      <c r="G3990" s="10"/>
    </row>
    <row r="3991" spans="7:7" x14ac:dyDescent="0.2">
      <c r="G3991" s="10"/>
    </row>
    <row r="3992" spans="7:7" x14ac:dyDescent="0.2">
      <c r="G3992" s="10"/>
    </row>
    <row r="3993" spans="7:7" x14ac:dyDescent="0.2">
      <c r="G3993" s="10"/>
    </row>
    <row r="3994" spans="7:7" x14ac:dyDescent="0.2">
      <c r="G3994" s="10"/>
    </row>
    <row r="3995" spans="7:7" x14ac:dyDescent="0.2">
      <c r="G3995" s="10"/>
    </row>
    <row r="3996" spans="7:7" x14ac:dyDescent="0.2">
      <c r="G3996" s="10"/>
    </row>
    <row r="3997" spans="7:7" x14ac:dyDescent="0.2">
      <c r="G3997" s="10"/>
    </row>
    <row r="3998" spans="7:7" x14ac:dyDescent="0.2">
      <c r="G3998" s="10"/>
    </row>
    <row r="3999" spans="7:7" x14ac:dyDescent="0.2">
      <c r="G3999" s="10"/>
    </row>
    <row r="4000" spans="7:7" x14ac:dyDescent="0.2">
      <c r="G4000" s="10"/>
    </row>
    <row r="4001" spans="7:7" x14ac:dyDescent="0.2">
      <c r="G4001" s="10"/>
    </row>
    <row r="4002" spans="7:7" x14ac:dyDescent="0.2">
      <c r="G4002" s="10"/>
    </row>
    <row r="4003" spans="7:7" x14ac:dyDescent="0.2">
      <c r="G4003" s="10"/>
    </row>
    <row r="4004" spans="7:7" x14ac:dyDescent="0.2">
      <c r="G4004" s="10"/>
    </row>
    <row r="4005" spans="7:7" x14ac:dyDescent="0.2">
      <c r="G4005" s="10"/>
    </row>
    <row r="4006" spans="7:7" x14ac:dyDescent="0.2">
      <c r="G4006" s="10"/>
    </row>
    <row r="4007" spans="7:7" x14ac:dyDescent="0.2">
      <c r="G4007" s="10"/>
    </row>
    <row r="4008" spans="7:7" x14ac:dyDescent="0.2">
      <c r="G4008" s="10"/>
    </row>
    <row r="4009" spans="7:7" x14ac:dyDescent="0.2">
      <c r="G4009" s="10"/>
    </row>
    <row r="4010" spans="7:7" x14ac:dyDescent="0.2">
      <c r="G4010" s="10"/>
    </row>
    <row r="4011" spans="7:7" x14ac:dyDescent="0.2">
      <c r="G4011" s="10"/>
    </row>
    <row r="4012" spans="7:7" x14ac:dyDescent="0.2">
      <c r="G4012" s="10"/>
    </row>
    <row r="4013" spans="7:7" x14ac:dyDescent="0.2">
      <c r="G4013" s="10"/>
    </row>
    <row r="4014" spans="7:7" x14ac:dyDescent="0.2">
      <c r="G4014" s="10"/>
    </row>
    <row r="4015" spans="7:7" x14ac:dyDescent="0.2">
      <c r="G4015" s="10"/>
    </row>
    <row r="4016" spans="7:7" x14ac:dyDescent="0.2">
      <c r="G4016" s="10"/>
    </row>
    <row r="4017" spans="7:7" x14ac:dyDescent="0.2">
      <c r="G4017" s="10"/>
    </row>
    <row r="4018" spans="7:7" x14ac:dyDescent="0.2">
      <c r="G4018" s="10"/>
    </row>
    <row r="4019" spans="7:7" x14ac:dyDescent="0.2">
      <c r="G4019" s="10"/>
    </row>
    <row r="4020" spans="7:7" x14ac:dyDescent="0.2">
      <c r="G4020" s="10"/>
    </row>
    <row r="4021" spans="7:7" x14ac:dyDescent="0.2">
      <c r="G4021" s="10"/>
    </row>
    <row r="4022" spans="7:7" x14ac:dyDescent="0.2">
      <c r="G4022" s="10"/>
    </row>
    <row r="4023" spans="7:7" x14ac:dyDescent="0.2">
      <c r="G4023" s="10"/>
    </row>
    <row r="4024" spans="7:7" x14ac:dyDescent="0.2">
      <c r="G4024" s="10"/>
    </row>
    <row r="4025" spans="7:7" x14ac:dyDescent="0.2">
      <c r="G4025" s="10"/>
    </row>
    <row r="4026" spans="7:7" x14ac:dyDescent="0.2">
      <c r="G4026" s="10"/>
    </row>
    <row r="4027" spans="7:7" x14ac:dyDescent="0.2">
      <c r="G4027" s="10"/>
    </row>
    <row r="4028" spans="7:7" x14ac:dyDescent="0.2">
      <c r="G4028" s="10"/>
    </row>
    <row r="4029" spans="7:7" x14ac:dyDescent="0.2">
      <c r="G4029" s="10"/>
    </row>
    <row r="4030" spans="7:7" x14ac:dyDescent="0.2">
      <c r="G4030" s="10"/>
    </row>
    <row r="4031" spans="7:7" x14ac:dyDescent="0.2">
      <c r="G4031" s="10"/>
    </row>
    <row r="4032" spans="7:7" x14ac:dyDescent="0.2">
      <c r="G4032" s="10"/>
    </row>
    <row r="4033" spans="7:7" x14ac:dyDescent="0.2">
      <c r="G4033" s="10"/>
    </row>
    <row r="4034" spans="7:7" x14ac:dyDescent="0.2">
      <c r="G4034" s="10"/>
    </row>
    <row r="4035" spans="7:7" x14ac:dyDescent="0.2">
      <c r="G4035" s="10"/>
    </row>
    <row r="4036" spans="7:7" x14ac:dyDescent="0.2">
      <c r="G4036" s="10"/>
    </row>
    <row r="4037" spans="7:7" x14ac:dyDescent="0.2">
      <c r="G4037" s="10"/>
    </row>
    <row r="4038" spans="7:7" x14ac:dyDescent="0.2">
      <c r="G4038" s="10"/>
    </row>
    <row r="4039" spans="7:7" x14ac:dyDescent="0.2">
      <c r="G4039" s="10"/>
    </row>
    <row r="4040" spans="7:7" x14ac:dyDescent="0.2">
      <c r="G4040" s="10"/>
    </row>
    <row r="4041" spans="7:7" x14ac:dyDescent="0.2">
      <c r="G4041" s="10"/>
    </row>
    <row r="4042" spans="7:7" x14ac:dyDescent="0.2">
      <c r="G4042" s="10"/>
    </row>
    <row r="4043" spans="7:7" x14ac:dyDescent="0.2">
      <c r="G4043" s="10"/>
    </row>
    <row r="4044" spans="7:7" x14ac:dyDescent="0.2">
      <c r="G4044" s="10"/>
    </row>
    <row r="4045" spans="7:7" x14ac:dyDescent="0.2">
      <c r="G4045" s="10"/>
    </row>
    <row r="4046" spans="7:7" x14ac:dyDescent="0.2">
      <c r="G4046" s="10"/>
    </row>
    <row r="4047" spans="7:7" x14ac:dyDescent="0.2">
      <c r="G4047" s="10"/>
    </row>
    <row r="4048" spans="7:7" x14ac:dyDescent="0.2">
      <c r="G4048" s="10"/>
    </row>
    <row r="4049" spans="7:7" x14ac:dyDescent="0.2">
      <c r="G4049" s="10"/>
    </row>
    <row r="4050" spans="7:7" x14ac:dyDescent="0.2">
      <c r="G4050" s="10"/>
    </row>
    <row r="4051" spans="7:7" x14ac:dyDescent="0.2">
      <c r="G4051" s="10"/>
    </row>
    <row r="4052" spans="7:7" x14ac:dyDescent="0.2">
      <c r="G4052" s="10"/>
    </row>
    <row r="4053" spans="7:7" x14ac:dyDescent="0.2">
      <c r="G4053" s="10"/>
    </row>
    <row r="4054" spans="7:7" x14ac:dyDescent="0.2">
      <c r="G4054" s="10"/>
    </row>
    <row r="4055" spans="7:7" x14ac:dyDescent="0.2">
      <c r="G4055" s="10"/>
    </row>
    <row r="4056" spans="7:7" x14ac:dyDescent="0.2">
      <c r="G4056" s="10"/>
    </row>
    <row r="4057" spans="7:7" x14ac:dyDescent="0.2">
      <c r="G4057" s="10"/>
    </row>
    <row r="4058" spans="7:7" x14ac:dyDescent="0.2">
      <c r="G4058" s="10"/>
    </row>
    <row r="4059" spans="7:7" x14ac:dyDescent="0.2">
      <c r="G4059" s="10"/>
    </row>
    <row r="4060" spans="7:7" x14ac:dyDescent="0.2">
      <c r="G4060" s="10"/>
    </row>
    <row r="4061" spans="7:7" x14ac:dyDescent="0.2">
      <c r="G4061" s="10"/>
    </row>
    <row r="4062" spans="7:7" x14ac:dyDescent="0.2">
      <c r="G4062" s="10"/>
    </row>
    <row r="4063" spans="7:7" x14ac:dyDescent="0.2">
      <c r="G4063" s="10"/>
    </row>
    <row r="4064" spans="7:7" x14ac:dyDescent="0.2">
      <c r="G4064" s="10"/>
    </row>
    <row r="4065" spans="7:7" x14ac:dyDescent="0.2">
      <c r="G4065" s="10"/>
    </row>
    <row r="4066" spans="7:7" x14ac:dyDescent="0.2">
      <c r="G4066" s="10"/>
    </row>
    <row r="4067" spans="7:7" x14ac:dyDescent="0.2">
      <c r="G4067" s="10"/>
    </row>
    <row r="4068" spans="7:7" x14ac:dyDescent="0.2">
      <c r="G4068" s="10"/>
    </row>
    <row r="4069" spans="7:7" x14ac:dyDescent="0.2">
      <c r="G4069" s="10"/>
    </row>
    <row r="4070" spans="7:7" x14ac:dyDescent="0.2">
      <c r="G4070" s="10"/>
    </row>
    <row r="4071" spans="7:7" x14ac:dyDescent="0.2">
      <c r="G4071" s="10"/>
    </row>
    <row r="4072" spans="7:7" x14ac:dyDescent="0.2">
      <c r="G4072" s="10"/>
    </row>
    <row r="4073" spans="7:7" x14ac:dyDescent="0.2">
      <c r="G4073" s="10"/>
    </row>
    <row r="4074" spans="7:7" x14ac:dyDescent="0.2">
      <c r="G4074" s="10"/>
    </row>
    <row r="4075" spans="7:7" x14ac:dyDescent="0.2">
      <c r="G4075" s="10"/>
    </row>
    <row r="4076" spans="7:7" x14ac:dyDescent="0.2">
      <c r="G4076" s="10"/>
    </row>
    <row r="4077" spans="7:7" x14ac:dyDescent="0.2">
      <c r="G4077" s="10"/>
    </row>
    <row r="4078" spans="7:7" x14ac:dyDescent="0.2">
      <c r="G4078" s="10"/>
    </row>
    <row r="4079" spans="7:7" x14ac:dyDescent="0.2">
      <c r="G4079" s="10"/>
    </row>
    <row r="4080" spans="7:7" x14ac:dyDescent="0.2">
      <c r="G4080" s="10"/>
    </row>
    <row r="4081" spans="7:7" x14ac:dyDescent="0.2">
      <c r="G4081" s="10"/>
    </row>
    <row r="4082" spans="7:7" x14ac:dyDescent="0.2">
      <c r="G4082" s="10"/>
    </row>
    <row r="4083" spans="7:7" x14ac:dyDescent="0.2">
      <c r="G4083" s="10"/>
    </row>
    <row r="4084" spans="7:7" x14ac:dyDescent="0.2">
      <c r="G4084" s="10"/>
    </row>
    <row r="4085" spans="7:7" x14ac:dyDescent="0.2">
      <c r="G4085" s="10"/>
    </row>
    <row r="4086" spans="7:7" x14ac:dyDescent="0.2">
      <c r="G4086" s="10"/>
    </row>
    <row r="4087" spans="7:7" x14ac:dyDescent="0.2">
      <c r="G4087" s="10"/>
    </row>
    <row r="4088" spans="7:7" x14ac:dyDescent="0.2">
      <c r="G4088" s="10"/>
    </row>
    <row r="4089" spans="7:7" x14ac:dyDescent="0.2">
      <c r="G4089" s="10"/>
    </row>
    <row r="4090" spans="7:7" x14ac:dyDescent="0.2">
      <c r="G4090" s="10"/>
    </row>
    <row r="4091" spans="7:7" x14ac:dyDescent="0.2">
      <c r="G4091" s="10"/>
    </row>
    <row r="4092" spans="7:7" x14ac:dyDescent="0.2">
      <c r="G4092" s="10"/>
    </row>
    <row r="4093" spans="7:7" x14ac:dyDescent="0.2">
      <c r="G4093" s="10"/>
    </row>
    <row r="4094" spans="7:7" x14ac:dyDescent="0.2">
      <c r="G4094" s="10"/>
    </row>
    <row r="4095" spans="7:7" x14ac:dyDescent="0.2">
      <c r="G4095" s="10"/>
    </row>
    <row r="4096" spans="7:7" x14ac:dyDescent="0.2">
      <c r="G4096" s="10"/>
    </row>
    <row r="4097" spans="7:7" x14ac:dyDescent="0.2">
      <c r="G4097" s="10"/>
    </row>
    <row r="4098" spans="7:7" x14ac:dyDescent="0.2">
      <c r="G4098" s="10"/>
    </row>
    <row r="4099" spans="7:7" x14ac:dyDescent="0.2">
      <c r="G4099" s="10"/>
    </row>
    <row r="4100" spans="7:7" x14ac:dyDescent="0.2">
      <c r="G4100" s="10"/>
    </row>
    <row r="4101" spans="7:7" x14ac:dyDescent="0.2">
      <c r="G4101" s="10"/>
    </row>
    <row r="4102" spans="7:7" x14ac:dyDescent="0.2">
      <c r="G4102" s="10"/>
    </row>
    <row r="4103" spans="7:7" x14ac:dyDescent="0.2">
      <c r="G4103" s="10"/>
    </row>
    <row r="4104" spans="7:7" x14ac:dyDescent="0.2">
      <c r="G4104" s="10"/>
    </row>
    <row r="4105" spans="7:7" x14ac:dyDescent="0.2">
      <c r="G4105" s="10"/>
    </row>
    <row r="4106" spans="7:7" x14ac:dyDescent="0.2">
      <c r="G4106" s="10"/>
    </row>
    <row r="4107" spans="7:7" x14ac:dyDescent="0.2">
      <c r="G4107" s="10"/>
    </row>
    <row r="4108" spans="7:7" x14ac:dyDescent="0.2">
      <c r="G4108" s="10"/>
    </row>
    <row r="4109" spans="7:7" x14ac:dyDescent="0.2">
      <c r="G4109" s="10"/>
    </row>
    <row r="4110" spans="7:7" x14ac:dyDescent="0.2">
      <c r="G4110" s="10"/>
    </row>
    <row r="4111" spans="7:7" x14ac:dyDescent="0.2">
      <c r="G4111" s="10"/>
    </row>
    <row r="4112" spans="7:7" x14ac:dyDescent="0.2">
      <c r="G4112" s="10"/>
    </row>
    <row r="4113" spans="7:7" x14ac:dyDescent="0.2">
      <c r="G4113" s="10"/>
    </row>
    <row r="4114" spans="7:7" x14ac:dyDescent="0.2">
      <c r="G4114" s="10"/>
    </row>
    <row r="4115" spans="7:7" x14ac:dyDescent="0.2">
      <c r="G4115" s="10"/>
    </row>
    <row r="4116" spans="7:7" x14ac:dyDescent="0.2">
      <c r="G4116" s="10"/>
    </row>
    <row r="4117" spans="7:7" x14ac:dyDescent="0.2">
      <c r="G4117" s="10"/>
    </row>
    <row r="4118" spans="7:7" x14ac:dyDescent="0.2">
      <c r="G4118" s="10"/>
    </row>
    <row r="4119" spans="7:7" x14ac:dyDescent="0.2">
      <c r="G4119" s="10"/>
    </row>
    <row r="4120" spans="7:7" x14ac:dyDescent="0.2">
      <c r="G4120" s="10"/>
    </row>
    <row r="4121" spans="7:7" x14ac:dyDescent="0.2">
      <c r="G4121" s="10"/>
    </row>
    <row r="4122" spans="7:7" x14ac:dyDescent="0.2">
      <c r="G4122" s="10"/>
    </row>
    <row r="4123" spans="7:7" x14ac:dyDescent="0.2">
      <c r="G4123" s="10"/>
    </row>
    <row r="4124" spans="7:7" x14ac:dyDescent="0.2">
      <c r="G4124" s="10"/>
    </row>
    <row r="4125" spans="7:7" x14ac:dyDescent="0.2">
      <c r="G4125" s="10"/>
    </row>
    <row r="4126" spans="7:7" x14ac:dyDescent="0.2">
      <c r="G4126" s="10"/>
    </row>
    <row r="4127" spans="7:7" x14ac:dyDescent="0.2">
      <c r="G4127" s="10"/>
    </row>
    <row r="4128" spans="7:7" x14ac:dyDescent="0.2">
      <c r="G4128" s="10"/>
    </row>
    <row r="4129" spans="7:7" x14ac:dyDescent="0.2">
      <c r="G4129" s="10"/>
    </row>
    <row r="4130" spans="7:7" x14ac:dyDescent="0.2">
      <c r="G4130" s="10"/>
    </row>
    <row r="4131" spans="7:7" x14ac:dyDescent="0.2">
      <c r="G4131" s="10"/>
    </row>
    <row r="4132" spans="7:7" x14ac:dyDescent="0.2">
      <c r="G4132" s="10"/>
    </row>
    <row r="4133" spans="7:7" x14ac:dyDescent="0.2">
      <c r="G4133" s="10"/>
    </row>
    <row r="4134" spans="7:7" x14ac:dyDescent="0.2">
      <c r="G4134" s="10"/>
    </row>
    <row r="4135" spans="7:7" x14ac:dyDescent="0.2">
      <c r="G4135" s="10"/>
    </row>
    <row r="4136" spans="7:7" x14ac:dyDescent="0.2">
      <c r="G4136" s="10"/>
    </row>
    <row r="4137" spans="7:7" x14ac:dyDescent="0.2">
      <c r="G4137" s="10"/>
    </row>
    <row r="4138" spans="7:7" x14ac:dyDescent="0.2">
      <c r="G4138" s="10"/>
    </row>
    <row r="4139" spans="7:7" x14ac:dyDescent="0.2">
      <c r="G4139" s="10"/>
    </row>
    <row r="4140" spans="7:7" x14ac:dyDescent="0.2">
      <c r="G4140" s="10"/>
    </row>
    <row r="4141" spans="7:7" x14ac:dyDescent="0.2">
      <c r="G4141" s="10"/>
    </row>
    <row r="4142" spans="7:7" x14ac:dyDescent="0.2">
      <c r="G4142" s="10"/>
    </row>
    <row r="4143" spans="7:7" x14ac:dyDescent="0.2">
      <c r="G4143" s="10"/>
    </row>
    <row r="4144" spans="7:7" x14ac:dyDescent="0.2">
      <c r="G4144" s="10"/>
    </row>
    <row r="4145" spans="7:7" x14ac:dyDescent="0.2">
      <c r="G4145" s="10"/>
    </row>
    <row r="4146" spans="7:7" x14ac:dyDescent="0.2">
      <c r="G4146" s="10"/>
    </row>
    <row r="4147" spans="7:7" x14ac:dyDescent="0.2">
      <c r="G4147" s="10"/>
    </row>
    <row r="4148" spans="7:7" x14ac:dyDescent="0.2">
      <c r="G4148" s="10"/>
    </row>
    <row r="4149" spans="7:7" x14ac:dyDescent="0.2">
      <c r="G4149" s="10"/>
    </row>
    <row r="4150" spans="7:7" x14ac:dyDescent="0.2">
      <c r="G4150" s="10"/>
    </row>
    <row r="4151" spans="7:7" x14ac:dyDescent="0.2">
      <c r="G4151" s="10"/>
    </row>
    <row r="4152" spans="7:7" x14ac:dyDescent="0.2">
      <c r="G4152" s="10"/>
    </row>
    <row r="4153" spans="7:7" x14ac:dyDescent="0.2">
      <c r="G4153" s="10"/>
    </row>
    <row r="4154" spans="7:7" x14ac:dyDescent="0.2">
      <c r="G4154" s="10"/>
    </row>
    <row r="4155" spans="7:7" x14ac:dyDescent="0.2">
      <c r="G4155" s="10"/>
    </row>
    <row r="4156" spans="7:7" x14ac:dyDescent="0.2">
      <c r="G4156" s="10"/>
    </row>
    <row r="4157" spans="7:7" x14ac:dyDescent="0.2">
      <c r="G4157" s="10"/>
    </row>
    <row r="4158" spans="7:7" x14ac:dyDescent="0.2">
      <c r="G4158" s="10"/>
    </row>
    <row r="4159" spans="7:7" x14ac:dyDescent="0.2">
      <c r="G4159" s="10"/>
    </row>
    <row r="4160" spans="7:7" x14ac:dyDescent="0.2">
      <c r="G4160" s="10"/>
    </row>
    <row r="4161" spans="7:7" x14ac:dyDescent="0.2">
      <c r="G4161" s="10"/>
    </row>
    <row r="4162" spans="7:7" x14ac:dyDescent="0.2">
      <c r="G4162" s="10"/>
    </row>
    <row r="4163" spans="7:7" x14ac:dyDescent="0.2">
      <c r="G4163" s="10"/>
    </row>
    <row r="4164" spans="7:7" x14ac:dyDescent="0.2">
      <c r="G4164" s="10"/>
    </row>
    <row r="4165" spans="7:7" x14ac:dyDescent="0.2">
      <c r="G4165" s="10"/>
    </row>
    <row r="4166" spans="7:7" x14ac:dyDescent="0.2">
      <c r="G4166" s="10"/>
    </row>
    <row r="4167" spans="7:7" x14ac:dyDescent="0.2">
      <c r="G4167" s="10"/>
    </row>
    <row r="4168" spans="7:7" x14ac:dyDescent="0.2">
      <c r="G4168" s="10"/>
    </row>
    <row r="4169" spans="7:7" x14ac:dyDescent="0.2">
      <c r="G4169" s="10"/>
    </row>
    <row r="4170" spans="7:7" x14ac:dyDescent="0.2">
      <c r="G4170" s="10"/>
    </row>
    <row r="4171" spans="7:7" x14ac:dyDescent="0.2">
      <c r="G4171" s="10"/>
    </row>
    <row r="4172" spans="7:7" x14ac:dyDescent="0.2">
      <c r="G4172" s="10"/>
    </row>
    <row r="4173" spans="7:7" x14ac:dyDescent="0.2">
      <c r="G4173" s="10"/>
    </row>
    <row r="4174" spans="7:7" x14ac:dyDescent="0.2">
      <c r="G4174" s="10"/>
    </row>
    <row r="4175" spans="7:7" x14ac:dyDescent="0.2">
      <c r="G4175" s="10"/>
    </row>
    <row r="4176" spans="7:7" x14ac:dyDescent="0.2">
      <c r="G4176" s="10"/>
    </row>
    <row r="4177" spans="7:7" x14ac:dyDescent="0.2">
      <c r="G4177" s="10"/>
    </row>
    <row r="4178" spans="7:7" x14ac:dyDescent="0.2">
      <c r="G4178" s="10"/>
    </row>
    <row r="4179" spans="7:7" x14ac:dyDescent="0.2">
      <c r="G4179" s="10"/>
    </row>
    <row r="4180" spans="7:7" x14ac:dyDescent="0.2">
      <c r="G4180" s="10"/>
    </row>
    <row r="4181" spans="7:7" x14ac:dyDescent="0.2">
      <c r="G4181" s="10"/>
    </row>
    <row r="4182" spans="7:7" x14ac:dyDescent="0.2">
      <c r="G4182" s="10"/>
    </row>
    <row r="4183" spans="7:7" x14ac:dyDescent="0.2">
      <c r="G4183" s="10"/>
    </row>
    <row r="4184" spans="7:7" x14ac:dyDescent="0.2">
      <c r="G4184" s="10"/>
    </row>
    <row r="4185" spans="7:7" x14ac:dyDescent="0.2">
      <c r="G4185" s="10"/>
    </row>
    <row r="4186" spans="7:7" x14ac:dyDescent="0.2">
      <c r="G4186" s="10"/>
    </row>
    <row r="4187" spans="7:7" x14ac:dyDescent="0.2">
      <c r="G4187" s="10"/>
    </row>
    <row r="4188" spans="7:7" x14ac:dyDescent="0.2">
      <c r="G4188" s="10"/>
    </row>
    <row r="4189" spans="7:7" x14ac:dyDescent="0.2">
      <c r="G4189" s="10"/>
    </row>
    <row r="4190" spans="7:7" x14ac:dyDescent="0.2">
      <c r="G4190" s="10"/>
    </row>
    <row r="4191" spans="7:7" x14ac:dyDescent="0.2">
      <c r="G4191" s="10"/>
    </row>
    <row r="4192" spans="7:7" x14ac:dyDescent="0.2">
      <c r="G4192" s="10"/>
    </row>
    <row r="4193" spans="7:7" x14ac:dyDescent="0.2">
      <c r="G4193" s="10"/>
    </row>
    <row r="4194" spans="7:7" x14ac:dyDescent="0.2">
      <c r="G4194" s="10"/>
    </row>
    <row r="4195" spans="7:7" x14ac:dyDescent="0.2">
      <c r="G4195" s="10"/>
    </row>
    <row r="4196" spans="7:7" x14ac:dyDescent="0.2">
      <c r="G4196" s="10"/>
    </row>
    <row r="4197" spans="7:7" x14ac:dyDescent="0.2">
      <c r="G4197" s="10"/>
    </row>
    <row r="4198" spans="7:7" x14ac:dyDescent="0.2">
      <c r="G4198" s="10"/>
    </row>
    <row r="4199" spans="7:7" x14ac:dyDescent="0.2">
      <c r="G4199" s="10"/>
    </row>
    <row r="4200" spans="7:7" x14ac:dyDescent="0.2">
      <c r="G4200" s="10"/>
    </row>
    <row r="4201" spans="7:7" x14ac:dyDescent="0.2">
      <c r="G4201" s="10"/>
    </row>
    <row r="4202" spans="7:7" x14ac:dyDescent="0.2">
      <c r="G4202" s="10"/>
    </row>
    <row r="4203" spans="7:7" x14ac:dyDescent="0.2">
      <c r="G4203" s="10"/>
    </row>
    <row r="4204" spans="7:7" x14ac:dyDescent="0.2">
      <c r="G4204" s="10"/>
    </row>
    <row r="4205" spans="7:7" x14ac:dyDescent="0.2">
      <c r="G4205" s="10"/>
    </row>
    <row r="4206" spans="7:7" x14ac:dyDescent="0.2">
      <c r="G4206" s="10"/>
    </row>
    <row r="4207" spans="7:7" x14ac:dyDescent="0.2">
      <c r="G4207" s="10"/>
    </row>
    <row r="4208" spans="7:7" x14ac:dyDescent="0.2">
      <c r="G4208" s="10"/>
    </row>
    <row r="4209" spans="7:7" x14ac:dyDescent="0.2">
      <c r="G4209" s="10"/>
    </row>
    <row r="4210" spans="7:7" x14ac:dyDescent="0.2">
      <c r="G4210" s="10"/>
    </row>
    <row r="4211" spans="7:7" x14ac:dyDescent="0.2">
      <c r="G4211" s="10"/>
    </row>
    <row r="4212" spans="7:7" x14ac:dyDescent="0.2">
      <c r="G4212" s="10"/>
    </row>
    <row r="4213" spans="7:7" x14ac:dyDescent="0.2">
      <c r="G4213" s="10"/>
    </row>
    <row r="4214" spans="7:7" x14ac:dyDescent="0.2">
      <c r="G4214" s="10"/>
    </row>
    <row r="4215" spans="7:7" x14ac:dyDescent="0.2">
      <c r="G4215" s="10"/>
    </row>
    <row r="4216" spans="7:7" x14ac:dyDescent="0.2">
      <c r="G4216" s="10"/>
    </row>
    <row r="4217" spans="7:7" x14ac:dyDescent="0.2">
      <c r="G4217" s="10"/>
    </row>
    <row r="4218" spans="7:7" x14ac:dyDescent="0.2">
      <c r="G4218" s="10"/>
    </row>
    <row r="4219" spans="7:7" x14ac:dyDescent="0.2">
      <c r="G4219" s="10"/>
    </row>
    <row r="4220" spans="7:7" x14ac:dyDescent="0.2">
      <c r="G4220" s="10"/>
    </row>
    <row r="4221" spans="7:7" x14ac:dyDescent="0.2">
      <c r="G4221" s="10"/>
    </row>
    <row r="4222" spans="7:7" x14ac:dyDescent="0.2">
      <c r="G4222" s="10"/>
    </row>
    <row r="4223" spans="7:7" x14ac:dyDescent="0.2">
      <c r="G4223" s="10"/>
    </row>
    <row r="4224" spans="7:7" x14ac:dyDescent="0.2">
      <c r="G4224" s="10"/>
    </row>
    <row r="4225" spans="7:7" x14ac:dyDescent="0.2">
      <c r="G4225" s="10"/>
    </row>
    <row r="4226" spans="7:7" x14ac:dyDescent="0.2">
      <c r="G4226" s="10"/>
    </row>
    <row r="4227" spans="7:7" x14ac:dyDescent="0.2">
      <c r="G4227" s="10"/>
    </row>
    <row r="4228" spans="7:7" x14ac:dyDescent="0.2">
      <c r="G4228" s="10"/>
    </row>
    <row r="4229" spans="7:7" x14ac:dyDescent="0.2">
      <c r="G4229" s="10"/>
    </row>
    <row r="4230" spans="7:7" x14ac:dyDescent="0.2">
      <c r="G4230" s="10"/>
    </row>
    <row r="4231" spans="7:7" x14ac:dyDescent="0.2">
      <c r="G4231" s="10"/>
    </row>
    <row r="4232" spans="7:7" x14ac:dyDescent="0.2">
      <c r="G4232" s="10"/>
    </row>
    <row r="4233" spans="7:7" x14ac:dyDescent="0.2">
      <c r="G4233" s="10"/>
    </row>
    <row r="4234" spans="7:7" x14ac:dyDescent="0.2">
      <c r="G4234" s="10"/>
    </row>
    <row r="4235" spans="7:7" x14ac:dyDescent="0.2">
      <c r="G4235" s="10"/>
    </row>
    <row r="4236" spans="7:7" x14ac:dyDescent="0.2">
      <c r="G4236" s="10"/>
    </row>
    <row r="4237" spans="7:7" x14ac:dyDescent="0.2">
      <c r="G4237" s="10"/>
    </row>
    <row r="4238" spans="7:7" x14ac:dyDescent="0.2">
      <c r="G4238" s="10"/>
    </row>
    <row r="4239" spans="7:7" x14ac:dyDescent="0.2">
      <c r="G4239" s="10"/>
    </row>
    <row r="4240" spans="7:7" x14ac:dyDescent="0.2">
      <c r="G4240" s="10"/>
    </row>
    <row r="4241" spans="7:7" x14ac:dyDescent="0.2">
      <c r="G4241" s="10"/>
    </row>
    <row r="4242" spans="7:7" x14ac:dyDescent="0.2">
      <c r="G4242" s="10"/>
    </row>
    <row r="4243" spans="7:7" x14ac:dyDescent="0.2">
      <c r="G4243" s="10"/>
    </row>
    <row r="4244" spans="7:7" x14ac:dyDescent="0.2">
      <c r="G4244" s="10"/>
    </row>
    <row r="4245" spans="7:7" x14ac:dyDescent="0.2">
      <c r="G4245" s="10"/>
    </row>
    <row r="4246" spans="7:7" x14ac:dyDescent="0.2">
      <c r="G4246" s="10"/>
    </row>
    <row r="4247" spans="7:7" x14ac:dyDescent="0.2">
      <c r="G4247" s="10"/>
    </row>
    <row r="4248" spans="7:7" x14ac:dyDescent="0.2">
      <c r="G4248" s="10"/>
    </row>
    <row r="4249" spans="7:7" x14ac:dyDescent="0.2">
      <c r="G4249" s="10"/>
    </row>
    <row r="4250" spans="7:7" x14ac:dyDescent="0.2">
      <c r="G4250" s="10"/>
    </row>
    <row r="4251" spans="7:7" x14ac:dyDescent="0.2">
      <c r="G4251" s="10"/>
    </row>
    <row r="4252" spans="7:7" x14ac:dyDescent="0.2">
      <c r="G4252" s="10"/>
    </row>
    <row r="4253" spans="7:7" x14ac:dyDescent="0.2">
      <c r="G4253" s="10"/>
    </row>
    <row r="4254" spans="7:7" x14ac:dyDescent="0.2">
      <c r="G4254" s="10"/>
    </row>
    <row r="4255" spans="7:7" x14ac:dyDescent="0.2">
      <c r="G4255" s="10"/>
    </row>
    <row r="4256" spans="7:7" x14ac:dyDescent="0.2">
      <c r="G4256" s="10"/>
    </row>
    <row r="4257" spans="7:7" x14ac:dyDescent="0.2">
      <c r="G4257" s="10"/>
    </row>
    <row r="4258" spans="7:7" x14ac:dyDescent="0.2">
      <c r="G4258" s="10"/>
    </row>
    <row r="4259" spans="7:7" x14ac:dyDescent="0.2">
      <c r="G4259" s="10"/>
    </row>
    <row r="4260" spans="7:7" x14ac:dyDescent="0.2">
      <c r="G4260" s="10"/>
    </row>
    <row r="4261" spans="7:7" x14ac:dyDescent="0.2">
      <c r="G4261" s="10"/>
    </row>
    <row r="4262" spans="7:7" x14ac:dyDescent="0.2">
      <c r="G4262" s="10"/>
    </row>
    <row r="4263" spans="7:7" x14ac:dyDescent="0.2">
      <c r="G4263" s="10"/>
    </row>
    <row r="4264" spans="7:7" x14ac:dyDescent="0.2">
      <c r="G4264" s="10"/>
    </row>
    <row r="4265" spans="7:7" x14ac:dyDescent="0.2">
      <c r="G4265" s="10"/>
    </row>
    <row r="4266" spans="7:7" x14ac:dyDescent="0.2">
      <c r="G4266" s="10"/>
    </row>
    <row r="4267" spans="7:7" x14ac:dyDescent="0.2">
      <c r="G4267" s="10"/>
    </row>
    <row r="4268" spans="7:7" x14ac:dyDescent="0.2">
      <c r="G4268" s="10"/>
    </row>
    <row r="4269" spans="7:7" x14ac:dyDescent="0.2">
      <c r="G4269" s="10"/>
    </row>
    <row r="4270" spans="7:7" x14ac:dyDescent="0.2">
      <c r="G4270" s="10"/>
    </row>
    <row r="4271" spans="7:7" x14ac:dyDescent="0.2">
      <c r="G4271" s="10"/>
    </row>
    <row r="4272" spans="7:7" x14ac:dyDescent="0.2">
      <c r="G4272" s="10"/>
    </row>
    <row r="4273" spans="7:7" x14ac:dyDescent="0.2">
      <c r="G4273" s="10"/>
    </row>
    <row r="4274" spans="7:7" x14ac:dyDescent="0.2">
      <c r="G4274" s="10"/>
    </row>
    <row r="4275" spans="7:7" x14ac:dyDescent="0.2">
      <c r="G4275" s="10"/>
    </row>
    <row r="4276" spans="7:7" x14ac:dyDescent="0.2">
      <c r="G4276" s="10"/>
    </row>
    <row r="4277" spans="7:7" x14ac:dyDescent="0.2">
      <c r="G4277" s="10"/>
    </row>
    <row r="4278" spans="7:7" x14ac:dyDescent="0.2">
      <c r="G4278" s="10"/>
    </row>
    <row r="4279" spans="7:7" x14ac:dyDescent="0.2">
      <c r="G4279" s="10"/>
    </row>
    <row r="4280" spans="7:7" x14ac:dyDescent="0.2">
      <c r="G4280" s="10"/>
    </row>
    <row r="4281" spans="7:7" x14ac:dyDescent="0.2">
      <c r="G4281" s="10"/>
    </row>
    <row r="4282" spans="7:7" x14ac:dyDescent="0.2">
      <c r="G4282" s="10"/>
    </row>
    <row r="4283" spans="7:7" x14ac:dyDescent="0.2">
      <c r="G4283" s="10"/>
    </row>
    <row r="4284" spans="7:7" x14ac:dyDescent="0.2">
      <c r="G4284" s="10"/>
    </row>
    <row r="4285" spans="7:7" x14ac:dyDescent="0.2">
      <c r="G4285" s="10"/>
    </row>
    <row r="4286" spans="7:7" x14ac:dyDescent="0.2">
      <c r="G4286" s="10"/>
    </row>
    <row r="4287" spans="7:7" x14ac:dyDescent="0.2">
      <c r="G4287" s="10"/>
    </row>
    <row r="4288" spans="7:7" x14ac:dyDescent="0.2">
      <c r="G4288" s="10"/>
    </row>
    <row r="4289" spans="7:7" x14ac:dyDescent="0.2">
      <c r="G4289" s="10"/>
    </row>
    <row r="4290" spans="7:7" x14ac:dyDescent="0.2">
      <c r="G4290" s="10"/>
    </row>
    <row r="4291" spans="7:7" x14ac:dyDescent="0.2">
      <c r="G4291" s="10"/>
    </row>
    <row r="4292" spans="7:7" x14ac:dyDescent="0.2">
      <c r="G4292" s="10"/>
    </row>
    <row r="4293" spans="7:7" x14ac:dyDescent="0.2">
      <c r="G4293" s="10"/>
    </row>
    <row r="4294" spans="7:7" x14ac:dyDescent="0.2">
      <c r="G4294" s="10"/>
    </row>
    <row r="4295" spans="7:7" x14ac:dyDescent="0.2">
      <c r="G4295" s="10"/>
    </row>
    <row r="4296" spans="7:7" x14ac:dyDescent="0.2">
      <c r="G4296" s="10"/>
    </row>
    <row r="4297" spans="7:7" x14ac:dyDescent="0.2">
      <c r="G4297" s="10"/>
    </row>
    <row r="4298" spans="7:7" x14ac:dyDescent="0.2">
      <c r="G4298" s="10"/>
    </row>
    <row r="4299" spans="7:7" x14ac:dyDescent="0.2">
      <c r="G4299" s="10"/>
    </row>
    <row r="4300" spans="7:7" x14ac:dyDescent="0.2">
      <c r="G4300" s="10"/>
    </row>
    <row r="4301" spans="7:7" x14ac:dyDescent="0.2">
      <c r="G4301" s="10"/>
    </row>
    <row r="4302" spans="7:7" x14ac:dyDescent="0.2">
      <c r="G4302" s="10"/>
    </row>
    <row r="4303" spans="7:7" x14ac:dyDescent="0.2">
      <c r="G4303" s="10"/>
    </row>
    <row r="4304" spans="7:7" x14ac:dyDescent="0.2">
      <c r="G4304" s="10"/>
    </row>
    <row r="4305" spans="7:7" x14ac:dyDescent="0.2">
      <c r="G4305" s="10"/>
    </row>
    <row r="4306" spans="7:7" x14ac:dyDescent="0.2">
      <c r="G4306" s="10"/>
    </row>
    <row r="4307" spans="7:7" x14ac:dyDescent="0.2">
      <c r="G4307" s="10"/>
    </row>
    <row r="4308" spans="7:7" x14ac:dyDescent="0.2">
      <c r="G4308" s="10"/>
    </row>
    <row r="4309" spans="7:7" x14ac:dyDescent="0.2">
      <c r="G4309" s="10"/>
    </row>
    <row r="4310" spans="7:7" x14ac:dyDescent="0.2">
      <c r="G4310" s="10"/>
    </row>
    <row r="4311" spans="7:7" x14ac:dyDescent="0.2">
      <c r="G4311" s="10"/>
    </row>
    <row r="4312" spans="7:7" x14ac:dyDescent="0.2">
      <c r="G4312" s="10"/>
    </row>
    <row r="4313" spans="7:7" x14ac:dyDescent="0.2">
      <c r="G4313" s="10"/>
    </row>
    <row r="4314" spans="7:7" x14ac:dyDescent="0.2">
      <c r="G4314" s="10"/>
    </row>
    <row r="4315" spans="7:7" x14ac:dyDescent="0.2">
      <c r="G4315" s="10"/>
    </row>
    <row r="4316" spans="7:7" x14ac:dyDescent="0.2">
      <c r="G4316" s="10"/>
    </row>
    <row r="4317" spans="7:7" x14ac:dyDescent="0.2">
      <c r="G4317" s="10"/>
    </row>
    <row r="4318" spans="7:7" x14ac:dyDescent="0.2">
      <c r="G4318" s="10"/>
    </row>
    <row r="4319" spans="7:7" x14ac:dyDescent="0.2">
      <c r="G4319" s="10"/>
    </row>
    <row r="4320" spans="7:7" x14ac:dyDescent="0.2">
      <c r="G4320" s="10"/>
    </row>
    <row r="4321" spans="7:7" x14ac:dyDescent="0.2">
      <c r="G4321" s="10"/>
    </row>
    <row r="4322" spans="7:7" x14ac:dyDescent="0.2">
      <c r="G4322" s="10"/>
    </row>
    <row r="4323" spans="7:7" x14ac:dyDescent="0.2">
      <c r="G4323" s="10"/>
    </row>
    <row r="4324" spans="7:7" x14ac:dyDescent="0.2">
      <c r="G4324" s="10"/>
    </row>
    <row r="4325" spans="7:7" x14ac:dyDescent="0.2">
      <c r="G4325" s="10"/>
    </row>
    <row r="4326" spans="7:7" x14ac:dyDescent="0.2">
      <c r="G4326" s="10"/>
    </row>
    <row r="4327" spans="7:7" x14ac:dyDescent="0.2">
      <c r="G4327" s="10"/>
    </row>
    <row r="4328" spans="7:7" x14ac:dyDescent="0.2">
      <c r="G4328" s="10"/>
    </row>
    <row r="4329" spans="7:7" x14ac:dyDescent="0.2">
      <c r="G4329" s="10"/>
    </row>
    <row r="4330" spans="7:7" x14ac:dyDescent="0.2">
      <c r="G4330" s="10"/>
    </row>
    <row r="4331" spans="7:7" x14ac:dyDescent="0.2">
      <c r="G4331" s="10"/>
    </row>
    <row r="4332" spans="7:7" x14ac:dyDescent="0.2">
      <c r="G4332" s="10"/>
    </row>
    <row r="4333" spans="7:7" x14ac:dyDescent="0.2">
      <c r="G4333" s="10"/>
    </row>
    <row r="4334" spans="7:7" x14ac:dyDescent="0.2">
      <c r="G4334" s="10"/>
    </row>
    <row r="4335" spans="7:7" x14ac:dyDescent="0.2">
      <c r="G4335" s="10"/>
    </row>
    <row r="4336" spans="7:7" x14ac:dyDescent="0.2">
      <c r="G4336" s="10"/>
    </row>
    <row r="4337" spans="7:7" x14ac:dyDescent="0.2">
      <c r="G4337" s="10"/>
    </row>
    <row r="4338" spans="7:7" x14ac:dyDescent="0.2">
      <c r="G4338" s="10"/>
    </row>
    <row r="4339" spans="7:7" x14ac:dyDescent="0.2">
      <c r="G4339" s="10"/>
    </row>
    <row r="4340" spans="7:7" x14ac:dyDescent="0.2">
      <c r="G4340" s="10"/>
    </row>
    <row r="4341" spans="7:7" x14ac:dyDescent="0.2">
      <c r="G4341" s="10"/>
    </row>
    <row r="4342" spans="7:7" x14ac:dyDescent="0.2">
      <c r="G4342" s="10"/>
    </row>
    <row r="4343" spans="7:7" x14ac:dyDescent="0.2">
      <c r="G4343" s="10"/>
    </row>
    <row r="4344" spans="7:7" x14ac:dyDescent="0.2">
      <c r="G4344" s="10"/>
    </row>
    <row r="4345" spans="7:7" x14ac:dyDescent="0.2">
      <c r="G4345" s="10"/>
    </row>
    <row r="4346" spans="7:7" x14ac:dyDescent="0.2">
      <c r="G4346" s="10"/>
    </row>
    <row r="4347" spans="7:7" x14ac:dyDescent="0.2">
      <c r="G4347" s="10"/>
    </row>
    <row r="4348" spans="7:7" x14ac:dyDescent="0.2">
      <c r="G4348" s="10"/>
    </row>
    <row r="4349" spans="7:7" x14ac:dyDescent="0.2">
      <c r="G4349" s="10"/>
    </row>
    <row r="4350" spans="7:7" x14ac:dyDescent="0.2">
      <c r="G4350" s="10"/>
    </row>
    <row r="4351" spans="7:7" x14ac:dyDescent="0.2">
      <c r="G4351" s="10"/>
    </row>
    <row r="4352" spans="7:7" x14ac:dyDescent="0.2">
      <c r="G4352" s="10"/>
    </row>
    <row r="4353" spans="7:7" x14ac:dyDescent="0.2">
      <c r="G4353" s="10"/>
    </row>
    <row r="4354" spans="7:7" x14ac:dyDescent="0.2">
      <c r="G4354" s="10"/>
    </row>
    <row r="4355" spans="7:7" x14ac:dyDescent="0.2">
      <c r="G4355" s="10"/>
    </row>
    <row r="4356" spans="7:7" x14ac:dyDescent="0.2">
      <c r="G4356" s="10"/>
    </row>
    <row r="4357" spans="7:7" x14ac:dyDescent="0.2">
      <c r="G4357" s="10"/>
    </row>
    <row r="4358" spans="7:7" x14ac:dyDescent="0.2">
      <c r="G4358" s="10"/>
    </row>
    <row r="4359" spans="7:7" x14ac:dyDescent="0.2">
      <c r="G4359" s="10"/>
    </row>
    <row r="4360" spans="7:7" x14ac:dyDescent="0.2">
      <c r="G4360" s="10"/>
    </row>
    <row r="4361" spans="7:7" x14ac:dyDescent="0.2">
      <c r="G4361" s="10"/>
    </row>
    <row r="4362" spans="7:7" x14ac:dyDescent="0.2">
      <c r="G4362" s="10"/>
    </row>
    <row r="4363" spans="7:7" x14ac:dyDescent="0.2">
      <c r="G4363" s="10"/>
    </row>
    <row r="4364" spans="7:7" x14ac:dyDescent="0.2">
      <c r="G4364" s="10"/>
    </row>
    <row r="4365" spans="7:7" x14ac:dyDescent="0.2">
      <c r="G4365" s="10"/>
    </row>
    <row r="4366" spans="7:7" x14ac:dyDescent="0.2">
      <c r="G4366" s="10"/>
    </row>
    <row r="4367" spans="7:7" x14ac:dyDescent="0.2">
      <c r="G4367" s="10"/>
    </row>
    <row r="4368" spans="7:7" x14ac:dyDescent="0.2">
      <c r="G4368" s="10"/>
    </row>
    <row r="4369" spans="7:7" x14ac:dyDescent="0.2">
      <c r="G4369" s="10"/>
    </row>
    <row r="4370" spans="7:7" x14ac:dyDescent="0.2">
      <c r="G4370" s="10"/>
    </row>
    <row r="4371" spans="7:7" x14ac:dyDescent="0.2">
      <c r="G4371" s="10"/>
    </row>
    <row r="4372" spans="7:7" x14ac:dyDescent="0.2">
      <c r="G4372" s="10"/>
    </row>
    <row r="4373" spans="7:7" x14ac:dyDescent="0.2">
      <c r="G4373" s="10"/>
    </row>
    <row r="4374" spans="7:7" x14ac:dyDescent="0.2">
      <c r="G4374" s="10"/>
    </row>
    <row r="4375" spans="7:7" x14ac:dyDescent="0.2">
      <c r="G4375" s="10"/>
    </row>
    <row r="4376" spans="7:7" x14ac:dyDescent="0.2">
      <c r="G4376" s="10"/>
    </row>
    <row r="4377" spans="7:7" x14ac:dyDescent="0.2">
      <c r="G4377" s="10"/>
    </row>
    <row r="4378" spans="7:7" x14ac:dyDescent="0.2">
      <c r="G4378" s="10"/>
    </row>
    <row r="4379" spans="7:7" x14ac:dyDescent="0.2">
      <c r="G4379" s="10"/>
    </row>
    <row r="4380" spans="7:7" x14ac:dyDescent="0.2">
      <c r="G4380" s="10"/>
    </row>
    <row r="4381" spans="7:7" x14ac:dyDescent="0.2">
      <c r="G4381" s="10"/>
    </row>
    <row r="4382" spans="7:7" x14ac:dyDescent="0.2">
      <c r="G4382" s="10"/>
    </row>
    <row r="4383" spans="7:7" x14ac:dyDescent="0.2">
      <c r="G4383" s="10"/>
    </row>
    <row r="4384" spans="7:7" x14ac:dyDescent="0.2">
      <c r="G4384" s="10"/>
    </row>
    <row r="4385" spans="7:7" x14ac:dyDescent="0.2">
      <c r="G4385" s="10"/>
    </row>
    <row r="4386" spans="7:7" x14ac:dyDescent="0.2">
      <c r="G4386" s="10"/>
    </row>
    <row r="4387" spans="7:7" x14ac:dyDescent="0.2">
      <c r="G4387" s="10"/>
    </row>
    <row r="4388" spans="7:7" x14ac:dyDescent="0.2">
      <c r="G4388" s="10"/>
    </row>
    <row r="4389" spans="7:7" x14ac:dyDescent="0.2">
      <c r="G4389" s="10"/>
    </row>
    <row r="4390" spans="7:7" x14ac:dyDescent="0.2">
      <c r="G4390" s="10"/>
    </row>
    <row r="4391" spans="7:7" x14ac:dyDescent="0.2">
      <c r="G4391" s="10"/>
    </row>
    <row r="4392" spans="7:7" x14ac:dyDescent="0.2">
      <c r="G4392" s="10"/>
    </row>
    <row r="4393" spans="7:7" x14ac:dyDescent="0.2">
      <c r="G4393" s="10"/>
    </row>
    <row r="4394" spans="7:7" x14ac:dyDescent="0.2">
      <c r="G4394" s="10"/>
    </row>
    <row r="4395" spans="7:7" x14ac:dyDescent="0.2">
      <c r="G4395" s="10"/>
    </row>
    <row r="4396" spans="7:7" x14ac:dyDescent="0.2">
      <c r="G4396" s="10"/>
    </row>
    <row r="4397" spans="7:7" x14ac:dyDescent="0.2">
      <c r="G4397" s="10"/>
    </row>
    <row r="4398" spans="7:7" x14ac:dyDescent="0.2">
      <c r="G4398" s="10"/>
    </row>
    <row r="4399" spans="7:7" x14ac:dyDescent="0.2">
      <c r="G4399" s="10"/>
    </row>
    <row r="4400" spans="7:7" x14ac:dyDescent="0.2">
      <c r="G4400" s="10"/>
    </row>
    <row r="4401" spans="7:7" x14ac:dyDescent="0.2">
      <c r="G4401" s="10"/>
    </row>
    <row r="4402" spans="7:7" x14ac:dyDescent="0.2">
      <c r="G4402" s="10"/>
    </row>
    <row r="4403" spans="7:7" x14ac:dyDescent="0.2">
      <c r="G4403" s="10"/>
    </row>
    <row r="4404" spans="7:7" x14ac:dyDescent="0.2">
      <c r="G4404" s="10"/>
    </row>
    <row r="4405" spans="7:7" x14ac:dyDescent="0.2">
      <c r="G4405" s="10"/>
    </row>
    <row r="4406" spans="7:7" x14ac:dyDescent="0.2">
      <c r="G4406" s="10"/>
    </row>
    <row r="4407" spans="7:7" x14ac:dyDescent="0.2">
      <c r="G4407" s="10"/>
    </row>
    <row r="4408" spans="7:7" x14ac:dyDescent="0.2">
      <c r="G4408" s="10"/>
    </row>
    <row r="4409" spans="7:7" x14ac:dyDescent="0.2">
      <c r="G4409" s="10"/>
    </row>
    <row r="4410" spans="7:7" x14ac:dyDescent="0.2">
      <c r="G4410" s="10"/>
    </row>
    <row r="4411" spans="7:7" x14ac:dyDescent="0.2">
      <c r="G4411" s="10"/>
    </row>
    <row r="4412" spans="7:7" x14ac:dyDescent="0.2">
      <c r="G4412" s="10"/>
    </row>
    <row r="4413" spans="7:7" x14ac:dyDescent="0.2">
      <c r="G4413" s="10"/>
    </row>
    <row r="4414" spans="7:7" x14ac:dyDescent="0.2">
      <c r="G4414" s="10"/>
    </row>
    <row r="4415" spans="7:7" x14ac:dyDescent="0.2">
      <c r="G4415" s="10"/>
    </row>
    <row r="4416" spans="7:7" x14ac:dyDescent="0.2">
      <c r="G4416" s="10"/>
    </row>
    <row r="4417" spans="7:7" x14ac:dyDescent="0.2">
      <c r="G4417" s="10"/>
    </row>
    <row r="4418" spans="7:7" x14ac:dyDescent="0.2">
      <c r="G4418" s="10"/>
    </row>
    <row r="4419" spans="7:7" x14ac:dyDescent="0.2">
      <c r="G4419" s="10"/>
    </row>
    <row r="4420" spans="7:7" x14ac:dyDescent="0.2">
      <c r="G4420" s="10"/>
    </row>
    <row r="4421" spans="7:7" x14ac:dyDescent="0.2">
      <c r="G4421" s="10"/>
    </row>
    <row r="4422" spans="7:7" x14ac:dyDescent="0.2">
      <c r="G4422" s="10"/>
    </row>
    <row r="4423" spans="7:7" x14ac:dyDescent="0.2">
      <c r="G4423" s="10"/>
    </row>
    <row r="4424" spans="7:7" x14ac:dyDescent="0.2">
      <c r="G4424" s="10"/>
    </row>
    <row r="4425" spans="7:7" x14ac:dyDescent="0.2">
      <c r="G4425" s="10"/>
    </row>
    <row r="4426" spans="7:7" x14ac:dyDescent="0.2">
      <c r="G4426" s="10"/>
    </row>
    <row r="4427" spans="7:7" x14ac:dyDescent="0.2">
      <c r="G4427" s="10"/>
    </row>
    <row r="4428" spans="7:7" x14ac:dyDescent="0.2">
      <c r="G4428" s="10"/>
    </row>
    <row r="4429" spans="7:7" x14ac:dyDescent="0.2">
      <c r="G4429" s="10"/>
    </row>
    <row r="4430" spans="7:7" x14ac:dyDescent="0.2">
      <c r="G4430" s="10"/>
    </row>
    <row r="4431" spans="7:7" x14ac:dyDescent="0.2">
      <c r="G4431" s="10"/>
    </row>
    <row r="4432" spans="7:7" x14ac:dyDescent="0.2">
      <c r="G4432" s="10"/>
    </row>
    <row r="4433" spans="7:7" x14ac:dyDescent="0.2">
      <c r="G4433" s="10"/>
    </row>
    <row r="4434" spans="7:7" x14ac:dyDescent="0.2">
      <c r="G4434" s="10"/>
    </row>
    <row r="4435" spans="7:7" x14ac:dyDescent="0.2">
      <c r="G4435" s="10"/>
    </row>
    <row r="4436" spans="7:7" x14ac:dyDescent="0.2">
      <c r="G4436" s="10"/>
    </row>
    <row r="4437" spans="7:7" x14ac:dyDescent="0.2">
      <c r="G4437" s="10"/>
    </row>
    <row r="4438" spans="7:7" x14ac:dyDescent="0.2">
      <c r="G4438" s="10"/>
    </row>
    <row r="4439" spans="7:7" x14ac:dyDescent="0.2">
      <c r="G4439" s="10"/>
    </row>
    <row r="4440" spans="7:7" x14ac:dyDescent="0.2">
      <c r="G4440" s="10"/>
    </row>
    <row r="4441" spans="7:7" x14ac:dyDescent="0.2">
      <c r="G4441" s="10"/>
    </row>
    <row r="4442" spans="7:7" x14ac:dyDescent="0.2">
      <c r="G4442" s="10"/>
    </row>
    <row r="4443" spans="7:7" x14ac:dyDescent="0.2">
      <c r="G4443" s="10"/>
    </row>
    <row r="4444" spans="7:7" x14ac:dyDescent="0.2">
      <c r="G4444" s="10"/>
    </row>
    <row r="4445" spans="7:7" x14ac:dyDescent="0.2">
      <c r="G4445" s="10"/>
    </row>
    <row r="4446" spans="7:7" x14ac:dyDescent="0.2">
      <c r="G4446" s="10"/>
    </row>
    <row r="4447" spans="7:7" x14ac:dyDescent="0.2">
      <c r="G4447" s="10"/>
    </row>
    <row r="4448" spans="7:7" x14ac:dyDescent="0.2">
      <c r="G4448" s="10"/>
    </row>
    <row r="4449" spans="7:7" x14ac:dyDescent="0.2">
      <c r="G4449" s="10"/>
    </row>
    <row r="4450" spans="7:7" x14ac:dyDescent="0.2">
      <c r="G4450" s="10"/>
    </row>
    <row r="4451" spans="7:7" x14ac:dyDescent="0.2">
      <c r="G4451" s="10"/>
    </row>
    <row r="4452" spans="7:7" x14ac:dyDescent="0.2">
      <c r="G4452" s="10"/>
    </row>
    <row r="4453" spans="7:7" x14ac:dyDescent="0.2">
      <c r="G4453" s="10"/>
    </row>
    <row r="4454" spans="7:7" x14ac:dyDescent="0.2">
      <c r="G4454" s="10"/>
    </row>
    <row r="4455" spans="7:7" x14ac:dyDescent="0.2">
      <c r="G4455" s="10"/>
    </row>
    <row r="4456" spans="7:7" x14ac:dyDescent="0.2">
      <c r="G4456" s="10"/>
    </row>
    <row r="4457" spans="7:7" x14ac:dyDescent="0.2">
      <c r="G4457" s="10"/>
    </row>
    <row r="4458" spans="7:7" x14ac:dyDescent="0.2">
      <c r="G4458" s="10"/>
    </row>
    <row r="4459" spans="7:7" x14ac:dyDescent="0.2">
      <c r="G4459" s="10"/>
    </row>
    <row r="4460" spans="7:7" x14ac:dyDescent="0.2">
      <c r="G4460" s="10"/>
    </row>
    <row r="4461" spans="7:7" x14ac:dyDescent="0.2">
      <c r="G4461" s="10"/>
    </row>
    <row r="4462" spans="7:7" x14ac:dyDescent="0.2">
      <c r="G4462" s="10"/>
    </row>
    <row r="4463" spans="7:7" x14ac:dyDescent="0.2">
      <c r="G4463" s="10"/>
    </row>
    <row r="4464" spans="7:7" x14ac:dyDescent="0.2">
      <c r="G4464" s="10"/>
    </row>
    <row r="4465" spans="7:7" x14ac:dyDescent="0.2">
      <c r="G4465" s="10"/>
    </row>
    <row r="4466" spans="7:7" x14ac:dyDescent="0.2">
      <c r="G4466" s="10"/>
    </row>
    <row r="4467" spans="7:7" x14ac:dyDescent="0.2">
      <c r="G4467" s="10"/>
    </row>
    <row r="4468" spans="7:7" x14ac:dyDescent="0.2">
      <c r="G4468" s="10"/>
    </row>
    <row r="4469" spans="7:7" x14ac:dyDescent="0.2">
      <c r="G4469" s="10"/>
    </row>
    <row r="4470" spans="7:7" x14ac:dyDescent="0.2">
      <c r="G4470" s="10"/>
    </row>
    <row r="4471" spans="7:7" x14ac:dyDescent="0.2">
      <c r="G4471" s="10"/>
    </row>
    <row r="4472" spans="7:7" x14ac:dyDescent="0.2">
      <c r="G4472" s="10"/>
    </row>
    <row r="4473" spans="7:7" x14ac:dyDescent="0.2">
      <c r="G4473" s="10"/>
    </row>
    <row r="4474" spans="7:7" x14ac:dyDescent="0.2">
      <c r="G4474" s="10"/>
    </row>
    <row r="4475" spans="7:7" x14ac:dyDescent="0.2">
      <c r="G4475" s="10"/>
    </row>
    <row r="4476" spans="7:7" x14ac:dyDescent="0.2">
      <c r="G4476" s="10"/>
    </row>
    <row r="4477" spans="7:7" x14ac:dyDescent="0.2">
      <c r="G4477" s="10"/>
    </row>
    <row r="4478" spans="7:7" x14ac:dyDescent="0.2">
      <c r="G4478" s="10"/>
    </row>
    <row r="4479" spans="7:7" x14ac:dyDescent="0.2">
      <c r="G4479" s="10"/>
    </row>
    <row r="4480" spans="7:7" x14ac:dyDescent="0.2">
      <c r="G4480" s="10"/>
    </row>
    <row r="4481" spans="7:7" x14ac:dyDescent="0.2">
      <c r="G4481" s="10"/>
    </row>
    <row r="4482" spans="7:7" x14ac:dyDescent="0.2">
      <c r="G4482" s="10"/>
    </row>
    <row r="4483" spans="7:7" x14ac:dyDescent="0.2">
      <c r="G4483" s="10"/>
    </row>
    <row r="4484" spans="7:7" x14ac:dyDescent="0.2">
      <c r="G4484" s="10"/>
    </row>
    <row r="4485" spans="7:7" x14ac:dyDescent="0.2">
      <c r="G4485" s="10"/>
    </row>
    <row r="4486" spans="7:7" x14ac:dyDescent="0.2">
      <c r="G4486" s="10"/>
    </row>
    <row r="4487" spans="7:7" x14ac:dyDescent="0.2">
      <c r="G4487" s="10"/>
    </row>
    <row r="4488" spans="7:7" x14ac:dyDescent="0.2">
      <c r="G4488" s="10"/>
    </row>
    <row r="4489" spans="7:7" x14ac:dyDescent="0.2">
      <c r="G4489" s="10"/>
    </row>
    <row r="4490" spans="7:7" x14ac:dyDescent="0.2">
      <c r="G4490" s="10"/>
    </row>
    <row r="4491" spans="7:7" x14ac:dyDescent="0.2">
      <c r="G4491" s="10"/>
    </row>
    <row r="4492" spans="7:7" x14ac:dyDescent="0.2">
      <c r="G4492" s="10"/>
    </row>
    <row r="4493" spans="7:7" x14ac:dyDescent="0.2">
      <c r="G4493" s="10"/>
    </row>
    <row r="4494" spans="7:7" x14ac:dyDescent="0.2">
      <c r="G4494" s="10"/>
    </row>
    <row r="4495" spans="7:7" x14ac:dyDescent="0.2">
      <c r="G4495" s="10"/>
    </row>
    <row r="4496" spans="7:7" x14ac:dyDescent="0.2">
      <c r="G4496" s="10"/>
    </row>
    <row r="4497" spans="7:7" x14ac:dyDescent="0.2">
      <c r="G4497" s="10"/>
    </row>
    <row r="4498" spans="7:7" x14ac:dyDescent="0.2">
      <c r="G4498" s="10"/>
    </row>
    <row r="4499" spans="7:7" x14ac:dyDescent="0.2">
      <c r="G4499" s="10"/>
    </row>
    <row r="4500" spans="7:7" x14ac:dyDescent="0.2">
      <c r="G4500" s="10"/>
    </row>
    <row r="4501" spans="7:7" x14ac:dyDescent="0.2">
      <c r="G4501" s="10"/>
    </row>
    <row r="4502" spans="7:7" x14ac:dyDescent="0.2">
      <c r="G4502" s="10"/>
    </row>
    <row r="4503" spans="7:7" x14ac:dyDescent="0.2">
      <c r="G4503" s="10"/>
    </row>
    <row r="4504" spans="7:7" x14ac:dyDescent="0.2">
      <c r="G4504" s="10"/>
    </row>
    <row r="4505" spans="7:7" x14ac:dyDescent="0.2">
      <c r="G4505" s="10"/>
    </row>
    <row r="4506" spans="7:7" x14ac:dyDescent="0.2">
      <c r="G4506" s="10"/>
    </row>
    <row r="4507" spans="7:7" x14ac:dyDescent="0.2">
      <c r="G4507" s="10"/>
    </row>
    <row r="4508" spans="7:7" x14ac:dyDescent="0.2">
      <c r="G4508" s="10"/>
    </row>
    <row r="4509" spans="7:7" x14ac:dyDescent="0.2">
      <c r="G4509" s="10"/>
    </row>
    <row r="4510" spans="7:7" x14ac:dyDescent="0.2">
      <c r="G4510" s="10"/>
    </row>
    <row r="4511" spans="7:7" x14ac:dyDescent="0.2">
      <c r="G4511" s="10"/>
    </row>
    <row r="4512" spans="7:7" x14ac:dyDescent="0.2">
      <c r="G4512" s="10"/>
    </row>
    <row r="4513" spans="7:7" x14ac:dyDescent="0.2">
      <c r="G4513" s="10"/>
    </row>
    <row r="4514" spans="7:7" x14ac:dyDescent="0.2">
      <c r="G4514" s="10"/>
    </row>
    <row r="4515" spans="7:7" x14ac:dyDescent="0.2">
      <c r="G4515" s="10"/>
    </row>
    <row r="4516" spans="7:7" x14ac:dyDescent="0.2">
      <c r="G4516" s="10"/>
    </row>
    <row r="4517" spans="7:7" x14ac:dyDescent="0.2">
      <c r="G4517" s="10"/>
    </row>
    <row r="4518" spans="7:7" x14ac:dyDescent="0.2">
      <c r="G4518" s="10"/>
    </row>
    <row r="4519" spans="7:7" x14ac:dyDescent="0.2">
      <c r="G4519" s="10"/>
    </row>
    <row r="4520" spans="7:7" x14ac:dyDescent="0.2">
      <c r="G4520" s="10"/>
    </row>
    <row r="4521" spans="7:7" x14ac:dyDescent="0.2">
      <c r="G4521" s="10"/>
    </row>
    <row r="4522" spans="7:7" x14ac:dyDescent="0.2">
      <c r="G4522" s="10"/>
    </row>
    <row r="4523" spans="7:7" x14ac:dyDescent="0.2">
      <c r="G4523" s="10"/>
    </row>
    <row r="4524" spans="7:7" x14ac:dyDescent="0.2">
      <c r="G4524" s="10"/>
    </row>
    <row r="4525" spans="7:7" x14ac:dyDescent="0.2">
      <c r="G4525" s="10"/>
    </row>
    <row r="4526" spans="7:7" x14ac:dyDescent="0.2">
      <c r="G4526" s="10"/>
    </row>
    <row r="4527" spans="7:7" x14ac:dyDescent="0.2">
      <c r="G4527" s="10"/>
    </row>
    <row r="4528" spans="7:7" x14ac:dyDescent="0.2">
      <c r="G4528" s="10"/>
    </row>
    <row r="4529" spans="7:7" x14ac:dyDescent="0.2">
      <c r="G4529" s="10"/>
    </row>
    <row r="4530" spans="7:7" x14ac:dyDescent="0.2">
      <c r="G4530" s="10"/>
    </row>
    <row r="4531" spans="7:7" x14ac:dyDescent="0.2">
      <c r="G4531" s="10"/>
    </row>
    <row r="4532" spans="7:7" x14ac:dyDescent="0.2">
      <c r="G4532" s="10"/>
    </row>
    <row r="4533" spans="7:7" x14ac:dyDescent="0.2">
      <c r="G4533" s="10"/>
    </row>
    <row r="4534" spans="7:7" x14ac:dyDescent="0.2">
      <c r="G4534" s="10"/>
    </row>
    <row r="4535" spans="7:7" x14ac:dyDescent="0.2">
      <c r="G4535" s="10"/>
    </row>
    <row r="4536" spans="7:7" x14ac:dyDescent="0.2">
      <c r="G4536" s="10"/>
    </row>
    <row r="4537" spans="7:7" x14ac:dyDescent="0.2">
      <c r="G4537" s="10"/>
    </row>
    <row r="4538" spans="7:7" x14ac:dyDescent="0.2">
      <c r="G4538" s="10"/>
    </row>
    <row r="4539" spans="7:7" x14ac:dyDescent="0.2">
      <c r="G4539" s="10"/>
    </row>
    <row r="4540" spans="7:7" x14ac:dyDescent="0.2">
      <c r="G4540" s="10"/>
    </row>
    <row r="4541" spans="7:7" x14ac:dyDescent="0.2">
      <c r="G4541" s="10"/>
    </row>
    <row r="4542" spans="7:7" x14ac:dyDescent="0.2">
      <c r="G4542" s="10"/>
    </row>
    <row r="4543" spans="7:7" x14ac:dyDescent="0.2">
      <c r="G4543" s="10"/>
    </row>
    <row r="4544" spans="7:7" x14ac:dyDescent="0.2">
      <c r="G4544" s="10"/>
    </row>
    <row r="4545" spans="7:7" x14ac:dyDescent="0.2">
      <c r="G4545" s="10"/>
    </row>
    <row r="4546" spans="7:7" x14ac:dyDescent="0.2">
      <c r="G4546" s="10"/>
    </row>
    <row r="4547" spans="7:7" x14ac:dyDescent="0.2">
      <c r="G4547" s="10"/>
    </row>
    <row r="4548" spans="7:7" x14ac:dyDescent="0.2">
      <c r="G4548" s="10"/>
    </row>
    <row r="4549" spans="7:7" x14ac:dyDescent="0.2">
      <c r="G4549" s="10"/>
    </row>
    <row r="4550" spans="7:7" x14ac:dyDescent="0.2">
      <c r="G4550" s="10"/>
    </row>
    <row r="4551" spans="7:7" x14ac:dyDescent="0.2">
      <c r="G4551" s="10"/>
    </row>
    <row r="4552" spans="7:7" x14ac:dyDescent="0.2">
      <c r="G4552" s="10"/>
    </row>
    <row r="4553" spans="7:7" x14ac:dyDescent="0.2">
      <c r="G4553" s="10"/>
    </row>
    <row r="4554" spans="7:7" x14ac:dyDescent="0.2">
      <c r="G4554" s="10"/>
    </row>
    <row r="4555" spans="7:7" x14ac:dyDescent="0.2">
      <c r="G4555" s="10"/>
    </row>
    <row r="4556" spans="7:7" x14ac:dyDescent="0.2">
      <c r="G4556" s="10"/>
    </row>
    <row r="4557" spans="7:7" x14ac:dyDescent="0.2">
      <c r="G4557" s="10"/>
    </row>
    <row r="4558" spans="7:7" x14ac:dyDescent="0.2">
      <c r="G4558" s="10"/>
    </row>
    <row r="4559" spans="7:7" x14ac:dyDescent="0.2">
      <c r="G4559" s="10"/>
    </row>
    <row r="4560" spans="7:7" x14ac:dyDescent="0.2">
      <c r="G4560" s="10"/>
    </row>
    <row r="4561" spans="7:7" x14ac:dyDescent="0.2">
      <c r="G4561" s="10"/>
    </row>
    <row r="4562" spans="7:7" x14ac:dyDescent="0.2">
      <c r="G4562" s="10"/>
    </row>
    <row r="4563" spans="7:7" x14ac:dyDescent="0.2">
      <c r="G4563" s="10"/>
    </row>
    <row r="4564" spans="7:7" x14ac:dyDescent="0.2">
      <c r="G4564" s="10"/>
    </row>
    <row r="4565" spans="7:7" x14ac:dyDescent="0.2">
      <c r="G4565" s="10"/>
    </row>
    <row r="4566" spans="7:7" x14ac:dyDescent="0.2">
      <c r="G4566" s="10"/>
    </row>
    <row r="4567" spans="7:7" x14ac:dyDescent="0.2">
      <c r="G4567" s="10"/>
    </row>
    <row r="4568" spans="7:7" x14ac:dyDescent="0.2">
      <c r="G4568" s="10"/>
    </row>
    <row r="4569" spans="7:7" x14ac:dyDescent="0.2">
      <c r="G4569" s="10"/>
    </row>
    <row r="4570" spans="7:7" x14ac:dyDescent="0.2">
      <c r="G4570" s="10"/>
    </row>
    <row r="4571" spans="7:7" x14ac:dyDescent="0.2">
      <c r="G4571" s="10"/>
    </row>
    <row r="4572" spans="7:7" x14ac:dyDescent="0.2">
      <c r="G4572" s="10"/>
    </row>
    <row r="4573" spans="7:7" x14ac:dyDescent="0.2">
      <c r="G4573" s="10"/>
    </row>
    <row r="4574" spans="7:7" x14ac:dyDescent="0.2">
      <c r="G4574" s="10"/>
    </row>
    <row r="4575" spans="7:7" x14ac:dyDescent="0.2">
      <c r="G4575" s="10"/>
    </row>
    <row r="4576" spans="7:7" x14ac:dyDescent="0.2">
      <c r="G4576" s="10"/>
    </row>
    <row r="4577" spans="7:7" x14ac:dyDescent="0.2">
      <c r="G4577" s="10"/>
    </row>
    <row r="4578" spans="7:7" x14ac:dyDescent="0.2">
      <c r="G4578" s="10"/>
    </row>
    <row r="4579" spans="7:7" x14ac:dyDescent="0.2">
      <c r="G4579" s="10"/>
    </row>
    <row r="4580" spans="7:7" x14ac:dyDescent="0.2">
      <c r="G4580" s="10"/>
    </row>
    <row r="4581" spans="7:7" x14ac:dyDescent="0.2">
      <c r="G4581" s="10"/>
    </row>
    <row r="4582" spans="7:7" x14ac:dyDescent="0.2">
      <c r="G4582" s="10"/>
    </row>
    <row r="4583" spans="7:7" x14ac:dyDescent="0.2">
      <c r="G4583" s="10"/>
    </row>
    <row r="4584" spans="7:7" x14ac:dyDescent="0.2">
      <c r="G4584" s="10"/>
    </row>
    <row r="4585" spans="7:7" x14ac:dyDescent="0.2">
      <c r="G4585" s="10"/>
    </row>
    <row r="4586" spans="7:7" x14ac:dyDescent="0.2">
      <c r="G4586" s="10"/>
    </row>
    <row r="4587" spans="7:7" x14ac:dyDescent="0.2">
      <c r="G4587" s="10"/>
    </row>
    <row r="4588" spans="7:7" x14ac:dyDescent="0.2">
      <c r="G4588" s="10"/>
    </row>
    <row r="4589" spans="7:7" x14ac:dyDescent="0.2">
      <c r="G4589" s="10"/>
    </row>
    <row r="4590" spans="7:7" x14ac:dyDescent="0.2">
      <c r="G4590" s="10"/>
    </row>
    <row r="4591" spans="7:7" x14ac:dyDescent="0.2">
      <c r="G4591" s="10"/>
    </row>
    <row r="4592" spans="7:7" x14ac:dyDescent="0.2">
      <c r="G4592" s="10"/>
    </row>
    <row r="4593" spans="7:7" x14ac:dyDescent="0.2">
      <c r="G4593" s="10"/>
    </row>
    <row r="4594" spans="7:7" x14ac:dyDescent="0.2">
      <c r="G4594" s="10"/>
    </row>
    <row r="4595" spans="7:7" x14ac:dyDescent="0.2">
      <c r="G4595" s="10"/>
    </row>
    <row r="4596" spans="7:7" x14ac:dyDescent="0.2">
      <c r="G4596" s="10"/>
    </row>
    <row r="4597" spans="7:7" x14ac:dyDescent="0.2">
      <c r="G4597" s="10"/>
    </row>
    <row r="4598" spans="7:7" x14ac:dyDescent="0.2">
      <c r="G4598" s="10"/>
    </row>
    <row r="4599" spans="7:7" x14ac:dyDescent="0.2">
      <c r="G4599" s="10"/>
    </row>
    <row r="4600" spans="7:7" x14ac:dyDescent="0.2">
      <c r="G4600" s="10"/>
    </row>
    <row r="4601" spans="7:7" x14ac:dyDescent="0.2">
      <c r="G4601" s="10"/>
    </row>
    <row r="4602" spans="7:7" x14ac:dyDescent="0.2">
      <c r="G4602" s="10"/>
    </row>
    <row r="4603" spans="7:7" x14ac:dyDescent="0.2">
      <c r="G4603" s="10"/>
    </row>
    <row r="4604" spans="7:7" x14ac:dyDescent="0.2">
      <c r="G4604" s="10"/>
    </row>
    <row r="4605" spans="7:7" x14ac:dyDescent="0.2">
      <c r="G4605" s="10"/>
    </row>
    <row r="4606" spans="7:7" x14ac:dyDescent="0.2">
      <c r="G4606" s="10"/>
    </row>
    <row r="4607" spans="7:7" x14ac:dyDescent="0.2">
      <c r="G4607" s="10"/>
    </row>
    <row r="4608" spans="7:7" x14ac:dyDescent="0.2">
      <c r="G4608" s="10"/>
    </row>
    <row r="4609" spans="7:7" x14ac:dyDescent="0.2">
      <c r="G4609" s="10"/>
    </row>
    <row r="4610" spans="7:7" x14ac:dyDescent="0.2">
      <c r="G4610" s="10"/>
    </row>
    <row r="4611" spans="7:7" x14ac:dyDescent="0.2">
      <c r="G4611" s="10"/>
    </row>
    <row r="4612" spans="7:7" x14ac:dyDescent="0.2">
      <c r="G4612" s="10"/>
    </row>
    <row r="4613" spans="7:7" x14ac:dyDescent="0.2">
      <c r="G4613" s="10"/>
    </row>
    <row r="4614" spans="7:7" x14ac:dyDescent="0.2">
      <c r="G4614" s="10"/>
    </row>
    <row r="4615" spans="7:7" x14ac:dyDescent="0.2">
      <c r="G4615" s="10"/>
    </row>
    <row r="4616" spans="7:7" x14ac:dyDescent="0.2">
      <c r="G4616" s="10"/>
    </row>
    <row r="4617" spans="7:7" x14ac:dyDescent="0.2">
      <c r="G4617" s="10"/>
    </row>
    <row r="4618" spans="7:7" x14ac:dyDescent="0.2">
      <c r="G4618" s="10"/>
    </row>
    <row r="4619" spans="7:7" x14ac:dyDescent="0.2">
      <c r="G4619" s="10"/>
    </row>
    <row r="4620" spans="7:7" x14ac:dyDescent="0.2">
      <c r="G4620" s="10"/>
    </row>
    <row r="4621" spans="7:7" x14ac:dyDescent="0.2">
      <c r="G4621" s="10"/>
    </row>
    <row r="4622" spans="7:7" x14ac:dyDescent="0.2">
      <c r="G4622" s="10"/>
    </row>
    <row r="4623" spans="7:7" x14ac:dyDescent="0.2">
      <c r="G4623" s="10"/>
    </row>
    <row r="4624" spans="7:7" x14ac:dyDescent="0.2">
      <c r="G4624" s="10"/>
    </row>
    <row r="4625" spans="7:7" x14ac:dyDescent="0.2">
      <c r="G4625" s="10"/>
    </row>
    <row r="4626" spans="7:7" x14ac:dyDescent="0.2">
      <c r="G4626" s="10"/>
    </row>
    <row r="4627" spans="7:7" x14ac:dyDescent="0.2">
      <c r="G4627" s="10"/>
    </row>
    <row r="4628" spans="7:7" x14ac:dyDescent="0.2">
      <c r="G4628" s="10"/>
    </row>
    <row r="4629" spans="7:7" x14ac:dyDescent="0.2">
      <c r="G4629" s="10"/>
    </row>
    <row r="4630" spans="7:7" x14ac:dyDescent="0.2">
      <c r="G4630" s="10"/>
    </row>
    <row r="4631" spans="7:7" x14ac:dyDescent="0.2">
      <c r="G4631" s="10"/>
    </row>
    <row r="4632" spans="7:7" x14ac:dyDescent="0.2">
      <c r="G4632" s="10"/>
    </row>
    <row r="4633" spans="7:7" x14ac:dyDescent="0.2">
      <c r="G4633" s="10"/>
    </row>
    <row r="4634" spans="7:7" x14ac:dyDescent="0.2">
      <c r="G4634" s="10"/>
    </row>
    <row r="4635" spans="7:7" x14ac:dyDescent="0.2">
      <c r="G4635" s="10"/>
    </row>
    <row r="4636" spans="7:7" x14ac:dyDescent="0.2">
      <c r="G4636" s="10"/>
    </row>
    <row r="4637" spans="7:7" x14ac:dyDescent="0.2">
      <c r="G4637" s="10"/>
    </row>
    <row r="4638" spans="7:7" x14ac:dyDescent="0.2">
      <c r="G4638" s="10"/>
    </row>
    <row r="4639" spans="7:7" x14ac:dyDescent="0.2">
      <c r="G4639" s="10"/>
    </row>
    <row r="4640" spans="7:7" x14ac:dyDescent="0.2">
      <c r="G4640" s="10"/>
    </row>
    <row r="4641" spans="7:7" x14ac:dyDescent="0.2">
      <c r="G4641" s="10"/>
    </row>
    <row r="4642" spans="7:7" x14ac:dyDescent="0.2">
      <c r="G4642" s="10"/>
    </row>
    <row r="4643" spans="7:7" x14ac:dyDescent="0.2">
      <c r="G4643" s="10"/>
    </row>
    <row r="4644" spans="7:7" x14ac:dyDescent="0.2">
      <c r="G4644" s="10"/>
    </row>
    <row r="4645" spans="7:7" x14ac:dyDescent="0.2">
      <c r="G4645" s="10"/>
    </row>
    <row r="4646" spans="7:7" x14ac:dyDescent="0.2">
      <c r="G4646" s="10"/>
    </row>
    <row r="4647" spans="7:7" x14ac:dyDescent="0.2">
      <c r="G4647" s="10"/>
    </row>
    <row r="4648" spans="7:7" x14ac:dyDescent="0.2">
      <c r="G4648" s="10"/>
    </row>
    <row r="4649" spans="7:7" x14ac:dyDescent="0.2">
      <c r="G4649" s="10"/>
    </row>
    <row r="4650" spans="7:7" x14ac:dyDescent="0.2">
      <c r="G4650" s="10"/>
    </row>
    <row r="4651" spans="7:7" x14ac:dyDescent="0.2">
      <c r="G4651" s="10"/>
    </row>
    <row r="4652" spans="7:7" x14ac:dyDescent="0.2">
      <c r="G4652" s="10"/>
    </row>
    <row r="4653" spans="7:7" x14ac:dyDescent="0.2">
      <c r="G4653" s="10"/>
    </row>
    <row r="4654" spans="7:7" x14ac:dyDescent="0.2">
      <c r="G4654" s="10"/>
    </row>
    <row r="4655" spans="7:7" x14ac:dyDescent="0.2">
      <c r="G4655" s="10"/>
    </row>
    <row r="4656" spans="7:7" x14ac:dyDescent="0.2">
      <c r="G4656" s="10"/>
    </row>
    <row r="4657" spans="7:7" x14ac:dyDescent="0.2">
      <c r="G4657" s="10"/>
    </row>
    <row r="4658" spans="7:7" x14ac:dyDescent="0.2">
      <c r="G4658" s="10"/>
    </row>
    <row r="4659" spans="7:7" x14ac:dyDescent="0.2">
      <c r="G4659" s="10"/>
    </row>
    <row r="4660" spans="7:7" x14ac:dyDescent="0.2">
      <c r="G4660" s="10"/>
    </row>
    <row r="4661" spans="7:7" x14ac:dyDescent="0.2">
      <c r="G4661" s="10"/>
    </row>
    <row r="4662" spans="7:7" x14ac:dyDescent="0.2">
      <c r="G4662" s="10"/>
    </row>
    <row r="4663" spans="7:7" x14ac:dyDescent="0.2">
      <c r="G4663" s="10"/>
    </row>
    <row r="4664" spans="7:7" x14ac:dyDescent="0.2">
      <c r="G4664" s="10"/>
    </row>
    <row r="4665" spans="7:7" x14ac:dyDescent="0.2">
      <c r="G4665" s="10"/>
    </row>
    <row r="4666" spans="7:7" x14ac:dyDescent="0.2">
      <c r="G4666" s="10"/>
    </row>
    <row r="4667" spans="7:7" x14ac:dyDescent="0.2">
      <c r="G4667" s="10"/>
    </row>
    <row r="4668" spans="7:7" x14ac:dyDescent="0.2">
      <c r="G4668" s="10"/>
    </row>
    <row r="4669" spans="7:7" x14ac:dyDescent="0.2">
      <c r="G4669" s="10"/>
    </row>
    <row r="4670" spans="7:7" x14ac:dyDescent="0.2">
      <c r="G4670" s="10"/>
    </row>
    <row r="4671" spans="7:7" x14ac:dyDescent="0.2">
      <c r="G4671" s="10"/>
    </row>
    <row r="4672" spans="7:7" x14ac:dyDescent="0.2">
      <c r="G4672" s="10"/>
    </row>
    <row r="4673" spans="7:7" x14ac:dyDescent="0.2">
      <c r="G4673" s="10"/>
    </row>
    <row r="4674" spans="7:7" x14ac:dyDescent="0.2">
      <c r="G4674" s="10"/>
    </row>
    <row r="4675" spans="7:7" x14ac:dyDescent="0.2">
      <c r="G4675" s="10"/>
    </row>
    <row r="4676" spans="7:7" x14ac:dyDescent="0.2">
      <c r="G4676" s="10"/>
    </row>
    <row r="4677" spans="7:7" x14ac:dyDescent="0.2">
      <c r="G4677" s="10"/>
    </row>
    <row r="4678" spans="7:7" x14ac:dyDescent="0.2">
      <c r="G4678" s="10"/>
    </row>
    <row r="4679" spans="7:7" x14ac:dyDescent="0.2">
      <c r="G4679" s="10"/>
    </row>
    <row r="4680" spans="7:7" x14ac:dyDescent="0.2">
      <c r="G4680" s="10"/>
    </row>
    <row r="4681" spans="7:7" x14ac:dyDescent="0.2">
      <c r="G4681" s="10"/>
    </row>
    <row r="4682" spans="7:7" x14ac:dyDescent="0.2">
      <c r="G4682" s="10"/>
    </row>
    <row r="4683" spans="7:7" x14ac:dyDescent="0.2">
      <c r="G4683" s="10"/>
    </row>
    <row r="4684" spans="7:7" x14ac:dyDescent="0.2">
      <c r="G4684" s="10"/>
    </row>
    <row r="4685" spans="7:7" x14ac:dyDescent="0.2">
      <c r="G4685" s="10"/>
    </row>
    <row r="4686" spans="7:7" x14ac:dyDescent="0.2">
      <c r="G4686" s="10"/>
    </row>
    <row r="4687" spans="7:7" x14ac:dyDescent="0.2">
      <c r="G4687" s="10"/>
    </row>
    <row r="4688" spans="7:7" x14ac:dyDescent="0.2">
      <c r="G4688" s="10"/>
    </row>
    <row r="4689" spans="7:7" x14ac:dyDescent="0.2">
      <c r="G4689" s="10"/>
    </row>
    <row r="4690" spans="7:7" x14ac:dyDescent="0.2">
      <c r="G4690" s="10"/>
    </row>
    <row r="4691" spans="7:7" x14ac:dyDescent="0.2">
      <c r="G4691" s="10"/>
    </row>
    <row r="4692" spans="7:7" x14ac:dyDescent="0.2">
      <c r="G4692" s="10"/>
    </row>
    <row r="4693" spans="7:7" x14ac:dyDescent="0.2">
      <c r="G4693" s="10"/>
    </row>
    <row r="4694" spans="7:7" x14ac:dyDescent="0.2">
      <c r="G4694" s="10"/>
    </row>
    <row r="4695" spans="7:7" x14ac:dyDescent="0.2">
      <c r="G4695" s="10"/>
    </row>
    <row r="4696" spans="7:7" x14ac:dyDescent="0.2">
      <c r="G4696" s="10"/>
    </row>
    <row r="4697" spans="7:7" x14ac:dyDescent="0.2">
      <c r="G4697" s="10"/>
    </row>
    <row r="4698" spans="7:7" x14ac:dyDescent="0.2">
      <c r="G4698" s="10"/>
    </row>
    <row r="4699" spans="7:7" x14ac:dyDescent="0.2">
      <c r="G4699" s="10"/>
    </row>
    <row r="4700" spans="7:7" x14ac:dyDescent="0.2">
      <c r="G4700" s="10"/>
    </row>
    <row r="4701" spans="7:7" x14ac:dyDescent="0.2">
      <c r="G4701" s="10"/>
    </row>
    <row r="4702" spans="7:7" x14ac:dyDescent="0.2">
      <c r="G4702" s="10"/>
    </row>
    <row r="4703" spans="7:7" x14ac:dyDescent="0.2">
      <c r="G4703" s="10"/>
    </row>
    <row r="4704" spans="7:7" x14ac:dyDescent="0.2">
      <c r="G4704" s="10"/>
    </row>
    <row r="4705" spans="7:7" x14ac:dyDescent="0.2">
      <c r="G4705" s="10"/>
    </row>
    <row r="4706" spans="7:7" x14ac:dyDescent="0.2">
      <c r="G4706" s="10"/>
    </row>
    <row r="4707" spans="7:7" x14ac:dyDescent="0.2">
      <c r="G4707" s="10"/>
    </row>
    <row r="4708" spans="7:7" x14ac:dyDescent="0.2">
      <c r="G4708" s="10"/>
    </row>
    <row r="4709" spans="7:7" x14ac:dyDescent="0.2">
      <c r="G4709" s="10"/>
    </row>
    <row r="4710" spans="7:7" x14ac:dyDescent="0.2">
      <c r="G4710" s="10"/>
    </row>
    <row r="4711" spans="7:7" x14ac:dyDescent="0.2">
      <c r="G4711" s="10"/>
    </row>
    <row r="4712" spans="7:7" x14ac:dyDescent="0.2">
      <c r="G4712" s="10"/>
    </row>
    <row r="4713" spans="7:7" x14ac:dyDescent="0.2">
      <c r="G4713" s="10"/>
    </row>
    <row r="4714" spans="7:7" x14ac:dyDescent="0.2">
      <c r="G4714" s="10"/>
    </row>
    <row r="4715" spans="7:7" x14ac:dyDescent="0.2">
      <c r="G4715" s="10"/>
    </row>
    <row r="4716" spans="7:7" x14ac:dyDescent="0.2">
      <c r="G4716" s="10"/>
    </row>
    <row r="4717" spans="7:7" x14ac:dyDescent="0.2">
      <c r="G4717" s="10"/>
    </row>
    <row r="4718" spans="7:7" x14ac:dyDescent="0.2">
      <c r="G4718" s="10"/>
    </row>
    <row r="4719" spans="7:7" x14ac:dyDescent="0.2">
      <c r="G4719" s="10"/>
    </row>
    <row r="4720" spans="7:7" x14ac:dyDescent="0.2">
      <c r="G4720" s="10"/>
    </row>
    <row r="4721" spans="7:7" x14ac:dyDescent="0.2">
      <c r="G4721" s="10"/>
    </row>
    <row r="4722" spans="7:7" x14ac:dyDescent="0.2">
      <c r="G4722" s="10"/>
    </row>
    <row r="4723" spans="7:7" x14ac:dyDescent="0.2">
      <c r="G4723" s="10"/>
    </row>
    <row r="4724" spans="7:7" x14ac:dyDescent="0.2">
      <c r="G4724" s="10"/>
    </row>
    <row r="4725" spans="7:7" x14ac:dyDescent="0.2">
      <c r="G4725" s="10"/>
    </row>
    <row r="4726" spans="7:7" x14ac:dyDescent="0.2">
      <c r="G4726" s="10"/>
    </row>
    <row r="4727" spans="7:7" x14ac:dyDescent="0.2">
      <c r="G4727" s="10"/>
    </row>
    <row r="4728" spans="7:7" x14ac:dyDescent="0.2">
      <c r="G4728" s="10"/>
    </row>
    <row r="4729" spans="7:7" x14ac:dyDescent="0.2">
      <c r="G4729" s="10"/>
    </row>
    <row r="4730" spans="7:7" x14ac:dyDescent="0.2">
      <c r="G4730" s="10"/>
    </row>
    <row r="4731" spans="7:7" x14ac:dyDescent="0.2">
      <c r="G4731" s="10"/>
    </row>
    <row r="4732" spans="7:7" x14ac:dyDescent="0.2">
      <c r="G4732" s="10"/>
    </row>
    <row r="4733" spans="7:7" x14ac:dyDescent="0.2">
      <c r="G4733" s="10"/>
    </row>
    <row r="4734" spans="7:7" x14ac:dyDescent="0.2">
      <c r="G4734" s="10"/>
    </row>
    <row r="4735" spans="7:7" x14ac:dyDescent="0.2">
      <c r="G4735" s="10"/>
    </row>
    <row r="4736" spans="7:7" x14ac:dyDescent="0.2">
      <c r="G4736" s="10"/>
    </row>
    <row r="4737" spans="7:7" x14ac:dyDescent="0.2">
      <c r="G4737" s="10"/>
    </row>
    <row r="4738" spans="7:7" x14ac:dyDescent="0.2">
      <c r="G4738" s="10"/>
    </row>
    <row r="4739" spans="7:7" x14ac:dyDescent="0.2">
      <c r="G4739" s="10"/>
    </row>
    <row r="4740" spans="7:7" x14ac:dyDescent="0.2">
      <c r="G4740" s="10"/>
    </row>
    <row r="4741" spans="7:7" x14ac:dyDescent="0.2">
      <c r="G4741" s="10"/>
    </row>
    <row r="4742" spans="7:7" x14ac:dyDescent="0.2">
      <c r="G4742" s="10"/>
    </row>
    <row r="4743" spans="7:7" x14ac:dyDescent="0.2">
      <c r="G4743" s="10"/>
    </row>
    <row r="4744" spans="7:7" x14ac:dyDescent="0.2">
      <c r="G4744" s="10"/>
    </row>
    <row r="4745" spans="7:7" x14ac:dyDescent="0.2">
      <c r="G4745" s="10"/>
    </row>
    <row r="4746" spans="7:7" x14ac:dyDescent="0.2">
      <c r="G4746" s="10"/>
    </row>
    <row r="4747" spans="7:7" x14ac:dyDescent="0.2">
      <c r="G4747" s="10"/>
    </row>
    <row r="4748" spans="7:7" x14ac:dyDescent="0.2">
      <c r="G4748" s="10"/>
    </row>
    <row r="4749" spans="7:7" x14ac:dyDescent="0.2">
      <c r="G4749" s="10"/>
    </row>
    <row r="4750" spans="7:7" x14ac:dyDescent="0.2">
      <c r="G4750" s="10"/>
    </row>
    <row r="4751" spans="7:7" x14ac:dyDescent="0.2">
      <c r="G4751" s="10"/>
    </row>
    <row r="4752" spans="7:7" x14ac:dyDescent="0.2">
      <c r="G4752" s="10"/>
    </row>
    <row r="4753" spans="7:7" x14ac:dyDescent="0.2">
      <c r="G4753" s="10"/>
    </row>
    <row r="4754" spans="7:7" x14ac:dyDescent="0.2">
      <c r="G4754" s="10"/>
    </row>
    <row r="4755" spans="7:7" x14ac:dyDescent="0.2">
      <c r="G4755" s="10"/>
    </row>
    <row r="4756" spans="7:7" x14ac:dyDescent="0.2">
      <c r="G4756" s="10"/>
    </row>
    <row r="4757" spans="7:7" x14ac:dyDescent="0.2">
      <c r="G4757" s="10"/>
    </row>
    <row r="4758" spans="7:7" x14ac:dyDescent="0.2">
      <c r="G4758" s="10"/>
    </row>
    <row r="4759" spans="7:7" x14ac:dyDescent="0.2">
      <c r="G4759" s="10"/>
    </row>
    <row r="4760" spans="7:7" x14ac:dyDescent="0.2">
      <c r="G4760" s="10"/>
    </row>
    <row r="4761" spans="7:7" x14ac:dyDescent="0.2">
      <c r="G4761" s="10"/>
    </row>
    <row r="4762" spans="7:7" x14ac:dyDescent="0.2">
      <c r="G4762" s="10"/>
    </row>
    <row r="4763" spans="7:7" x14ac:dyDescent="0.2">
      <c r="G4763" s="10"/>
    </row>
    <row r="4764" spans="7:7" x14ac:dyDescent="0.2">
      <c r="G4764" s="10"/>
    </row>
    <row r="4765" spans="7:7" x14ac:dyDescent="0.2">
      <c r="G4765" s="10"/>
    </row>
    <row r="4766" spans="7:7" x14ac:dyDescent="0.2">
      <c r="G4766" s="10"/>
    </row>
    <row r="4767" spans="7:7" x14ac:dyDescent="0.2">
      <c r="G4767" s="10"/>
    </row>
    <row r="4768" spans="7:7" x14ac:dyDescent="0.2">
      <c r="G4768" s="10"/>
    </row>
    <row r="4769" spans="7:7" x14ac:dyDescent="0.2">
      <c r="G4769" s="10"/>
    </row>
    <row r="4770" spans="7:7" x14ac:dyDescent="0.2">
      <c r="G4770" s="10"/>
    </row>
    <row r="4771" spans="7:7" x14ac:dyDescent="0.2">
      <c r="G4771" s="10"/>
    </row>
    <row r="4772" spans="7:7" x14ac:dyDescent="0.2">
      <c r="G4772" s="10"/>
    </row>
    <row r="4773" spans="7:7" x14ac:dyDescent="0.2">
      <c r="G4773" s="10"/>
    </row>
    <row r="4774" spans="7:7" x14ac:dyDescent="0.2">
      <c r="G4774" s="10"/>
    </row>
    <row r="4775" spans="7:7" x14ac:dyDescent="0.2">
      <c r="G4775" s="10"/>
    </row>
    <row r="4776" spans="7:7" x14ac:dyDescent="0.2">
      <c r="G4776" s="10"/>
    </row>
    <row r="4777" spans="7:7" x14ac:dyDescent="0.2">
      <c r="G4777" s="10"/>
    </row>
    <row r="4778" spans="7:7" x14ac:dyDescent="0.2">
      <c r="G4778" s="10"/>
    </row>
    <row r="4779" spans="7:7" x14ac:dyDescent="0.2">
      <c r="G4779" s="10"/>
    </row>
    <row r="4780" spans="7:7" x14ac:dyDescent="0.2">
      <c r="G4780" s="10"/>
    </row>
    <row r="4781" spans="7:7" x14ac:dyDescent="0.2">
      <c r="G4781" s="10"/>
    </row>
    <row r="4782" spans="7:7" x14ac:dyDescent="0.2">
      <c r="G4782" s="10"/>
    </row>
    <row r="4783" spans="7:7" x14ac:dyDescent="0.2">
      <c r="G4783" s="10"/>
    </row>
    <row r="4784" spans="7:7" x14ac:dyDescent="0.2">
      <c r="G4784" s="10"/>
    </row>
    <row r="4785" spans="7:7" x14ac:dyDescent="0.2">
      <c r="G4785" s="10"/>
    </row>
    <row r="4786" spans="7:7" x14ac:dyDescent="0.2">
      <c r="G4786" s="10"/>
    </row>
    <row r="4787" spans="7:7" x14ac:dyDescent="0.2">
      <c r="G4787" s="10"/>
    </row>
    <row r="4788" spans="7:7" x14ac:dyDescent="0.2">
      <c r="G4788" s="10"/>
    </row>
    <row r="4789" spans="7:7" x14ac:dyDescent="0.2">
      <c r="G4789" s="10"/>
    </row>
    <row r="4790" spans="7:7" x14ac:dyDescent="0.2">
      <c r="G4790" s="10"/>
    </row>
    <row r="4791" spans="7:7" x14ac:dyDescent="0.2">
      <c r="G4791" s="10"/>
    </row>
    <row r="4792" spans="7:7" x14ac:dyDescent="0.2">
      <c r="G4792" s="10"/>
    </row>
    <row r="4793" spans="7:7" x14ac:dyDescent="0.2">
      <c r="G4793" s="10"/>
    </row>
    <row r="4794" spans="7:7" x14ac:dyDescent="0.2">
      <c r="G4794" s="10"/>
    </row>
    <row r="4795" spans="7:7" x14ac:dyDescent="0.2">
      <c r="G4795" s="10"/>
    </row>
    <row r="4796" spans="7:7" x14ac:dyDescent="0.2">
      <c r="G4796" s="10"/>
    </row>
    <row r="4797" spans="7:7" x14ac:dyDescent="0.2">
      <c r="G4797" s="10"/>
    </row>
    <row r="4798" spans="7:7" x14ac:dyDescent="0.2">
      <c r="G4798" s="10"/>
    </row>
    <row r="4799" spans="7:7" x14ac:dyDescent="0.2">
      <c r="G4799" s="10"/>
    </row>
    <row r="4800" spans="7:7" x14ac:dyDescent="0.2">
      <c r="G4800" s="10"/>
    </row>
    <row r="4801" spans="7:7" x14ac:dyDescent="0.2">
      <c r="G4801" s="10"/>
    </row>
    <row r="4802" spans="7:7" x14ac:dyDescent="0.2">
      <c r="G4802" s="10"/>
    </row>
    <row r="4803" spans="7:7" x14ac:dyDescent="0.2">
      <c r="G4803" s="10"/>
    </row>
    <row r="4804" spans="7:7" x14ac:dyDescent="0.2">
      <c r="G4804" s="10"/>
    </row>
    <row r="4805" spans="7:7" x14ac:dyDescent="0.2">
      <c r="G4805" s="10"/>
    </row>
    <row r="4806" spans="7:7" x14ac:dyDescent="0.2">
      <c r="G4806" s="10"/>
    </row>
    <row r="4807" spans="7:7" x14ac:dyDescent="0.2">
      <c r="G4807" s="10"/>
    </row>
    <row r="4808" spans="7:7" x14ac:dyDescent="0.2">
      <c r="G4808" s="10"/>
    </row>
    <row r="4809" spans="7:7" x14ac:dyDescent="0.2">
      <c r="G4809" s="10"/>
    </row>
    <row r="4810" spans="7:7" x14ac:dyDescent="0.2">
      <c r="G4810" s="10"/>
    </row>
    <row r="4811" spans="7:7" x14ac:dyDescent="0.2">
      <c r="G4811" s="10"/>
    </row>
    <row r="4812" spans="7:7" x14ac:dyDescent="0.2">
      <c r="G4812" s="10"/>
    </row>
    <row r="4813" spans="7:7" x14ac:dyDescent="0.2">
      <c r="G4813" s="10"/>
    </row>
    <row r="4814" spans="7:7" x14ac:dyDescent="0.2">
      <c r="G4814" s="10"/>
    </row>
    <row r="4815" spans="7:7" x14ac:dyDescent="0.2">
      <c r="G4815" s="10"/>
    </row>
    <row r="4816" spans="7:7" x14ac:dyDescent="0.2">
      <c r="G4816" s="10"/>
    </row>
    <row r="4817" spans="7:7" x14ac:dyDescent="0.2">
      <c r="G4817" s="10"/>
    </row>
    <row r="4818" spans="7:7" x14ac:dyDescent="0.2">
      <c r="G4818" s="10"/>
    </row>
    <row r="4819" spans="7:7" x14ac:dyDescent="0.2">
      <c r="G4819" s="10"/>
    </row>
    <row r="4820" spans="7:7" x14ac:dyDescent="0.2">
      <c r="G4820" s="10"/>
    </row>
    <row r="4821" spans="7:7" x14ac:dyDescent="0.2">
      <c r="G4821" s="10"/>
    </row>
    <row r="4822" spans="7:7" x14ac:dyDescent="0.2">
      <c r="G4822" s="10"/>
    </row>
    <row r="4823" spans="7:7" x14ac:dyDescent="0.2">
      <c r="G4823" s="10"/>
    </row>
    <row r="4824" spans="7:7" x14ac:dyDescent="0.2">
      <c r="G4824" s="10"/>
    </row>
    <row r="4825" spans="7:7" x14ac:dyDescent="0.2">
      <c r="G4825" s="10"/>
    </row>
    <row r="4826" spans="7:7" x14ac:dyDescent="0.2">
      <c r="G4826" s="10"/>
    </row>
    <row r="4827" spans="7:7" x14ac:dyDescent="0.2">
      <c r="G4827" s="10"/>
    </row>
    <row r="4828" spans="7:7" x14ac:dyDescent="0.2">
      <c r="G4828" s="10"/>
    </row>
    <row r="4829" spans="7:7" x14ac:dyDescent="0.2">
      <c r="G4829" s="10"/>
    </row>
    <row r="4830" spans="7:7" x14ac:dyDescent="0.2">
      <c r="G4830" s="10"/>
    </row>
    <row r="4831" spans="7:7" x14ac:dyDescent="0.2">
      <c r="G4831" s="10"/>
    </row>
    <row r="4832" spans="7:7" x14ac:dyDescent="0.2">
      <c r="G4832" s="10"/>
    </row>
    <row r="4833" spans="7:7" x14ac:dyDescent="0.2">
      <c r="G4833" s="10"/>
    </row>
    <row r="4834" spans="7:7" x14ac:dyDescent="0.2">
      <c r="G4834" s="10"/>
    </row>
    <row r="4835" spans="7:7" x14ac:dyDescent="0.2">
      <c r="G4835" s="10"/>
    </row>
    <row r="4836" spans="7:7" x14ac:dyDescent="0.2">
      <c r="G4836" s="10"/>
    </row>
    <row r="4837" spans="7:7" x14ac:dyDescent="0.2">
      <c r="G4837" s="10"/>
    </row>
    <row r="4838" spans="7:7" x14ac:dyDescent="0.2">
      <c r="G4838" s="10"/>
    </row>
    <row r="4839" spans="7:7" x14ac:dyDescent="0.2">
      <c r="G4839" s="10"/>
    </row>
    <row r="4840" spans="7:7" x14ac:dyDescent="0.2">
      <c r="G4840" s="10"/>
    </row>
    <row r="4841" spans="7:7" x14ac:dyDescent="0.2">
      <c r="G4841" s="10"/>
    </row>
    <row r="4842" spans="7:7" x14ac:dyDescent="0.2">
      <c r="G4842" s="10"/>
    </row>
    <row r="4843" spans="7:7" x14ac:dyDescent="0.2">
      <c r="G4843" s="10"/>
    </row>
    <row r="4844" spans="7:7" x14ac:dyDescent="0.2">
      <c r="G4844" s="10"/>
    </row>
    <row r="4845" spans="7:7" x14ac:dyDescent="0.2">
      <c r="G4845" s="10"/>
    </row>
    <row r="4846" spans="7:7" x14ac:dyDescent="0.2">
      <c r="G4846" s="10"/>
    </row>
    <row r="4847" spans="7:7" x14ac:dyDescent="0.2">
      <c r="G4847" s="10"/>
    </row>
    <row r="4848" spans="7:7" x14ac:dyDescent="0.2">
      <c r="G4848" s="10"/>
    </row>
    <row r="4849" spans="7:7" x14ac:dyDescent="0.2">
      <c r="G4849" s="10"/>
    </row>
    <row r="4850" spans="7:7" x14ac:dyDescent="0.2">
      <c r="G4850" s="10"/>
    </row>
    <row r="4851" spans="7:7" x14ac:dyDescent="0.2">
      <c r="G4851" s="10"/>
    </row>
    <row r="4852" spans="7:7" x14ac:dyDescent="0.2">
      <c r="G4852" s="10"/>
    </row>
    <row r="4853" spans="7:7" x14ac:dyDescent="0.2">
      <c r="G4853" s="10"/>
    </row>
    <row r="4854" spans="7:7" x14ac:dyDescent="0.2">
      <c r="G4854" s="10"/>
    </row>
    <row r="4855" spans="7:7" x14ac:dyDescent="0.2">
      <c r="G4855" s="10"/>
    </row>
    <row r="4856" spans="7:7" x14ac:dyDescent="0.2">
      <c r="G4856" s="10"/>
    </row>
    <row r="4857" spans="7:7" x14ac:dyDescent="0.2">
      <c r="G4857" s="10"/>
    </row>
    <row r="4858" spans="7:7" x14ac:dyDescent="0.2">
      <c r="G4858" s="10"/>
    </row>
    <row r="4859" spans="7:7" x14ac:dyDescent="0.2">
      <c r="G4859" s="10"/>
    </row>
    <row r="4860" spans="7:7" x14ac:dyDescent="0.2">
      <c r="G4860" s="10"/>
    </row>
    <row r="4861" spans="7:7" x14ac:dyDescent="0.2">
      <c r="G4861" s="10"/>
    </row>
    <row r="4862" spans="7:7" x14ac:dyDescent="0.2">
      <c r="G4862" s="10"/>
    </row>
    <row r="4863" spans="7:7" x14ac:dyDescent="0.2">
      <c r="G4863" s="10"/>
    </row>
    <row r="4864" spans="7:7" x14ac:dyDescent="0.2">
      <c r="G4864" s="10"/>
    </row>
    <row r="4865" spans="7:7" x14ac:dyDescent="0.2">
      <c r="G4865" s="10"/>
    </row>
    <row r="4866" spans="7:7" x14ac:dyDescent="0.2">
      <c r="G4866" s="10"/>
    </row>
    <row r="4867" spans="7:7" x14ac:dyDescent="0.2">
      <c r="G4867" s="10"/>
    </row>
    <row r="4868" spans="7:7" x14ac:dyDescent="0.2">
      <c r="G4868" s="10"/>
    </row>
    <row r="4869" spans="7:7" x14ac:dyDescent="0.2">
      <c r="G4869" s="10"/>
    </row>
    <row r="4870" spans="7:7" x14ac:dyDescent="0.2">
      <c r="G4870" s="10"/>
    </row>
    <row r="4871" spans="7:7" x14ac:dyDescent="0.2">
      <c r="G4871" s="10"/>
    </row>
    <row r="4872" spans="7:7" x14ac:dyDescent="0.2">
      <c r="G4872" s="10"/>
    </row>
    <row r="4873" spans="7:7" x14ac:dyDescent="0.2">
      <c r="G4873" s="10"/>
    </row>
    <row r="4874" spans="7:7" x14ac:dyDescent="0.2">
      <c r="G4874" s="10"/>
    </row>
    <row r="4875" spans="7:7" x14ac:dyDescent="0.2">
      <c r="G4875" s="10"/>
    </row>
    <row r="4876" spans="7:7" x14ac:dyDescent="0.2">
      <c r="G4876" s="10"/>
    </row>
    <row r="4877" spans="7:7" x14ac:dyDescent="0.2">
      <c r="G4877" s="10"/>
    </row>
    <row r="4878" spans="7:7" x14ac:dyDescent="0.2">
      <c r="G4878" s="10"/>
    </row>
    <row r="4879" spans="7:7" x14ac:dyDescent="0.2">
      <c r="G4879" s="10"/>
    </row>
    <row r="4880" spans="7:7" x14ac:dyDescent="0.2">
      <c r="G4880" s="10"/>
    </row>
    <row r="4881" spans="7:7" x14ac:dyDescent="0.2">
      <c r="G4881" s="10"/>
    </row>
    <row r="4882" spans="7:7" x14ac:dyDescent="0.2">
      <c r="G4882" s="10"/>
    </row>
    <row r="4883" spans="7:7" x14ac:dyDescent="0.2">
      <c r="G4883" s="10"/>
    </row>
    <row r="4884" spans="7:7" x14ac:dyDescent="0.2">
      <c r="G4884" s="10"/>
    </row>
    <row r="4885" spans="7:7" x14ac:dyDescent="0.2">
      <c r="G4885" s="10"/>
    </row>
    <row r="4886" spans="7:7" x14ac:dyDescent="0.2">
      <c r="G4886" s="10"/>
    </row>
    <row r="4887" spans="7:7" x14ac:dyDescent="0.2">
      <c r="G4887" s="10"/>
    </row>
    <row r="4888" spans="7:7" x14ac:dyDescent="0.2">
      <c r="G4888" s="10"/>
    </row>
    <row r="4889" spans="7:7" x14ac:dyDescent="0.2">
      <c r="G4889" s="10"/>
    </row>
    <row r="4890" spans="7:7" x14ac:dyDescent="0.2">
      <c r="G4890" s="10"/>
    </row>
    <row r="4891" spans="7:7" x14ac:dyDescent="0.2">
      <c r="G4891" s="10"/>
    </row>
    <row r="4892" spans="7:7" x14ac:dyDescent="0.2">
      <c r="G4892" s="10"/>
    </row>
    <row r="4893" spans="7:7" x14ac:dyDescent="0.2">
      <c r="G4893" s="10"/>
    </row>
    <row r="4894" spans="7:7" x14ac:dyDescent="0.2">
      <c r="G4894" s="10"/>
    </row>
    <row r="4895" spans="7:7" x14ac:dyDescent="0.2">
      <c r="G4895" s="10"/>
    </row>
    <row r="4896" spans="7:7" x14ac:dyDescent="0.2">
      <c r="G4896" s="10"/>
    </row>
    <row r="4897" spans="7:7" x14ac:dyDescent="0.2">
      <c r="G4897" s="10"/>
    </row>
    <row r="4898" spans="7:7" x14ac:dyDescent="0.2">
      <c r="G4898" s="10"/>
    </row>
    <row r="4899" spans="7:7" x14ac:dyDescent="0.2">
      <c r="G4899" s="10"/>
    </row>
    <row r="4900" spans="7:7" x14ac:dyDescent="0.2">
      <c r="G4900" s="10"/>
    </row>
    <row r="4901" spans="7:7" x14ac:dyDescent="0.2">
      <c r="G4901" s="10"/>
    </row>
    <row r="4902" spans="7:7" x14ac:dyDescent="0.2">
      <c r="G4902" s="10"/>
    </row>
    <row r="4903" spans="7:7" x14ac:dyDescent="0.2">
      <c r="G4903" s="10"/>
    </row>
    <row r="4904" spans="7:7" x14ac:dyDescent="0.2">
      <c r="G4904" s="10"/>
    </row>
    <row r="4905" spans="7:7" x14ac:dyDescent="0.2">
      <c r="G4905" s="10"/>
    </row>
    <row r="4906" spans="7:7" x14ac:dyDescent="0.2">
      <c r="G4906" s="10"/>
    </row>
    <row r="4907" spans="7:7" x14ac:dyDescent="0.2">
      <c r="G4907" s="10"/>
    </row>
    <row r="4908" spans="7:7" x14ac:dyDescent="0.2">
      <c r="G4908" s="10"/>
    </row>
    <row r="4909" spans="7:7" x14ac:dyDescent="0.2">
      <c r="G4909" s="10"/>
    </row>
    <row r="4910" spans="7:7" x14ac:dyDescent="0.2">
      <c r="G4910" s="10"/>
    </row>
    <row r="4911" spans="7:7" x14ac:dyDescent="0.2">
      <c r="G4911" s="10"/>
    </row>
    <row r="4912" spans="7:7" x14ac:dyDescent="0.2">
      <c r="G4912" s="10"/>
    </row>
    <row r="4913" spans="7:7" x14ac:dyDescent="0.2">
      <c r="G4913" s="10"/>
    </row>
    <row r="4914" spans="7:7" x14ac:dyDescent="0.2">
      <c r="G4914" s="10"/>
    </row>
    <row r="4915" spans="7:7" x14ac:dyDescent="0.2">
      <c r="G4915" s="10"/>
    </row>
    <row r="4916" spans="7:7" x14ac:dyDescent="0.2">
      <c r="G4916" s="10"/>
    </row>
    <row r="4917" spans="7:7" x14ac:dyDescent="0.2">
      <c r="G4917" s="10"/>
    </row>
    <row r="4918" spans="7:7" x14ac:dyDescent="0.2">
      <c r="G4918" s="10"/>
    </row>
    <row r="4919" spans="7:7" x14ac:dyDescent="0.2">
      <c r="G4919" s="10"/>
    </row>
    <row r="4920" spans="7:7" x14ac:dyDescent="0.2">
      <c r="G4920" s="10"/>
    </row>
    <row r="4921" spans="7:7" x14ac:dyDescent="0.2">
      <c r="G4921" s="10"/>
    </row>
    <row r="4922" spans="7:7" x14ac:dyDescent="0.2">
      <c r="G4922" s="10"/>
    </row>
    <row r="4923" spans="7:7" x14ac:dyDescent="0.2">
      <c r="G4923" s="10"/>
    </row>
    <row r="4924" spans="7:7" x14ac:dyDescent="0.2">
      <c r="G4924" s="10"/>
    </row>
    <row r="4925" spans="7:7" x14ac:dyDescent="0.2">
      <c r="G4925" s="10"/>
    </row>
    <row r="4926" spans="7:7" x14ac:dyDescent="0.2">
      <c r="G4926" s="10"/>
    </row>
    <row r="4927" spans="7:7" x14ac:dyDescent="0.2">
      <c r="G4927" s="10"/>
    </row>
    <row r="4928" spans="7:7" x14ac:dyDescent="0.2">
      <c r="G4928" s="10"/>
    </row>
    <row r="4929" spans="7:7" x14ac:dyDescent="0.2">
      <c r="G4929" s="10"/>
    </row>
    <row r="4930" spans="7:7" x14ac:dyDescent="0.2">
      <c r="G4930" s="10"/>
    </row>
    <row r="4931" spans="7:7" x14ac:dyDescent="0.2">
      <c r="G4931" s="10"/>
    </row>
    <row r="4932" spans="7:7" x14ac:dyDescent="0.2">
      <c r="G4932" s="10"/>
    </row>
    <row r="4933" spans="7:7" x14ac:dyDescent="0.2">
      <c r="G4933" s="10"/>
    </row>
    <row r="4934" spans="7:7" x14ac:dyDescent="0.2">
      <c r="G4934" s="10"/>
    </row>
    <row r="4935" spans="7:7" x14ac:dyDescent="0.2">
      <c r="G4935" s="10"/>
    </row>
    <row r="4936" spans="7:7" x14ac:dyDescent="0.2">
      <c r="G4936" s="10"/>
    </row>
    <row r="4937" spans="7:7" x14ac:dyDescent="0.2">
      <c r="G4937" s="10"/>
    </row>
    <row r="4938" spans="7:7" x14ac:dyDescent="0.2">
      <c r="G4938" s="10"/>
    </row>
    <row r="4939" spans="7:7" x14ac:dyDescent="0.2">
      <c r="G4939" s="10"/>
    </row>
    <row r="4940" spans="7:7" x14ac:dyDescent="0.2">
      <c r="G4940" s="10"/>
    </row>
    <row r="4941" spans="7:7" x14ac:dyDescent="0.2">
      <c r="G4941" s="10"/>
    </row>
    <row r="4942" spans="7:7" x14ac:dyDescent="0.2">
      <c r="G4942" s="10"/>
    </row>
    <row r="4943" spans="7:7" x14ac:dyDescent="0.2">
      <c r="G4943" s="10"/>
    </row>
    <row r="4944" spans="7:7" x14ac:dyDescent="0.2">
      <c r="G4944" s="10"/>
    </row>
    <row r="4945" spans="7:7" x14ac:dyDescent="0.2">
      <c r="G4945" s="10"/>
    </row>
    <row r="4946" spans="7:7" x14ac:dyDescent="0.2">
      <c r="G4946" s="10"/>
    </row>
    <row r="4947" spans="7:7" x14ac:dyDescent="0.2">
      <c r="G4947" s="10"/>
    </row>
    <row r="4948" spans="7:7" x14ac:dyDescent="0.2">
      <c r="G4948" s="10"/>
    </row>
    <row r="4949" spans="7:7" x14ac:dyDescent="0.2">
      <c r="G4949" s="10"/>
    </row>
    <row r="4950" spans="7:7" x14ac:dyDescent="0.2">
      <c r="G4950" s="10"/>
    </row>
    <row r="4951" spans="7:7" x14ac:dyDescent="0.2">
      <c r="G4951" s="10"/>
    </row>
    <row r="4952" spans="7:7" x14ac:dyDescent="0.2">
      <c r="G4952" s="10"/>
    </row>
    <row r="4953" spans="7:7" x14ac:dyDescent="0.2">
      <c r="G4953" s="10"/>
    </row>
    <row r="4954" spans="7:7" x14ac:dyDescent="0.2">
      <c r="G4954" s="10"/>
    </row>
    <row r="4955" spans="7:7" x14ac:dyDescent="0.2">
      <c r="G4955" s="10"/>
    </row>
    <row r="4956" spans="7:7" x14ac:dyDescent="0.2">
      <c r="G4956" s="10"/>
    </row>
    <row r="4957" spans="7:7" x14ac:dyDescent="0.2">
      <c r="G4957" s="10"/>
    </row>
    <row r="4958" spans="7:7" x14ac:dyDescent="0.2">
      <c r="G4958" s="10"/>
    </row>
    <row r="4959" spans="7:7" x14ac:dyDescent="0.2">
      <c r="G4959" s="10"/>
    </row>
    <row r="4960" spans="7:7" x14ac:dyDescent="0.2">
      <c r="G4960" s="10"/>
    </row>
    <row r="4961" spans="7:7" x14ac:dyDescent="0.2">
      <c r="G4961" s="10"/>
    </row>
    <row r="4962" spans="7:7" x14ac:dyDescent="0.2">
      <c r="G4962" s="10"/>
    </row>
    <row r="4963" spans="7:7" x14ac:dyDescent="0.2">
      <c r="G4963" s="10"/>
    </row>
    <row r="4964" spans="7:7" x14ac:dyDescent="0.2">
      <c r="G4964" s="10"/>
    </row>
    <row r="4965" spans="7:7" x14ac:dyDescent="0.2">
      <c r="G4965" s="10"/>
    </row>
    <row r="4966" spans="7:7" x14ac:dyDescent="0.2">
      <c r="G4966" s="10"/>
    </row>
    <row r="4967" spans="7:7" x14ac:dyDescent="0.2">
      <c r="G4967" s="10"/>
    </row>
    <row r="4968" spans="7:7" x14ac:dyDescent="0.2">
      <c r="G4968" s="10"/>
    </row>
    <row r="4969" spans="7:7" x14ac:dyDescent="0.2">
      <c r="G4969" s="10"/>
    </row>
    <row r="4970" spans="7:7" x14ac:dyDescent="0.2">
      <c r="G4970" s="10"/>
    </row>
    <row r="4971" spans="7:7" x14ac:dyDescent="0.2">
      <c r="G4971" s="10"/>
    </row>
    <row r="4972" spans="7:7" x14ac:dyDescent="0.2">
      <c r="G4972" s="10"/>
    </row>
    <row r="4973" spans="7:7" x14ac:dyDescent="0.2">
      <c r="G4973" s="10"/>
    </row>
    <row r="4974" spans="7:7" x14ac:dyDescent="0.2">
      <c r="G4974" s="10"/>
    </row>
    <row r="4975" spans="7:7" x14ac:dyDescent="0.2">
      <c r="G4975" s="10"/>
    </row>
    <row r="4976" spans="7:7" x14ac:dyDescent="0.2">
      <c r="G4976" s="10"/>
    </row>
    <row r="4977" spans="7:7" x14ac:dyDescent="0.2">
      <c r="G4977" s="10"/>
    </row>
    <row r="4978" spans="7:7" x14ac:dyDescent="0.2">
      <c r="G4978" s="10"/>
    </row>
    <row r="4979" spans="7:7" x14ac:dyDescent="0.2">
      <c r="G4979" s="10"/>
    </row>
    <row r="4980" spans="7:7" x14ac:dyDescent="0.2">
      <c r="G4980" s="10"/>
    </row>
    <row r="4981" spans="7:7" x14ac:dyDescent="0.2">
      <c r="G4981" s="10"/>
    </row>
    <row r="4982" spans="7:7" x14ac:dyDescent="0.2">
      <c r="G4982" s="10"/>
    </row>
    <row r="4983" spans="7:7" x14ac:dyDescent="0.2">
      <c r="G4983" s="10"/>
    </row>
    <row r="4984" spans="7:7" x14ac:dyDescent="0.2">
      <c r="G4984" s="10"/>
    </row>
    <row r="4985" spans="7:7" x14ac:dyDescent="0.2">
      <c r="G4985" s="10"/>
    </row>
    <row r="4986" spans="7:7" x14ac:dyDescent="0.2">
      <c r="G4986" s="10"/>
    </row>
    <row r="4987" spans="7:7" x14ac:dyDescent="0.2">
      <c r="G4987" s="10"/>
    </row>
    <row r="4988" spans="7:7" x14ac:dyDescent="0.2">
      <c r="G4988" s="10"/>
    </row>
    <row r="4989" spans="7:7" x14ac:dyDescent="0.2">
      <c r="G4989" s="10"/>
    </row>
    <row r="4990" spans="7:7" x14ac:dyDescent="0.2">
      <c r="G4990" s="10"/>
    </row>
    <row r="4991" spans="7:7" x14ac:dyDescent="0.2">
      <c r="G4991" s="10"/>
    </row>
    <row r="4992" spans="7:7" x14ac:dyDescent="0.2">
      <c r="G4992" s="10"/>
    </row>
    <row r="4993" spans="7:7" x14ac:dyDescent="0.2">
      <c r="G4993" s="10"/>
    </row>
    <row r="4994" spans="7:7" x14ac:dyDescent="0.2">
      <c r="G4994" s="10"/>
    </row>
    <row r="4995" spans="7:7" x14ac:dyDescent="0.2">
      <c r="G4995" s="10"/>
    </row>
    <row r="4996" spans="7:7" x14ac:dyDescent="0.2">
      <c r="G4996" s="10"/>
    </row>
    <row r="4997" spans="7:7" x14ac:dyDescent="0.2">
      <c r="G4997" s="10"/>
    </row>
    <row r="4998" spans="7:7" x14ac:dyDescent="0.2">
      <c r="G4998" s="10"/>
    </row>
    <row r="4999" spans="7:7" x14ac:dyDescent="0.2">
      <c r="G4999" s="10"/>
    </row>
    <row r="5000" spans="7:7" x14ac:dyDescent="0.2">
      <c r="G5000" s="10"/>
    </row>
  </sheetData>
  <sheetProtection algorithmName="SHA-512" hashValue="q9Vtq7YXBWFaHNti8FRyVYww9r3nSF9nBRDpT+GympstKOw8FXTq6lMjpDLZ2jEN5mdJmlTJ4eSbUhuUn2eqRQ==" saltValue="tZ84W5iwbCS65p7zB4OW/A==" spinCount="100000" sheet="1" formatRows="0"/>
  <mergeCells count="6">
    <mergeCell ref="A111:J115"/>
    <mergeCell ref="A1:J1"/>
    <mergeCell ref="C2:J2"/>
    <mergeCell ref="C3:J3"/>
    <mergeCell ref="C4:J4"/>
    <mergeCell ref="A110:C110"/>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1 1 Pol</vt:lpstr>
      <vt:lpstr>1 3 Pol</vt:lpstr>
      <vt:lpstr>1 3a Pol</vt:lpstr>
      <vt:lpstr>1 4a Pol</vt:lpstr>
      <vt:lpstr>1 4b Pol</vt:lpstr>
      <vt:lpstr>1 5 Pol</vt:lpstr>
      <vt:lpstr>1 5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3 Pol'!Názvy_tisku</vt:lpstr>
      <vt:lpstr>'1 3a Pol'!Názvy_tisku</vt:lpstr>
      <vt:lpstr>'1 4a Pol'!Názvy_tisku</vt:lpstr>
      <vt:lpstr>'1 4b Pol'!Názvy_tisku</vt:lpstr>
      <vt:lpstr>'1 5 P1'!Názvy_tisku</vt:lpstr>
      <vt:lpstr>'1 5 Pol'!Názvy_tisku</vt:lpstr>
      <vt:lpstr>oadresa</vt:lpstr>
      <vt:lpstr>Stavba!Objednatel</vt:lpstr>
      <vt:lpstr>Stavba!Objekt</vt:lpstr>
      <vt:lpstr>'1 1 Pol'!Oblast_tisku</vt:lpstr>
      <vt:lpstr>'1 3 Pol'!Oblast_tisku</vt:lpstr>
      <vt:lpstr>'1 3a Pol'!Oblast_tisku</vt:lpstr>
      <vt:lpstr>'1 4a Pol'!Oblast_tisku</vt:lpstr>
      <vt:lpstr>'1 4b Pol'!Oblast_tisku</vt:lpstr>
      <vt:lpstr>'1 5 P1'!Oblast_tisku</vt:lpstr>
      <vt:lpstr>'1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2024-02-14T14:40:30Z</dcterms:created>
  <dcterms:modified xsi:type="dcterms:W3CDTF">2024-02-15T13:06:20Z</dcterms:modified>
</cp:coreProperties>
</file>