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Volumes/NPZP-2022-000003-VZ Por. v oblasti ES se zar. výs. (EPC) 2022/Výroba/0_EPC/MT02/2. Nabídky/Žádost o vysvětlení prosinec 2023/"/>
    </mc:Choice>
  </mc:AlternateContent>
  <xr:revisionPtr revIDLastSave="0" documentId="13_ncr:1_{3A87F70B-C424-D44D-94F9-177598C93C17}" xr6:coauthVersionLast="47" xr6:coauthVersionMax="47" xr10:uidLastSave="{00000000-0000-0000-0000-000000000000}"/>
  <bookViews>
    <workbookView xWindow="2960" yWindow="-18900" windowWidth="29800" windowHeight="1720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320" i="3"/>
  <c r="G277" i="3"/>
  <c r="P21" i="3"/>
  <c r="N20" i="4" s="1"/>
  <c r="P22" i="3"/>
  <c r="P23" i="3"/>
  <c r="N22" i="4" s="1"/>
  <c r="P24" i="3"/>
  <c r="P25" i="3"/>
  <c r="P74" i="3"/>
  <c r="P117" i="3"/>
  <c r="P203" i="3"/>
  <c r="P246" i="3"/>
  <c r="P289" i="3"/>
  <c r="P332" i="3"/>
  <c r="N51" i="4"/>
  <c r="N49" i="4"/>
  <c r="N44" i="4"/>
  <c r="N23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28" i="4" l="1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F51" i="4" l="1"/>
  <c r="P51" i="4"/>
  <c r="G51" i="4"/>
  <c r="E44" i="4"/>
  <c r="H51" i="4"/>
  <c r="E51" i="4" s="1"/>
  <c r="D58" i="4" s="1"/>
  <c r="E49" i="4"/>
  <c r="G16" i="3" l="1"/>
  <c r="G9" i="3"/>
  <c r="G10" i="3"/>
  <c r="G11" i="3"/>
  <c r="G12" i="3"/>
  <c r="G14" i="3"/>
  <c r="G15" i="3"/>
  <c r="U311" i="3"/>
  <c r="V311" i="3" s="1"/>
  <c r="U312" i="3"/>
  <c r="U313" i="3"/>
  <c r="U314" i="3"/>
  <c r="V314" i="3" s="1"/>
  <c r="U310" i="3"/>
  <c r="U268" i="3"/>
  <c r="V268" i="3" s="1"/>
  <c r="U269" i="3"/>
  <c r="U270" i="3"/>
  <c r="U271" i="3"/>
  <c r="V271" i="3" s="1"/>
  <c r="U267" i="3"/>
  <c r="U225" i="3"/>
  <c r="V225" i="3" s="1"/>
  <c r="U226" i="3"/>
  <c r="U227" i="3"/>
  <c r="U228" i="3"/>
  <c r="U182" i="3"/>
  <c r="V182" i="3" s="1"/>
  <c r="U183" i="3"/>
  <c r="U184" i="3"/>
  <c r="U185" i="3"/>
  <c r="U181" i="3"/>
  <c r="U139" i="3"/>
  <c r="U140" i="3"/>
  <c r="U141" i="3"/>
  <c r="U142" i="3"/>
  <c r="U138" i="3"/>
  <c r="U96" i="3"/>
  <c r="V96" i="3" s="1"/>
  <c r="U98" i="3"/>
  <c r="U99" i="3"/>
  <c r="H95" i="3"/>
  <c r="I95" i="3" s="1"/>
  <c r="H96" i="3"/>
  <c r="I96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P72" i="3" s="1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P73" i="3" s="1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H58" i="3"/>
  <c r="I58" i="3" s="1"/>
  <c r="J58" i="3" s="1"/>
  <c r="K58" i="3" s="1"/>
  <c r="L58" i="3" s="1"/>
  <c r="M58" i="3" s="1"/>
  <c r="N58" i="3" s="1"/>
  <c r="O58" i="3" s="1"/>
  <c r="H59" i="3"/>
  <c r="I59" i="3" s="1"/>
  <c r="J59" i="3" s="1"/>
  <c r="K59" i="3" s="1"/>
  <c r="L59" i="3" s="1"/>
  <c r="M59" i="3" s="1"/>
  <c r="N59" i="3" s="1"/>
  <c r="O59" i="3" s="1"/>
  <c r="H60" i="3"/>
  <c r="I60" i="3" s="1"/>
  <c r="J60" i="3" s="1"/>
  <c r="K60" i="3" s="1"/>
  <c r="L60" i="3" s="1"/>
  <c r="M60" i="3" s="1"/>
  <c r="N60" i="3" s="1"/>
  <c r="O60" i="3" s="1"/>
  <c r="H52" i="3"/>
  <c r="I52" i="3" s="1"/>
  <c r="J52" i="3" s="1"/>
  <c r="H53" i="3"/>
  <c r="H79" i="3" s="1"/>
  <c r="H55" i="3"/>
  <c r="I55" i="3" s="1"/>
  <c r="H330" i="3" l="1"/>
  <c r="K330" i="3"/>
  <c r="O330" i="3"/>
  <c r="I330" i="3"/>
  <c r="M330" i="3"/>
  <c r="J330" i="3"/>
  <c r="L330" i="3"/>
  <c r="N330" i="3"/>
  <c r="P330" i="3"/>
  <c r="Q330" i="3"/>
  <c r="R330" i="3"/>
  <c r="Q60" i="3"/>
  <c r="R60" i="3" s="1"/>
  <c r="P60" i="3"/>
  <c r="P86" i="3" s="1"/>
  <c r="I244" i="3"/>
  <c r="H244" i="3"/>
  <c r="J244" i="3"/>
  <c r="K244" i="3"/>
  <c r="L244" i="3"/>
  <c r="M244" i="3"/>
  <c r="N244" i="3"/>
  <c r="O244" i="3"/>
  <c r="P244" i="3"/>
  <c r="R244" i="3"/>
  <c r="Q244" i="3"/>
  <c r="R329" i="3"/>
  <c r="K329" i="3"/>
  <c r="J329" i="3"/>
  <c r="I329" i="3"/>
  <c r="L329" i="3"/>
  <c r="M329" i="3"/>
  <c r="N329" i="3"/>
  <c r="P329" i="3"/>
  <c r="Q329" i="3"/>
  <c r="O329" i="3"/>
  <c r="V227" i="3"/>
  <c r="J245" i="3"/>
  <c r="K245" i="3"/>
  <c r="L245" i="3"/>
  <c r="H245" i="3"/>
  <c r="M245" i="3"/>
  <c r="O245" i="3"/>
  <c r="N245" i="3"/>
  <c r="R245" i="3"/>
  <c r="P245" i="3"/>
  <c r="Q245" i="3"/>
  <c r="I245" i="3"/>
  <c r="Q58" i="3"/>
  <c r="R58" i="3" s="1"/>
  <c r="P58" i="3"/>
  <c r="L285" i="3"/>
  <c r="O285" i="3"/>
  <c r="M285" i="3"/>
  <c r="H285" i="3"/>
  <c r="N285" i="3"/>
  <c r="I285" i="3"/>
  <c r="P285" i="3"/>
  <c r="J285" i="3"/>
  <c r="K285" i="3"/>
  <c r="R285" i="3"/>
  <c r="Q285" i="3"/>
  <c r="Q59" i="3"/>
  <c r="R59" i="3" s="1"/>
  <c r="R85" i="3" s="1"/>
  <c r="P59" i="3"/>
  <c r="P85" i="3" s="1"/>
  <c r="V140" i="3"/>
  <c r="P158" i="3"/>
  <c r="Q158" i="3"/>
  <c r="M158" i="3"/>
  <c r="R158" i="3"/>
  <c r="H158" i="3"/>
  <c r="I158" i="3"/>
  <c r="J158" i="3"/>
  <c r="K158" i="3"/>
  <c r="L158" i="3"/>
  <c r="N158" i="3"/>
  <c r="O158" i="3"/>
  <c r="V270" i="3"/>
  <c r="N288" i="3"/>
  <c r="O288" i="3"/>
  <c r="P288" i="3"/>
  <c r="Q288" i="3"/>
  <c r="R288" i="3"/>
  <c r="H288" i="3"/>
  <c r="I288" i="3"/>
  <c r="J288" i="3"/>
  <c r="L288" i="3"/>
  <c r="K288" i="3"/>
  <c r="M288" i="3"/>
  <c r="K115" i="3"/>
  <c r="L115" i="3"/>
  <c r="M115" i="3"/>
  <c r="N115" i="3"/>
  <c r="O115" i="3"/>
  <c r="P115" i="3"/>
  <c r="Q115" i="3"/>
  <c r="R115" i="3"/>
  <c r="H115" i="3"/>
  <c r="I115" i="3"/>
  <c r="J115" i="3"/>
  <c r="V184" i="3"/>
  <c r="N202" i="3"/>
  <c r="O202" i="3"/>
  <c r="P202" i="3"/>
  <c r="Q202" i="3"/>
  <c r="R202" i="3"/>
  <c r="K202" i="3"/>
  <c r="I202" i="3"/>
  <c r="J202" i="3"/>
  <c r="L202" i="3"/>
  <c r="M202" i="3"/>
  <c r="H202" i="3"/>
  <c r="M286" i="3"/>
  <c r="P286" i="3"/>
  <c r="Q286" i="3"/>
  <c r="N286" i="3"/>
  <c r="R286" i="3"/>
  <c r="O286" i="3"/>
  <c r="J286" i="3"/>
  <c r="I286" i="3"/>
  <c r="K286" i="3"/>
  <c r="L286" i="3"/>
  <c r="V313" i="3"/>
  <c r="I331" i="3"/>
  <c r="L331" i="3"/>
  <c r="J331" i="3"/>
  <c r="M331" i="3"/>
  <c r="K331" i="3"/>
  <c r="P331" i="3"/>
  <c r="Q331" i="3"/>
  <c r="R331" i="3"/>
  <c r="O331" i="3"/>
  <c r="H331" i="3"/>
  <c r="N331" i="3"/>
  <c r="N156" i="3"/>
  <c r="O156" i="3"/>
  <c r="P156" i="3"/>
  <c r="Q156" i="3"/>
  <c r="K156" i="3"/>
  <c r="R156" i="3"/>
  <c r="H156" i="3"/>
  <c r="I156" i="3"/>
  <c r="J156" i="3"/>
  <c r="L156" i="3"/>
  <c r="M156" i="3"/>
  <c r="Q159" i="3"/>
  <c r="K159" i="3"/>
  <c r="R159" i="3"/>
  <c r="H159" i="3"/>
  <c r="I159" i="3"/>
  <c r="J159" i="3"/>
  <c r="L159" i="3"/>
  <c r="N159" i="3"/>
  <c r="M159" i="3"/>
  <c r="O159" i="3"/>
  <c r="P159" i="3"/>
  <c r="P29" i="3" s="1"/>
  <c r="N27" i="4" s="1"/>
  <c r="Q57" i="3"/>
  <c r="R57" i="3" s="1"/>
  <c r="P57" i="3"/>
  <c r="M201" i="3"/>
  <c r="H201" i="3"/>
  <c r="N201" i="3"/>
  <c r="O201" i="3"/>
  <c r="R201" i="3"/>
  <c r="P201" i="3"/>
  <c r="J201" i="3"/>
  <c r="Q201" i="3"/>
  <c r="I201" i="3"/>
  <c r="K201" i="3"/>
  <c r="L201" i="3"/>
  <c r="Q328" i="3"/>
  <c r="K328" i="3"/>
  <c r="R328" i="3"/>
  <c r="H328" i="3"/>
  <c r="I328" i="3"/>
  <c r="J328" i="3"/>
  <c r="M328" i="3"/>
  <c r="N328" i="3"/>
  <c r="O328" i="3"/>
  <c r="P328" i="3"/>
  <c r="L328" i="3"/>
  <c r="J114" i="3"/>
  <c r="K114" i="3"/>
  <c r="L114" i="3"/>
  <c r="M114" i="3"/>
  <c r="O114" i="3"/>
  <c r="N114" i="3"/>
  <c r="P114" i="3"/>
  <c r="Q114" i="3"/>
  <c r="R114" i="3"/>
  <c r="I114" i="3"/>
  <c r="I243" i="3"/>
  <c r="J243" i="3"/>
  <c r="K243" i="3"/>
  <c r="L243" i="3"/>
  <c r="N243" i="3"/>
  <c r="O243" i="3"/>
  <c r="P243" i="3"/>
  <c r="Q243" i="3"/>
  <c r="M243" i="3"/>
  <c r="R243" i="3"/>
  <c r="K199" i="3"/>
  <c r="P199" i="3"/>
  <c r="L199" i="3"/>
  <c r="H199" i="3"/>
  <c r="M199" i="3"/>
  <c r="N199" i="3"/>
  <c r="O199" i="3"/>
  <c r="Q199" i="3"/>
  <c r="R199" i="3"/>
  <c r="I199" i="3"/>
  <c r="J199" i="3"/>
  <c r="V98" i="3"/>
  <c r="L116" i="3"/>
  <c r="M116" i="3"/>
  <c r="N116" i="3"/>
  <c r="O116" i="3"/>
  <c r="P116" i="3"/>
  <c r="Q116" i="3"/>
  <c r="R116" i="3"/>
  <c r="H116" i="3"/>
  <c r="I116" i="3"/>
  <c r="J116" i="3"/>
  <c r="K116" i="3"/>
  <c r="L200" i="3"/>
  <c r="M200" i="3"/>
  <c r="N200" i="3"/>
  <c r="O200" i="3"/>
  <c r="P200" i="3"/>
  <c r="R200" i="3"/>
  <c r="I200" i="3"/>
  <c r="J200" i="3"/>
  <c r="K200" i="3"/>
  <c r="Q200" i="3"/>
  <c r="V269" i="3"/>
  <c r="R287" i="3"/>
  <c r="N287" i="3"/>
  <c r="H287" i="3"/>
  <c r="K287" i="3"/>
  <c r="I287" i="3"/>
  <c r="L287" i="3"/>
  <c r="J287" i="3"/>
  <c r="M287" i="3"/>
  <c r="O287" i="3"/>
  <c r="P287" i="3"/>
  <c r="Q287" i="3"/>
  <c r="V97" i="3"/>
  <c r="V183" i="3"/>
  <c r="V312" i="3"/>
  <c r="O72" i="3"/>
  <c r="O85" i="3" s="1"/>
  <c r="J72" i="3"/>
  <c r="J85" i="3" s="1"/>
  <c r="Q72" i="3"/>
  <c r="I72" i="3"/>
  <c r="I85" i="3" s="1"/>
  <c r="R72" i="3"/>
  <c r="K72" i="3"/>
  <c r="K85" i="3" s="1"/>
  <c r="L72" i="3"/>
  <c r="L85" i="3" s="1"/>
  <c r="H72" i="3"/>
  <c r="H85" i="3" s="1"/>
  <c r="M72" i="3"/>
  <c r="M85" i="3" s="1"/>
  <c r="V54" i="3"/>
  <c r="P71" i="3" s="1"/>
  <c r="N72" i="3"/>
  <c r="N85" i="3" s="1"/>
  <c r="H114" i="3"/>
  <c r="V55" i="3"/>
  <c r="N73" i="3"/>
  <c r="K73" i="3"/>
  <c r="O73" i="3"/>
  <c r="O86" i="3" s="1"/>
  <c r="I73" i="3"/>
  <c r="I86" i="3" s="1"/>
  <c r="R73" i="3"/>
  <c r="R86" i="3" s="1"/>
  <c r="Q73" i="3"/>
  <c r="Q86" i="3" s="1"/>
  <c r="J73" i="3"/>
  <c r="J86" i="3" s="1"/>
  <c r="H73" i="3"/>
  <c r="L73" i="3"/>
  <c r="L86" i="3" s="1"/>
  <c r="M73" i="3"/>
  <c r="M86" i="3" s="1"/>
  <c r="V226" i="3"/>
  <c r="H329" i="3"/>
  <c r="H286" i="3"/>
  <c r="H80" i="3"/>
  <c r="K52" i="3"/>
  <c r="L52" i="3" s="1"/>
  <c r="M52" i="3" s="1"/>
  <c r="N52" i="3" s="1"/>
  <c r="O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H243" i="3"/>
  <c r="H200" i="3"/>
  <c r="H86" i="3"/>
  <c r="K86" i="3"/>
  <c r="N86" i="3"/>
  <c r="J55" i="3"/>
  <c r="I81" i="3"/>
  <c r="H71" i="3"/>
  <c r="H84" i="3" s="1"/>
  <c r="H62" i="3"/>
  <c r="P333" i="3" l="1"/>
  <c r="Q52" i="3"/>
  <c r="R52" i="3" s="1"/>
  <c r="P52" i="3"/>
  <c r="P78" i="3" s="1"/>
  <c r="M78" i="3"/>
  <c r="Q85" i="3"/>
  <c r="P84" i="3"/>
  <c r="P204" i="3"/>
  <c r="P28" i="3"/>
  <c r="P290" i="3"/>
  <c r="Q71" i="3"/>
  <c r="Q84" i="3" s="1"/>
  <c r="I71" i="3"/>
  <c r="I84" i="3" s="1"/>
  <c r="R71" i="3"/>
  <c r="R84" i="3" s="1"/>
  <c r="J71" i="3"/>
  <c r="J84" i="3" s="1"/>
  <c r="K71" i="3"/>
  <c r="L71" i="3"/>
  <c r="M71" i="3"/>
  <c r="N71" i="3"/>
  <c r="N84" i="3" s="1"/>
  <c r="O71" i="3"/>
  <c r="I82" i="3"/>
  <c r="J82" i="3"/>
  <c r="K82" i="3"/>
  <c r="O53" i="3"/>
  <c r="P53" i="3" s="1"/>
  <c r="P79" i="3" s="1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K84" i="3"/>
  <c r="M84" i="3"/>
  <c r="O84" i="3"/>
  <c r="J54" i="3"/>
  <c r="I80" i="3"/>
  <c r="N26" i="4" l="1"/>
  <c r="Q53" i="3"/>
  <c r="O79" i="3"/>
  <c r="N56" i="3"/>
  <c r="M82" i="3"/>
  <c r="L55" i="3"/>
  <c r="K81" i="3"/>
  <c r="K54" i="3"/>
  <c r="J80" i="3"/>
  <c r="R53" i="3" l="1"/>
  <c r="Q79" i="3"/>
  <c r="O56" i="3"/>
  <c r="P56" i="3" s="1"/>
  <c r="P82" i="3" s="1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P55" i="3" s="1"/>
  <c r="P81" i="3" s="1"/>
  <c r="N81" i="3"/>
  <c r="N54" i="3"/>
  <c r="M80" i="3"/>
  <c r="R82" i="3" l="1"/>
  <c r="Q55" i="3"/>
  <c r="O81" i="3"/>
  <c r="O54" i="3"/>
  <c r="P54" i="3" s="1"/>
  <c r="P80" i="3" s="1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267" i="3"/>
  <c r="V181" i="3"/>
  <c r="V185" i="3"/>
  <c r="V139" i="3"/>
  <c r="V138" i="3"/>
  <c r="U95" i="3"/>
  <c r="U56" i="3"/>
  <c r="V56" i="3" s="1"/>
  <c r="U52" i="3"/>
  <c r="P70" i="3" s="1"/>
  <c r="V444" i="3"/>
  <c r="V310" i="3"/>
  <c r="V228" i="3"/>
  <c r="H246" i="3" s="1"/>
  <c r="V141" i="3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Q21" i="3"/>
  <c r="O20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E15" i="4"/>
  <c r="F15" i="4" s="1"/>
  <c r="G15" i="4" s="1"/>
  <c r="H15" i="4" s="1"/>
  <c r="I15" i="4" s="1"/>
  <c r="J15" i="4" s="1"/>
  <c r="K15" i="4" s="1"/>
  <c r="L15" i="4" s="1"/>
  <c r="M15" i="4" s="1"/>
  <c r="E14" i="4"/>
  <c r="F14" i="4" s="1"/>
  <c r="G14" i="4" s="1"/>
  <c r="H14" i="4" s="1"/>
  <c r="I14" i="4" s="1"/>
  <c r="J14" i="4" s="1"/>
  <c r="K14" i="4" s="1"/>
  <c r="L14" i="4" s="1"/>
  <c r="M14" i="4" s="1"/>
  <c r="E13" i="4"/>
  <c r="F13" i="4" s="1"/>
  <c r="G13" i="4" s="1"/>
  <c r="H13" i="4" s="1"/>
  <c r="I13" i="4" s="1"/>
  <c r="J13" i="4" s="1"/>
  <c r="K13" i="4" s="1"/>
  <c r="L13" i="4" s="1"/>
  <c r="M13" i="4" s="1"/>
  <c r="E11" i="4"/>
  <c r="F11" i="4" s="1"/>
  <c r="G11" i="4" s="1"/>
  <c r="H11" i="4" s="1"/>
  <c r="I11" i="4" s="1"/>
  <c r="J11" i="4" s="1"/>
  <c r="K11" i="4" s="1"/>
  <c r="L11" i="4" s="1"/>
  <c r="M11" i="4" s="1"/>
  <c r="E10" i="4"/>
  <c r="F10" i="4" s="1"/>
  <c r="G10" i="4" s="1"/>
  <c r="H10" i="4" s="1"/>
  <c r="I10" i="4" s="1"/>
  <c r="J10" i="4" s="1"/>
  <c r="K10" i="4" s="1"/>
  <c r="L10" i="4" s="1"/>
  <c r="M10" i="4" s="1"/>
  <c r="E9" i="4"/>
  <c r="F9" i="4" s="1"/>
  <c r="G9" i="4" s="1"/>
  <c r="H9" i="4" s="1"/>
  <c r="I9" i="4" s="1"/>
  <c r="J9" i="4" s="1"/>
  <c r="K9" i="4" s="1"/>
  <c r="L9" i="4" s="1"/>
  <c r="M9" i="4" s="1"/>
  <c r="E8" i="4"/>
  <c r="F8" i="4" s="1"/>
  <c r="G8" i="4" s="1"/>
  <c r="H8" i="4" s="1"/>
  <c r="I8" i="4" s="1"/>
  <c r="J8" i="4" s="1"/>
  <c r="K8" i="4" s="1"/>
  <c r="L8" i="4" s="1"/>
  <c r="M8" i="4" s="1"/>
  <c r="G8" i="3"/>
  <c r="E7" i="4" s="1"/>
  <c r="F7" i="4" s="1"/>
  <c r="G7" i="4" s="1"/>
  <c r="H7" i="4" s="1"/>
  <c r="I7" i="4" s="1"/>
  <c r="J7" i="4" s="1"/>
  <c r="K7" i="4" s="1"/>
  <c r="L7" i="4" s="1"/>
  <c r="M7" i="4" s="1"/>
  <c r="H49" i="3"/>
  <c r="H92" i="3" s="1"/>
  <c r="H135" i="3" s="1"/>
  <c r="H178" i="3" s="1"/>
  <c r="P218" i="2"/>
  <c r="O218" i="2"/>
  <c r="O219" i="2" s="1"/>
  <c r="N218" i="2"/>
  <c r="M218" i="2"/>
  <c r="L218" i="2"/>
  <c r="K218" i="2"/>
  <c r="J218" i="2"/>
  <c r="I218" i="2"/>
  <c r="H218" i="2"/>
  <c r="G218" i="2"/>
  <c r="F218" i="2"/>
  <c r="E218" i="2"/>
  <c r="N207" i="2"/>
  <c r="O207" i="2" s="1"/>
  <c r="P207" i="2" s="1"/>
  <c r="P196" i="2"/>
  <c r="O196" i="2"/>
  <c r="N196" i="2"/>
  <c r="M196" i="2"/>
  <c r="L196" i="2"/>
  <c r="K196" i="2"/>
  <c r="J196" i="2"/>
  <c r="I196" i="2"/>
  <c r="H196" i="2"/>
  <c r="G196" i="2"/>
  <c r="F196" i="2"/>
  <c r="E196" i="2"/>
  <c r="N185" i="2"/>
  <c r="O185" i="2" s="1"/>
  <c r="P185" i="2" s="1"/>
  <c r="P174" i="2"/>
  <c r="O174" i="2"/>
  <c r="O175" i="2" s="1"/>
  <c r="N174" i="2"/>
  <c r="M174" i="2"/>
  <c r="L174" i="2"/>
  <c r="K174" i="2"/>
  <c r="J174" i="2"/>
  <c r="I174" i="2"/>
  <c r="H174" i="2"/>
  <c r="G174" i="2"/>
  <c r="F174" i="2"/>
  <c r="E174" i="2"/>
  <c r="N163" i="2"/>
  <c r="O163" i="2" s="1"/>
  <c r="P163" i="2" s="1"/>
  <c r="P152" i="2"/>
  <c r="O152" i="2"/>
  <c r="N152" i="2"/>
  <c r="M152" i="2"/>
  <c r="L152" i="2"/>
  <c r="K152" i="2"/>
  <c r="J152" i="2"/>
  <c r="I152" i="2"/>
  <c r="H152" i="2"/>
  <c r="G152" i="2"/>
  <c r="F152" i="2"/>
  <c r="E152" i="2"/>
  <c r="N141" i="2"/>
  <c r="O141" i="2" s="1"/>
  <c r="P141" i="2" s="1"/>
  <c r="P130" i="2"/>
  <c r="O130" i="2"/>
  <c r="O131" i="2" s="1"/>
  <c r="N130" i="2"/>
  <c r="M130" i="2"/>
  <c r="L130" i="2"/>
  <c r="K130" i="2"/>
  <c r="J130" i="2"/>
  <c r="I130" i="2"/>
  <c r="H130" i="2"/>
  <c r="G130" i="2"/>
  <c r="F130" i="2"/>
  <c r="E130" i="2"/>
  <c r="N119" i="2"/>
  <c r="O119" i="2" s="1"/>
  <c r="P119" i="2" s="1"/>
  <c r="O109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N97" i="2"/>
  <c r="O97" i="2" s="1"/>
  <c r="P97" i="2" s="1"/>
  <c r="O87" i="2"/>
  <c r="P86" i="2"/>
  <c r="O86" i="2"/>
  <c r="N86" i="2"/>
  <c r="M86" i="2"/>
  <c r="L86" i="2"/>
  <c r="K86" i="2"/>
  <c r="J86" i="2"/>
  <c r="I86" i="2"/>
  <c r="H86" i="2"/>
  <c r="G86" i="2"/>
  <c r="F86" i="2"/>
  <c r="E86" i="2"/>
  <c r="N75" i="2"/>
  <c r="O75" i="2" s="1"/>
  <c r="P75" i="2" s="1"/>
  <c r="O65" i="2"/>
  <c r="P64" i="2"/>
  <c r="O64" i="2"/>
  <c r="N64" i="2"/>
  <c r="M64" i="2"/>
  <c r="L64" i="2"/>
  <c r="K64" i="2"/>
  <c r="J64" i="2"/>
  <c r="I64" i="2"/>
  <c r="H64" i="2"/>
  <c r="G64" i="2"/>
  <c r="F64" i="2"/>
  <c r="E64" i="2"/>
  <c r="N53" i="2"/>
  <c r="O53" i="2" s="1"/>
  <c r="P53" i="2" s="1"/>
  <c r="O43" i="2"/>
  <c r="P42" i="2"/>
  <c r="O42" i="2"/>
  <c r="N42" i="2"/>
  <c r="M42" i="2"/>
  <c r="L42" i="2"/>
  <c r="K42" i="2"/>
  <c r="J42" i="2"/>
  <c r="I42" i="2"/>
  <c r="H42" i="2"/>
  <c r="G42" i="2"/>
  <c r="F42" i="2"/>
  <c r="E42" i="2"/>
  <c r="N31" i="2"/>
  <c r="O31" i="2" s="1"/>
  <c r="P31" i="2" s="1"/>
  <c r="O21" i="2"/>
  <c r="P20" i="2"/>
  <c r="O20" i="2"/>
  <c r="N20" i="2"/>
  <c r="M20" i="2"/>
  <c r="L20" i="2"/>
  <c r="K20" i="2"/>
  <c r="J20" i="2"/>
  <c r="I20" i="2"/>
  <c r="H20" i="2"/>
  <c r="G20" i="2"/>
  <c r="F20" i="2"/>
  <c r="E20" i="2"/>
  <c r="N9" i="2"/>
  <c r="O9" i="2" s="1"/>
  <c r="P9" i="2" s="1"/>
  <c r="P28" i="4" l="1"/>
  <c r="O28" i="4"/>
  <c r="P75" i="3"/>
  <c r="P83" i="3"/>
  <c r="V95" i="3"/>
  <c r="I113" i="3"/>
  <c r="J113" i="3"/>
  <c r="K113" i="3"/>
  <c r="L113" i="3"/>
  <c r="L118" i="3" s="1"/>
  <c r="M113" i="3"/>
  <c r="N113" i="3"/>
  <c r="O113" i="3"/>
  <c r="P113" i="3"/>
  <c r="P118" i="3" s="1"/>
  <c r="Q113" i="3"/>
  <c r="R113" i="3"/>
  <c r="H113" i="3"/>
  <c r="O157" i="3"/>
  <c r="L157" i="3"/>
  <c r="P157" i="3"/>
  <c r="Q157" i="3"/>
  <c r="I157" i="3"/>
  <c r="R157" i="3"/>
  <c r="J157" i="3"/>
  <c r="K157" i="3"/>
  <c r="M157" i="3"/>
  <c r="N157" i="3"/>
  <c r="O11" i="4"/>
  <c r="P11" i="4" s="1"/>
  <c r="N11" i="4"/>
  <c r="O13" i="4"/>
  <c r="P13" i="4" s="1"/>
  <c r="N13" i="4"/>
  <c r="H28" i="4"/>
  <c r="O8" i="4"/>
  <c r="P8" i="4" s="1"/>
  <c r="N8" i="4"/>
  <c r="O16" i="4"/>
  <c r="P16" i="4" s="1"/>
  <c r="N16" i="4"/>
  <c r="O15" i="4"/>
  <c r="P15" i="4" s="1"/>
  <c r="N15" i="4"/>
  <c r="O7" i="4"/>
  <c r="P7" i="4" s="1"/>
  <c r="N7" i="4"/>
  <c r="O10" i="4"/>
  <c r="P10" i="4" s="1"/>
  <c r="N10" i="4"/>
  <c r="O14" i="4"/>
  <c r="P14" i="4" s="1"/>
  <c r="N14" i="4"/>
  <c r="O9" i="4"/>
  <c r="P9" i="4" s="1"/>
  <c r="N9" i="4"/>
  <c r="I28" i="4"/>
  <c r="J28" i="4"/>
  <c r="H221" i="3"/>
  <c r="H264" i="3" s="1"/>
  <c r="H307" i="3" s="1"/>
  <c r="H350" i="3" s="1"/>
  <c r="H393" i="3" s="1"/>
  <c r="H436" i="3" s="1"/>
  <c r="V52" i="3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Q27" i="3"/>
  <c r="H157" i="3"/>
  <c r="H170" i="3" s="1"/>
  <c r="H87" i="3"/>
  <c r="I62" i="3"/>
  <c r="I87" i="3"/>
  <c r="I141" i="3"/>
  <c r="J141" i="3" s="1"/>
  <c r="H167" i="3"/>
  <c r="L204" i="3"/>
  <c r="M204" i="3"/>
  <c r="N204" i="3"/>
  <c r="O204" i="3"/>
  <c r="Q204" i="3"/>
  <c r="K204" i="3"/>
  <c r="I204" i="3"/>
  <c r="R204" i="3"/>
  <c r="J204" i="3"/>
  <c r="H212" i="3"/>
  <c r="O197" i="2"/>
  <c r="O153" i="2"/>
  <c r="H387" i="3"/>
  <c r="H83" i="3"/>
  <c r="H302" i="3"/>
  <c r="I376" i="3"/>
  <c r="I28" i="3"/>
  <c r="G26" i="4" s="1"/>
  <c r="H172" i="3"/>
  <c r="H169" i="3"/>
  <c r="V142" i="3"/>
  <c r="P160" i="3" s="1"/>
  <c r="P30" i="3" s="1"/>
  <c r="K27" i="3"/>
  <c r="H127" i="3"/>
  <c r="I98" i="3"/>
  <c r="I124" i="3" s="1"/>
  <c r="N27" i="3"/>
  <c r="H462" i="3"/>
  <c r="U10" i="3"/>
  <c r="V10" i="3" s="1"/>
  <c r="U9" i="3"/>
  <c r="V9" i="3" s="1"/>
  <c r="I462" i="3"/>
  <c r="R462" i="3"/>
  <c r="U11" i="3"/>
  <c r="V11" i="3" s="1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H15" i="3"/>
  <c r="I15" i="3" s="1"/>
  <c r="J15" i="3" s="1"/>
  <c r="K15" i="3" s="1"/>
  <c r="L15" i="3" s="1"/>
  <c r="M15" i="3" s="1"/>
  <c r="N15" i="3" s="1"/>
  <c r="O15" i="3" s="1"/>
  <c r="H8" i="3"/>
  <c r="I8" i="3" s="1"/>
  <c r="J8" i="3" s="1"/>
  <c r="K8" i="3" s="1"/>
  <c r="L8" i="3" s="1"/>
  <c r="M8" i="3" s="1"/>
  <c r="N8" i="3" s="1"/>
  <c r="O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H11" i="3"/>
  <c r="I11" i="3" s="1"/>
  <c r="J11" i="3" s="1"/>
  <c r="K11" i="3" s="1"/>
  <c r="L11" i="3" s="1"/>
  <c r="M11" i="3" s="1"/>
  <c r="N11" i="3" s="1"/>
  <c r="O11" i="3" s="1"/>
  <c r="H12" i="3"/>
  <c r="I12" i="3" s="1"/>
  <c r="J12" i="3" s="1"/>
  <c r="K12" i="3" s="1"/>
  <c r="L12" i="3" s="1"/>
  <c r="M12" i="3" s="1"/>
  <c r="N12" i="3" s="1"/>
  <c r="O12" i="3" s="1"/>
  <c r="H14" i="3"/>
  <c r="I14" i="3" s="1"/>
  <c r="J14" i="3" s="1"/>
  <c r="K14" i="3" s="1"/>
  <c r="L14" i="3" s="1"/>
  <c r="M14" i="3" s="1"/>
  <c r="N14" i="3" s="1"/>
  <c r="O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K147" i="3"/>
  <c r="I145" i="3"/>
  <c r="J186" i="3"/>
  <c r="I232" i="3"/>
  <c r="H258" i="3"/>
  <c r="H191" i="3"/>
  <c r="I184" i="3"/>
  <c r="H210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J187" i="3" l="1"/>
  <c r="I167" i="3"/>
  <c r="I339" i="3"/>
  <c r="Q16" i="3"/>
  <c r="R16" i="3" s="1"/>
  <c r="P16" i="3"/>
  <c r="P27" i="3"/>
  <c r="P161" i="3"/>
  <c r="Q12" i="3"/>
  <c r="R12" i="3" s="1"/>
  <c r="P12" i="3"/>
  <c r="Q14" i="3"/>
  <c r="R14" i="3" s="1"/>
  <c r="P14" i="3"/>
  <c r="Q8" i="3"/>
  <c r="R8" i="3" s="1"/>
  <c r="P8" i="3"/>
  <c r="J400" i="3"/>
  <c r="Q9" i="3"/>
  <c r="R9" i="3" s="1"/>
  <c r="P9" i="3"/>
  <c r="Q11" i="3"/>
  <c r="R11" i="3" s="1"/>
  <c r="P11" i="3"/>
  <c r="Q17" i="3"/>
  <c r="R17" i="3" s="1"/>
  <c r="P17" i="3"/>
  <c r="Q15" i="3"/>
  <c r="R15" i="3" s="1"/>
  <c r="P15" i="3"/>
  <c r="Q10" i="3"/>
  <c r="R10" i="3" s="1"/>
  <c r="P10" i="3"/>
  <c r="K313" i="3"/>
  <c r="E28" i="4"/>
  <c r="J98" i="3"/>
  <c r="H341" i="3"/>
  <c r="H346" i="3" s="1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H27" i="3"/>
  <c r="K359" i="3"/>
  <c r="L359" i="3" s="1"/>
  <c r="I385" i="3"/>
  <c r="K118" i="3"/>
  <c r="R28" i="3"/>
  <c r="P26" i="4" s="1"/>
  <c r="N161" i="3"/>
  <c r="J87" i="3"/>
  <c r="J62" i="3"/>
  <c r="Q161" i="3"/>
  <c r="H29" i="3"/>
  <c r="F27" i="4" s="1"/>
  <c r="E27" i="4" s="1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17" i="3" l="1"/>
  <c r="K385" i="3"/>
  <c r="E26" i="4"/>
  <c r="J293" i="3"/>
  <c r="H173" i="3"/>
  <c r="H43" i="3" s="1"/>
  <c r="H30" i="3"/>
  <c r="J30" i="3"/>
  <c r="J173" i="3"/>
  <c r="I173" i="3"/>
  <c r="I174" i="3" s="1"/>
  <c r="I30" i="3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K353" i="3"/>
  <c r="J379" i="3"/>
  <c r="K469" i="3"/>
  <c r="L443" i="3"/>
  <c r="I88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J336" i="3"/>
  <c r="K310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I43" i="3" l="1"/>
  <c r="L224" i="3"/>
  <c r="M101" i="3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P142" i="3" s="1"/>
  <c r="P168" i="3" s="1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P61" i="3" s="1"/>
  <c r="L258" i="3"/>
  <c r="M232" i="3"/>
  <c r="M167" i="3"/>
  <c r="N141" i="3"/>
  <c r="M270" i="3"/>
  <c r="L296" i="3"/>
  <c r="N339" i="3"/>
  <c r="O313" i="3"/>
  <c r="P313" i="3" s="1"/>
  <c r="P339" i="3" s="1"/>
  <c r="L148" i="3"/>
  <c r="M143" i="3"/>
  <c r="L169" i="3"/>
  <c r="O147" i="3"/>
  <c r="P147" i="3" s="1"/>
  <c r="P173" i="3" s="1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P231" i="3" s="1"/>
  <c r="P257" i="3" s="1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P101" i="3" s="1"/>
  <c r="P127" i="3" s="1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P87" i="3" l="1"/>
  <c r="P62" i="3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P228" i="3" s="1"/>
  <c r="P254" i="3" s="1"/>
  <c r="N254" i="3"/>
  <c r="M208" i="3"/>
  <c r="N182" i="3"/>
  <c r="L42" i="3"/>
  <c r="J39" i="4" s="1"/>
  <c r="N146" i="3"/>
  <c r="N172" i="3" s="1"/>
  <c r="O98" i="3"/>
  <c r="P98" i="3" s="1"/>
  <c r="P124" i="3" s="1"/>
  <c r="N124" i="3"/>
  <c r="O439" i="3"/>
  <c r="N465" i="3"/>
  <c r="M474" i="3"/>
  <c r="N448" i="3"/>
  <c r="M171" i="3"/>
  <c r="N145" i="3"/>
  <c r="Q359" i="3"/>
  <c r="O385" i="3"/>
  <c r="M379" i="3"/>
  <c r="N353" i="3"/>
  <c r="L41" i="3"/>
  <c r="J38" i="4" s="1"/>
  <c r="O268" i="3"/>
  <c r="P268" i="3" s="1"/>
  <c r="P294" i="3" s="1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P139" i="3" s="1"/>
  <c r="P165" i="3" s="1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P189" i="3" s="1"/>
  <c r="P215" i="3" s="1"/>
  <c r="N215" i="3"/>
  <c r="Q61" i="3"/>
  <c r="M449" i="3"/>
  <c r="M470" i="3"/>
  <c r="N444" i="3"/>
  <c r="O443" i="3"/>
  <c r="N469" i="3"/>
  <c r="M342" i="3"/>
  <c r="N316" i="3"/>
  <c r="M320" i="3"/>
  <c r="M128" i="3"/>
  <c r="N102" i="3"/>
  <c r="O362" i="3"/>
  <c r="N388" i="3"/>
  <c r="M343" i="3"/>
  <c r="N317" i="3"/>
  <c r="N270" i="3"/>
  <c r="M296" i="3"/>
  <c r="M337" i="3"/>
  <c r="N311" i="3"/>
  <c r="O186" i="3"/>
  <c r="P186" i="3" s="1"/>
  <c r="P212" i="3" s="1"/>
  <c r="N212" i="3"/>
  <c r="M386" i="3"/>
  <c r="N360" i="3"/>
  <c r="M340" i="3"/>
  <c r="N314" i="3"/>
  <c r="O127" i="3"/>
  <c r="Q101" i="3"/>
  <c r="N209" i="3"/>
  <c r="O183" i="3"/>
  <c r="P183" i="3" s="1"/>
  <c r="P209" i="3" s="1"/>
  <c r="L303" i="3"/>
  <c r="Q147" i="3"/>
  <c r="O173" i="3"/>
  <c r="O141" i="3"/>
  <c r="P141" i="3" s="1"/>
  <c r="P167" i="3" s="1"/>
  <c r="N167" i="3"/>
  <c r="L475" i="3"/>
  <c r="N233" i="3"/>
  <c r="M259" i="3"/>
  <c r="M425" i="3"/>
  <c r="N399" i="3"/>
  <c r="N125" i="3"/>
  <c r="O99" i="3"/>
  <c r="P99" i="3" s="1"/>
  <c r="P125" i="3" s="1"/>
  <c r="L36" i="3"/>
  <c r="J34" i="4" s="1"/>
  <c r="L40" i="3"/>
  <c r="J37" i="4" s="1"/>
  <c r="L174" i="3"/>
  <c r="L34" i="3"/>
  <c r="J32" i="4" s="1"/>
  <c r="M467" i="3"/>
  <c r="N441" i="3"/>
  <c r="O404" i="3"/>
  <c r="N430" i="3"/>
  <c r="N344" i="3"/>
  <c r="O318" i="3"/>
  <c r="P318" i="3" s="1"/>
  <c r="P344" i="3" s="1"/>
  <c r="N214" i="3"/>
  <c r="O188" i="3"/>
  <c r="P188" i="3" s="1"/>
  <c r="P214" i="3" s="1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P187" i="3" s="1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P271" i="3" s="1"/>
  <c r="P297" i="3" s="1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P267" i="3" s="1"/>
  <c r="P293" i="3" s="1"/>
  <c r="N250" i="3"/>
  <c r="O224" i="3"/>
  <c r="P224" i="3" s="1"/>
  <c r="P250" i="3" s="1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Q356" i="3"/>
  <c r="O382" i="3"/>
  <c r="N361" i="3"/>
  <c r="M387" i="3"/>
  <c r="P213" i="3" l="1"/>
  <c r="P88" i="3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P315" i="3" s="1"/>
  <c r="O312" i="3"/>
  <c r="P312" i="3" s="1"/>
  <c r="P338" i="3" s="1"/>
  <c r="N338" i="3"/>
  <c r="N302" i="3"/>
  <c r="O276" i="3"/>
  <c r="P276" i="3" s="1"/>
  <c r="P302" i="3" s="1"/>
  <c r="O254" i="3"/>
  <c r="Q228" i="3"/>
  <c r="O182" i="3"/>
  <c r="P182" i="3" s="1"/>
  <c r="P208" i="3" s="1"/>
  <c r="N208" i="3"/>
  <c r="O146" i="3"/>
  <c r="M131" i="3"/>
  <c r="M41" i="3"/>
  <c r="K38" i="4" s="1"/>
  <c r="O124" i="3"/>
  <c r="Q98" i="3"/>
  <c r="N123" i="3"/>
  <c r="O97" i="3"/>
  <c r="P97" i="3" s="1"/>
  <c r="P123" i="3" s="1"/>
  <c r="Q468" i="3"/>
  <c r="R442" i="3"/>
  <c r="R357" i="3"/>
  <c r="Q383" i="3"/>
  <c r="N211" i="3"/>
  <c r="O185" i="3"/>
  <c r="P185" i="3" s="1"/>
  <c r="P211" i="3" s="1"/>
  <c r="O140" i="3"/>
  <c r="P140" i="3" s="1"/>
  <c r="P166" i="3" s="1"/>
  <c r="N166" i="3"/>
  <c r="R61" i="3"/>
  <c r="M432" i="3"/>
  <c r="O165" i="3"/>
  <c r="Q139" i="3"/>
  <c r="R313" i="3"/>
  <c r="Q339" i="3"/>
  <c r="N431" i="3"/>
  <c r="O405" i="3"/>
  <c r="N121" i="3"/>
  <c r="O95" i="3"/>
  <c r="P95" i="3" s="1"/>
  <c r="P121" i="3" s="1"/>
  <c r="R356" i="3"/>
  <c r="Q382" i="3"/>
  <c r="N466" i="3"/>
  <c r="O440" i="3"/>
  <c r="N258" i="3"/>
  <c r="O232" i="3"/>
  <c r="P232" i="3" s="1"/>
  <c r="P258" i="3" s="1"/>
  <c r="O344" i="3"/>
  <c r="Q318" i="3"/>
  <c r="O125" i="3"/>
  <c r="Q99" i="3"/>
  <c r="M34" i="3"/>
  <c r="K32" i="4" s="1"/>
  <c r="Q183" i="3"/>
  <c r="O209" i="3"/>
  <c r="O270" i="3"/>
  <c r="P270" i="3" s="1"/>
  <c r="P296" i="3" s="1"/>
  <c r="N296" i="3"/>
  <c r="Q447" i="3"/>
  <c r="O473" i="3"/>
  <c r="N379" i="3"/>
  <c r="O353" i="3"/>
  <c r="O310" i="3"/>
  <c r="P310" i="3" s="1"/>
  <c r="P336" i="3" s="1"/>
  <c r="N336" i="3"/>
  <c r="N122" i="3"/>
  <c r="O96" i="3"/>
  <c r="P96" i="3" s="1"/>
  <c r="P122" i="3" s="1"/>
  <c r="N171" i="3"/>
  <c r="O145" i="3"/>
  <c r="P145" i="3" s="1"/>
  <c r="P171" i="3" s="1"/>
  <c r="O144" i="3"/>
  <c r="P144" i="3" s="1"/>
  <c r="P170" i="3" s="1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P102" i="3" s="1"/>
  <c r="P128" i="3" s="1"/>
  <c r="Q443" i="3"/>
  <c r="O469" i="3"/>
  <c r="O230" i="3"/>
  <c r="P230" i="3" s="1"/>
  <c r="N256" i="3"/>
  <c r="Q189" i="3"/>
  <c r="O215" i="3"/>
  <c r="N210" i="3"/>
  <c r="O184" i="3"/>
  <c r="P184" i="3" s="1"/>
  <c r="P210" i="3" s="1"/>
  <c r="P37" i="3" s="1"/>
  <c r="N35" i="4" s="1"/>
  <c r="M43" i="3"/>
  <c r="O398" i="3"/>
  <c r="N424" i="3"/>
  <c r="O143" i="3"/>
  <c r="P143" i="3" s="1"/>
  <c r="N169" i="3"/>
  <c r="N148" i="3"/>
  <c r="N301" i="3"/>
  <c r="O275" i="3"/>
  <c r="P275" i="3" s="1"/>
  <c r="P301" i="3" s="1"/>
  <c r="N251" i="3"/>
  <c r="O225" i="3"/>
  <c r="P225" i="3" s="1"/>
  <c r="P251" i="3" s="1"/>
  <c r="Q404" i="3"/>
  <c r="O430" i="3"/>
  <c r="O311" i="3"/>
  <c r="P311" i="3" s="1"/>
  <c r="P337" i="3" s="1"/>
  <c r="N337" i="3"/>
  <c r="N449" i="3"/>
  <c r="O444" i="3"/>
  <c r="N470" i="3"/>
  <c r="M303" i="3"/>
  <c r="N130" i="3"/>
  <c r="O104" i="3"/>
  <c r="P104" i="3" s="1"/>
  <c r="P130" i="3" s="1"/>
  <c r="P43" i="3" s="1"/>
  <c r="O426" i="3"/>
  <c r="Q400" i="3"/>
  <c r="N474" i="3"/>
  <c r="O448" i="3"/>
  <c r="N381" i="3"/>
  <c r="O355" i="3"/>
  <c r="N252" i="3"/>
  <c r="O226" i="3"/>
  <c r="P226" i="3" s="1"/>
  <c r="P252" i="3" s="1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O274" i="3"/>
  <c r="P274" i="3" s="1"/>
  <c r="N300" i="3"/>
  <c r="N207" i="3"/>
  <c r="O181" i="3"/>
  <c r="P181" i="3" s="1"/>
  <c r="P207" i="3" s="1"/>
  <c r="N295" i="3"/>
  <c r="O269" i="3"/>
  <c r="P269" i="3" s="1"/>
  <c r="P295" i="3" s="1"/>
  <c r="N422" i="3"/>
  <c r="O396" i="3"/>
  <c r="R147" i="3"/>
  <c r="Q173" i="3"/>
  <c r="N340" i="3"/>
  <c r="O314" i="3"/>
  <c r="P314" i="3" s="1"/>
  <c r="P340" i="3" s="1"/>
  <c r="Q362" i="3"/>
  <c r="O388" i="3"/>
  <c r="M475" i="3"/>
  <c r="N298" i="3"/>
  <c r="O272" i="3"/>
  <c r="P272" i="3" s="1"/>
  <c r="P298" i="3" s="1"/>
  <c r="N277" i="3"/>
  <c r="O227" i="3"/>
  <c r="P227" i="3" s="1"/>
  <c r="P253" i="3" s="1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P233" i="3" s="1"/>
  <c r="P259" i="3" s="1"/>
  <c r="M36" i="3"/>
  <c r="K34" i="4" s="1"/>
  <c r="N342" i="3"/>
  <c r="O316" i="3"/>
  <c r="P316" i="3" s="1"/>
  <c r="P342" i="3" s="1"/>
  <c r="N320" i="3"/>
  <c r="O429" i="3"/>
  <c r="Q403" i="3"/>
  <c r="O190" i="3"/>
  <c r="P190" i="3" s="1"/>
  <c r="P216" i="3" s="1"/>
  <c r="N216" i="3"/>
  <c r="N217" i="3" s="1"/>
  <c r="R359" i="3"/>
  <c r="Q385" i="3"/>
  <c r="N126" i="3"/>
  <c r="N105" i="3"/>
  <c r="O100" i="3"/>
  <c r="P100" i="3" s="1"/>
  <c r="N343" i="3"/>
  <c r="O317" i="3"/>
  <c r="P317" i="3" s="1"/>
  <c r="P343" i="3" s="1"/>
  <c r="M35" i="3"/>
  <c r="K33" i="4" s="1"/>
  <c r="N345" i="3"/>
  <c r="O319" i="3"/>
  <c r="P319" i="3" s="1"/>
  <c r="P345" i="3" s="1"/>
  <c r="M88" i="3"/>
  <c r="N387" i="3"/>
  <c r="O361" i="3"/>
  <c r="N299" i="3"/>
  <c r="O273" i="3"/>
  <c r="P273" i="3" s="1"/>
  <c r="P299" i="3" s="1"/>
  <c r="O293" i="3"/>
  <c r="Q267" i="3"/>
  <c r="N164" i="3"/>
  <c r="O138" i="3"/>
  <c r="P138" i="3" s="1"/>
  <c r="P164" i="3" s="1"/>
  <c r="O358" i="3"/>
  <c r="N384" i="3"/>
  <c r="N363" i="3"/>
  <c r="Q271" i="3"/>
  <c r="O297" i="3"/>
  <c r="N129" i="3"/>
  <c r="O103" i="3"/>
  <c r="P103" i="3" s="1"/>
  <c r="P129" i="3" s="1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P38" i="3" l="1"/>
  <c r="P217" i="3"/>
  <c r="P36" i="3"/>
  <c r="N34" i="4" s="1"/>
  <c r="P34" i="3"/>
  <c r="N32" i="4" s="1"/>
  <c r="P320" i="3"/>
  <c r="P341" i="3"/>
  <c r="P346" i="3" s="1"/>
  <c r="P126" i="3"/>
  <c r="P131" i="3" s="1"/>
  <c r="P105" i="3"/>
  <c r="P5" i="3"/>
  <c r="O49" i="3"/>
  <c r="O92" i="3" s="1"/>
  <c r="O135" i="3" s="1"/>
  <c r="O178" i="3" s="1"/>
  <c r="O221" i="3" s="1"/>
  <c r="O264" i="3" s="1"/>
  <c r="O307" i="3" s="1"/>
  <c r="O350" i="3" s="1"/>
  <c r="O393" i="3" s="1"/>
  <c r="O436" i="3" s="1"/>
  <c r="P40" i="3"/>
  <c r="N37" i="4" s="1"/>
  <c r="P191" i="3"/>
  <c r="O172" i="3"/>
  <c r="P146" i="3"/>
  <c r="P172" i="3" s="1"/>
  <c r="P42" i="3" s="1"/>
  <c r="N39" i="4" s="1"/>
  <c r="P256" i="3"/>
  <c r="P148" i="3"/>
  <c r="P169" i="3"/>
  <c r="P174" i="3" s="1"/>
  <c r="P35" i="3"/>
  <c r="N33" i="4" s="1"/>
  <c r="P277" i="3"/>
  <c r="P300" i="3"/>
  <c r="R87" i="3"/>
  <c r="R62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Q5" i="3" l="1"/>
  <c r="P49" i="3"/>
  <c r="P92" i="3" s="1"/>
  <c r="P135" i="3" s="1"/>
  <c r="P178" i="3" s="1"/>
  <c r="P221" i="3" s="1"/>
  <c r="P264" i="3" s="1"/>
  <c r="P307" i="3" s="1"/>
  <c r="P303" i="3"/>
  <c r="P41" i="3"/>
  <c r="U53" i="3"/>
  <c r="V53" i="3" s="1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R5" i="3" l="1"/>
  <c r="R49" i="3" s="1"/>
  <c r="R92" i="3" s="1"/>
  <c r="Q49" i="3"/>
  <c r="Q92" i="3" s="1"/>
  <c r="Q135" i="3" s="1"/>
  <c r="Q178" i="3" s="1"/>
  <c r="Q221" i="3" s="1"/>
  <c r="Q264" i="3" s="1"/>
  <c r="Q307" i="3" s="1"/>
  <c r="Q350" i="3" s="1"/>
  <c r="Q393" i="3" s="1"/>
  <c r="Q436" i="3" s="1"/>
  <c r="N38" i="4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342" i="3"/>
  <c r="R320" i="3"/>
  <c r="R123" i="3"/>
  <c r="R386" i="3"/>
  <c r="R346" i="3" l="1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131" i="3"/>
  <c r="R36" i="3"/>
  <c r="P34" i="4" s="1"/>
  <c r="E34" i="4" s="1"/>
  <c r="R475" i="3"/>
  <c r="R43" i="3"/>
  <c r="R174" i="3"/>
  <c r="R41" i="3"/>
  <c r="P38" i="4" s="1"/>
  <c r="E38" i="4" s="1"/>
  <c r="R42" i="3"/>
  <c r="P39" i="4" s="1"/>
  <c r="E39" i="4" s="1"/>
  <c r="M26" i="3" l="1"/>
  <c r="M31" i="3" s="1"/>
  <c r="K24" i="4"/>
  <c r="K29" i="4" s="1"/>
  <c r="L26" i="3"/>
  <c r="J24" i="4" s="1"/>
  <c r="J29" i="4" s="1"/>
  <c r="K26" i="3"/>
  <c r="I24" i="4" s="1"/>
  <c r="I29" i="4" s="1"/>
  <c r="O26" i="3"/>
  <c r="M24" i="4" s="1"/>
  <c r="M29" i="4" s="1"/>
  <c r="N26" i="3"/>
  <c r="L24" i="4" s="1"/>
  <c r="L29" i="4" s="1"/>
  <c r="R242" i="3"/>
  <c r="R26" i="3" s="1"/>
  <c r="R247" i="3"/>
  <c r="O242" i="3"/>
  <c r="O247" i="3"/>
  <c r="M242" i="3"/>
  <c r="M247" i="3"/>
  <c r="K242" i="3"/>
  <c r="K247" i="3"/>
  <c r="P242" i="3"/>
  <c r="P26" i="3" s="1"/>
  <c r="P247" i="3"/>
  <c r="N242" i="3"/>
  <c r="N247" i="3" s="1"/>
  <c r="L242" i="3"/>
  <c r="L247" i="3" s="1"/>
  <c r="I242" i="3"/>
  <c r="I26" i="3" s="1"/>
  <c r="Q242" i="3"/>
  <c r="Q26" i="3" s="1"/>
  <c r="Q247" i="3"/>
  <c r="H242" i="3"/>
  <c r="H26" i="3" s="1"/>
  <c r="H247" i="3"/>
  <c r="J242" i="3"/>
  <c r="J247" i="3" s="1"/>
  <c r="G229" i="3"/>
  <c r="G13" i="3" s="1"/>
  <c r="V224" i="3"/>
  <c r="P24" i="4" l="1"/>
  <c r="P29" i="4" s="1"/>
  <c r="R31" i="3"/>
  <c r="I31" i="3"/>
  <c r="G24" i="4"/>
  <c r="G29" i="4" s="1"/>
  <c r="O24" i="4"/>
  <c r="O29" i="4" s="1"/>
  <c r="Q31" i="3"/>
  <c r="N24" i="4"/>
  <c r="N29" i="4" s="1"/>
  <c r="P31" i="3"/>
  <c r="U8" i="3"/>
  <c r="V8" i="3" s="1"/>
  <c r="E12" i="4"/>
  <c r="F12" i="4" s="1"/>
  <c r="H13" i="3"/>
  <c r="H31" i="3"/>
  <c r="F24" i="4"/>
  <c r="J26" i="3"/>
  <c r="O31" i="3"/>
  <c r="I247" i="3"/>
  <c r="N31" i="3"/>
  <c r="G234" i="3"/>
  <c r="K31" i="3"/>
  <c r="L31" i="3"/>
  <c r="H229" i="3"/>
  <c r="F17" i="4" l="1"/>
  <c r="G12" i="4"/>
  <c r="H12" i="4" s="1"/>
  <c r="I12" i="4" s="1"/>
  <c r="J12" i="4" s="1"/>
  <c r="K12" i="4" s="1"/>
  <c r="L12" i="4" s="1"/>
  <c r="M12" i="4" s="1"/>
  <c r="I13" i="3"/>
  <c r="H18" i="3"/>
  <c r="I229" i="3"/>
  <c r="H234" i="3"/>
  <c r="H255" i="3"/>
  <c r="H24" i="4"/>
  <c r="H29" i="4" s="1"/>
  <c r="J31" i="3"/>
  <c r="F29" i="4"/>
  <c r="E29" i="4" s="1"/>
  <c r="D59" i="4" s="1"/>
  <c r="D60" i="4" s="1"/>
  <c r="E24" i="4"/>
  <c r="J229" i="3" l="1"/>
  <c r="I234" i="3"/>
  <c r="I255" i="3"/>
  <c r="I18" i="3"/>
  <c r="J13" i="3"/>
  <c r="H260" i="3"/>
  <c r="H39" i="3"/>
  <c r="O12" i="4"/>
  <c r="P12" i="4" s="1"/>
  <c r="N12" i="4"/>
  <c r="G17" i="4"/>
  <c r="H17" i="4" s="1"/>
  <c r="I17" i="4" s="1"/>
  <c r="J17" i="4" s="1"/>
  <c r="K17" i="4" s="1"/>
  <c r="L17" i="4" s="1"/>
  <c r="M17" i="4" s="1"/>
  <c r="O17" i="4" l="1"/>
  <c r="P17" i="4" s="1"/>
  <c r="N17" i="4"/>
  <c r="I260" i="3"/>
  <c r="I39" i="3"/>
  <c r="E17" i="4"/>
  <c r="H44" i="3"/>
  <c r="F36" i="4"/>
  <c r="J18" i="3"/>
  <c r="K13" i="3"/>
  <c r="K229" i="3"/>
  <c r="J255" i="3"/>
  <c r="J234" i="3"/>
  <c r="J39" i="3" l="1"/>
  <c r="J260" i="3"/>
  <c r="K234" i="3"/>
  <c r="K255" i="3"/>
  <c r="L229" i="3"/>
  <c r="L13" i="3"/>
  <c r="K18" i="3"/>
  <c r="F40" i="4"/>
  <c r="G36" i="4"/>
  <c r="G40" i="4" s="1"/>
  <c r="G53" i="4" s="1"/>
  <c r="I44" i="3"/>
  <c r="F53" i="4" l="1"/>
  <c r="M13" i="3"/>
  <c r="L18" i="3"/>
  <c r="L234" i="3"/>
  <c r="L255" i="3"/>
  <c r="M229" i="3"/>
  <c r="K39" i="3"/>
  <c r="K260" i="3"/>
  <c r="J44" i="3"/>
  <c r="H36" i="4"/>
  <c r="H40" i="4" s="1"/>
  <c r="H53" i="4" s="1"/>
  <c r="M18" i="3" l="1"/>
  <c r="N13" i="3"/>
  <c r="I36" i="4"/>
  <c r="I40" i="4" s="1"/>
  <c r="I53" i="4" s="1"/>
  <c r="K44" i="3"/>
  <c r="M255" i="3"/>
  <c r="N229" i="3"/>
  <c r="M234" i="3"/>
  <c r="L39" i="3"/>
  <c r="L260" i="3"/>
  <c r="J36" i="4" l="1"/>
  <c r="L44" i="3"/>
  <c r="O229" i="3"/>
  <c r="N255" i="3"/>
  <c r="N234" i="3"/>
  <c r="M39" i="3"/>
  <c r="M260" i="3"/>
  <c r="O13" i="3"/>
  <c r="N18" i="3"/>
  <c r="M44" i="3" l="1"/>
  <c r="K36" i="4"/>
  <c r="K40" i="4" s="1"/>
  <c r="K53" i="4" s="1"/>
  <c r="Q13" i="3"/>
  <c r="O18" i="3"/>
  <c r="P13" i="3"/>
  <c r="P18" i="3" s="1"/>
  <c r="N39" i="3"/>
  <c r="N260" i="3"/>
  <c r="Q229" i="3"/>
  <c r="O255" i="3"/>
  <c r="O234" i="3"/>
  <c r="P229" i="3"/>
  <c r="J40" i="4"/>
  <c r="O260" i="3" l="1"/>
  <c r="O39" i="3"/>
  <c r="P234" i="3"/>
  <c r="P255" i="3"/>
  <c r="Q234" i="3"/>
  <c r="Q255" i="3"/>
  <c r="R229" i="3"/>
  <c r="N44" i="3"/>
  <c r="L36" i="4"/>
  <c r="R13" i="3"/>
  <c r="R18" i="3" s="1"/>
  <c r="Q18" i="3"/>
  <c r="J53" i="4"/>
  <c r="Q39" i="3" l="1"/>
  <c r="Q260" i="3"/>
  <c r="P39" i="3"/>
  <c r="P260" i="3"/>
  <c r="R234" i="3"/>
  <c r="R255" i="3"/>
  <c r="L40" i="4"/>
  <c r="O44" i="3"/>
  <c r="M36" i="4"/>
  <c r="M40" i="4" s="1"/>
  <c r="M53" i="4" s="1"/>
  <c r="R260" i="3" l="1"/>
  <c r="R39" i="3"/>
  <c r="L53" i="4"/>
  <c r="N36" i="4"/>
  <c r="N40" i="4" s="1"/>
  <c r="N53" i="4" s="1"/>
  <c r="P44" i="3"/>
  <c r="O36" i="4"/>
  <c r="O40" i="4" s="1"/>
  <c r="O53" i="4" s="1"/>
  <c r="Q44" i="3"/>
  <c r="R44" i="3" l="1"/>
  <c r="P36" i="4"/>
  <c r="P40" i="4" l="1"/>
  <c r="E36" i="4"/>
  <c r="P53" i="4" l="1"/>
  <c r="E53" i="4" s="1"/>
  <c r="E40" i="4"/>
</calcChain>
</file>

<file path=xl/sharedStrings.xml><?xml version="1.0" encoding="utf-8"?>
<sst xmlns="http://schemas.openxmlformats.org/spreadsheetml/2006/main" count="1331" uniqueCount="95">
  <si>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</si>
  <si>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</si>
  <si>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</si>
  <si>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</si>
  <si>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</si>
  <si>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</si>
  <si>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</si>
  <si>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</si>
  <si>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</si>
  <si>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</si>
  <si>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</si>
  <si>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</si>
  <si>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</si>
  <si>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</si>
  <si>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</si>
  <si>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</si>
  <si>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</si>
  <si>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</si>
  <si>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</si>
  <si>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</si>
  <si>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</si>
  <si>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</si>
  <si>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</si>
  <si>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Souhrnná tabulka všech objektů</t>
  </si>
  <si>
    <t>Legenda</t>
  </si>
  <si>
    <t>Uchazeč vyplní světle modrá pole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</si>
  <si>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</si>
  <si>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</si>
  <si>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</si>
  <si>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</si>
  <si>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</si>
  <si>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</si>
  <si>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Elektrická energie</t>
  </si>
  <si>
    <t>Médium</t>
  </si>
  <si>
    <t>Referenční jednotková cena v Kč bez DPH</t>
  </si>
  <si>
    <t>Referenční jednotková cena v Kč s DPH</t>
  </si>
  <si>
    <t>Teplo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</si>
  <si>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</si>
  <si>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</si>
  <si>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Elektrická energie (tis. Kč/MWh)</t>
  </si>
  <si>
    <t>Zemní plyn</t>
  </si>
  <si>
    <t>Teplo (tis. Kč/MWh)</t>
  </si>
  <si>
    <t>Dřevo</t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</si>
  <si>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</si>
  <si>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Zemní plyn (tis. Kč/MWh)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</si>
  <si>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</si>
  <si>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</si>
  <si>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</si>
  <si>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Voda (Kč/m3)</t>
  </si>
  <si>
    <t>Výše nákladů a úspor</t>
  </si>
  <si>
    <t>A - Výchozí referenční spotřeba energie v technických jednotkách a náklady na spotřebu energie v tis. Kč po dobu trvání kontraktu</t>
  </si>
  <si>
    <t>A</t>
  </si>
  <si>
    <t>B - Zaručená úspora energie v technických jednotkách a zaručená úspora nákladů v tis. Kč po dobu trvání kontraktu</t>
  </si>
  <si>
    <t xml:space="preserve">Vodné </t>
  </si>
  <si>
    <t>Stočné</t>
  </si>
  <si>
    <t>B</t>
  </si>
  <si>
    <t>C - Zaručená spotřeba energie v technických jednotkách a náklady na spotřebu energie a ostatní provozní náklady v tis. Kč po dobu trvání kontraktu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</si>
  <si>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</si>
  <si>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</si>
  <si>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</si>
  <si>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</si>
  <si>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</si>
  <si>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</si>
  <si>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</si>
  <si>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</si>
  <si>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</si>
  <si>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</si>
  <si>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</si>
  <si>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</si>
  <si>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</si>
  <si>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</si>
  <si>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</si>
  <si>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</si>
  <si>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</si>
  <si>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</si>
  <si>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</si>
  <si>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</si>
  <si>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</si>
  <si>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</si>
  <si>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</si>
  <si>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Střední průmyslová škola stavební a Obchodní akademie, Kladno, Cyrila Boudy 2954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</si>
  <si>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</si>
  <si>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</si>
  <si>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</si>
  <si>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</si>
  <si>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</si>
  <si>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</si>
  <si>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Celkem (A = 4+5+6)</t>
  </si>
  <si>
    <t>Celkem energie (13= 7+9)</t>
  </si>
  <si>
    <t>Celkem (B = 10+11+12)</t>
  </si>
  <si>
    <t>Celkem (C = 17+18+19)</t>
  </si>
  <si>
    <t>Celkem (D = 20+21)</t>
  </si>
  <si>
    <t>Celkem (E = 22+23+24)</t>
  </si>
  <si>
    <t>Elektrická energie (tis. Kč/MWh)*</t>
  </si>
  <si>
    <t>*Jednotková cena byla upravena na základě vývoje na trhu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</si>
</sst>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\ _K_č_-;\-* #,##0.00\ _K_č_-;_-* &quot;-&quot;??\ _K_č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ont="0" applyFill="0" applyBorder="0" applyAlignment="0"/>
    <xf numFmtId="43" fontId="19" fillId="0" borderId="0" applyFont="0" applyFill="0" applyBorder="0" applyAlignment="0" applyProtection="0"/>
  </cellStyleXfs>
  <cellXfs count="13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4" fontId="9" fillId="5" borderId="12" xfId="0" applyNumberFormat="1" applyFont="1" applyFill="1" applyBorder="1" applyAlignment="1">
      <alignment vertical="center"/>
    </xf>
    <xf numFmtId="16" fontId="0" fillId="0" borderId="0" xfId="0" applyNumberFormat="1"/>
    <xf numFmtId="43" fontId="0" fillId="0" borderId="0" xfId="3" applyFont="1"/>
    <xf numFmtId="43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3" fontId="6" fillId="9" borderId="1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</cellXfs>
  <cellStyles count="4">
    <cellStyle name="Čárka" xfId="3" builtinId="3"/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0"/>
  <sheetViews>
    <sheetView topLeftCell="A108" workbookViewId="0">
      <selection activeCell="R43" sqref="R43"/>
    </sheetView>
  </sheetViews>
  <sheetFormatPr baseColWidth="10" defaultColWidth="8.83203125" defaultRowHeight="15" x14ac:dyDescent="0.2"/>
  <sheetData>
    <row r="2" spans="2:22" ht="17" x14ac:dyDescent="0.25">
      <c r="B2" s="89" t="s">
        <v>80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S2" s="94" t="s">
        <v>24</v>
      </c>
      <c r="T2" s="94"/>
      <c r="U2" s="94"/>
      <c r="V2" s="94"/>
    </row>
    <row r="3" spans="2:22" ht="16" x14ac:dyDescent="0.25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S3" s="95" t="s">
        <v>25</v>
      </c>
      <c r="T3" s="95"/>
      <c r="U3" s="95"/>
      <c r="V3" s="95"/>
    </row>
    <row r="4" spans="2:22" x14ac:dyDescent="0.2">
      <c r="B4" s="88" t="s">
        <v>0</v>
      </c>
      <c r="C4" s="88" t="s">
        <v>1</v>
      </c>
      <c r="D4" s="88" t="s">
        <v>2</v>
      </c>
      <c r="E4" s="88" t="s">
        <v>3</v>
      </c>
      <c r="F4" s="88"/>
      <c r="G4" s="88"/>
      <c r="H4" s="88"/>
      <c r="I4" s="88"/>
      <c r="J4" s="88"/>
      <c r="K4" s="88"/>
      <c r="L4" s="88"/>
      <c r="M4" s="88"/>
      <c r="N4" s="88" t="s">
        <v>4</v>
      </c>
      <c r="O4" s="88" t="s">
        <v>5</v>
      </c>
      <c r="P4" s="88"/>
    </row>
    <row r="5" spans="2:22" x14ac:dyDescent="0.2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2:22" x14ac:dyDescent="0.2">
      <c r="B6" s="88"/>
      <c r="C6" s="88"/>
      <c r="D6" s="88"/>
      <c r="E6" s="88" t="s">
        <v>6</v>
      </c>
      <c r="F6" s="88" t="s">
        <v>7</v>
      </c>
      <c r="G6" s="88"/>
      <c r="H6" s="88"/>
      <c r="I6" s="88"/>
      <c r="J6" s="88"/>
      <c r="K6" s="88" t="s">
        <v>8</v>
      </c>
      <c r="L6" s="88" t="s">
        <v>9</v>
      </c>
      <c r="M6" s="88" t="s">
        <v>10</v>
      </c>
      <c r="N6" s="88"/>
      <c r="O6" s="88" t="s">
        <v>11</v>
      </c>
      <c r="P6" s="88" t="s">
        <v>12</v>
      </c>
    </row>
    <row r="7" spans="2:22" x14ac:dyDescent="0.2">
      <c r="B7" s="88"/>
      <c r="C7" s="88"/>
      <c r="D7" s="88"/>
      <c r="E7" s="88"/>
      <c r="F7" s="88" t="s">
        <v>13</v>
      </c>
      <c r="G7" s="88" t="s">
        <v>14</v>
      </c>
      <c r="H7" s="88" t="s">
        <v>15</v>
      </c>
      <c r="I7" s="88"/>
      <c r="J7" s="88"/>
      <c r="K7" s="88"/>
      <c r="L7" s="88"/>
      <c r="M7" s="88"/>
      <c r="N7" s="88"/>
      <c r="O7" s="88"/>
      <c r="P7" s="88"/>
    </row>
    <row r="8" spans="2:22" x14ac:dyDescent="0.2"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2:22" x14ac:dyDescent="0.2">
      <c r="B9" s="88"/>
      <c r="C9" s="88"/>
      <c r="D9" s="1" t="s">
        <v>16</v>
      </c>
      <c r="E9" s="1" t="s">
        <v>17</v>
      </c>
      <c r="F9" s="1" t="s">
        <v>17</v>
      </c>
      <c r="G9" s="1" t="s">
        <v>17</v>
      </c>
      <c r="H9" s="1" t="s">
        <v>18</v>
      </c>
      <c r="I9" s="1" t="s">
        <v>19</v>
      </c>
      <c r="J9" s="1"/>
      <c r="K9" s="1" t="s">
        <v>20</v>
      </c>
      <c r="L9" s="1" t="s">
        <v>21</v>
      </c>
      <c r="M9" s="1" t="s">
        <v>21</v>
      </c>
      <c r="N9" s="1" t="str">
        <f>M9</f>
        <v>tis. Kč</v>
      </c>
      <c r="O9" s="1" t="str">
        <f>N9</f>
        <v>tis. Kč</v>
      </c>
      <c r="P9" s="1" t="str">
        <f>O9</f>
        <v>tis. Kč</v>
      </c>
    </row>
    <row r="10" spans="2:22" x14ac:dyDescent="0.2">
      <c r="B10" s="2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3"/>
      <c r="P10" s="3"/>
    </row>
    <row r="11" spans="2:22" x14ac:dyDescent="0.2">
      <c r="B11" s="2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 x14ac:dyDescent="0.2">
      <c r="B12" s="2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 x14ac:dyDescent="0.2">
      <c r="B13" s="2">
        <v>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 x14ac:dyDescent="0.2">
      <c r="B14" s="2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 x14ac:dyDescent="0.2">
      <c r="B15" s="2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 x14ac:dyDescent="0.2">
      <c r="B16" s="2">
        <v>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2">
      <c r="B17" s="2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2">
      <c r="B18" s="2">
        <v>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2">
      <c r="B19" s="2">
        <v>10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ht="16" x14ac:dyDescent="0.25">
      <c r="B20" s="90" t="s">
        <v>22</v>
      </c>
      <c r="C20" s="90"/>
      <c r="D20" s="90"/>
      <c r="E20" s="5">
        <f t="shared" ref="E20:P20" si="0">SUM(E10:E19)</f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</row>
    <row r="21" spans="2:16" ht="17" x14ac:dyDescent="0.25"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90">
        <f>O20+P20</f>
        <v>0</v>
      </c>
      <c r="P21" s="90"/>
    </row>
    <row r="24" spans="2:16" x14ac:dyDescent="0.2">
      <c r="B24" s="89" t="s">
        <v>81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</row>
    <row r="25" spans="2:16" x14ac:dyDescent="0.2"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</row>
    <row r="26" spans="2:16" x14ac:dyDescent="0.2">
      <c r="B26" s="88" t="s">
        <v>0</v>
      </c>
      <c r="C26" s="88" t="s">
        <v>1</v>
      </c>
      <c r="D26" s="88" t="s">
        <v>2</v>
      </c>
      <c r="E26" s="88" t="s">
        <v>3</v>
      </c>
      <c r="F26" s="88"/>
      <c r="G26" s="88"/>
      <c r="H26" s="88"/>
      <c r="I26" s="88"/>
      <c r="J26" s="88"/>
      <c r="K26" s="88"/>
      <c r="L26" s="88"/>
      <c r="M26" s="88"/>
      <c r="N26" s="88" t="s">
        <v>4</v>
      </c>
      <c r="O26" s="88" t="s">
        <v>5</v>
      </c>
      <c r="P26" s="88"/>
    </row>
    <row r="27" spans="2:16" x14ac:dyDescent="0.2"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2:16" x14ac:dyDescent="0.2">
      <c r="B28" s="88"/>
      <c r="C28" s="88"/>
      <c r="D28" s="88"/>
      <c r="E28" s="88" t="s">
        <v>6</v>
      </c>
      <c r="F28" s="88" t="s">
        <v>7</v>
      </c>
      <c r="G28" s="88"/>
      <c r="H28" s="88"/>
      <c r="I28" s="88"/>
      <c r="J28" s="88"/>
      <c r="K28" s="88" t="s">
        <v>8</v>
      </c>
      <c r="L28" s="88" t="s">
        <v>9</v>
      </c>
      <c r="M28" s="88" t="s">
        <v>10</v>
      </c>
      <c r="N28" s="88"/>
      <c r="O28" s="88" t="s">
        <v>11</v>
      </c>
      <c r="P28" s="88" t="s">
        <v>12</v>
      </c>
    </row>
    <row r="29" spans="2:16" x14ac:dyDescent="0.2">
      <c r="B29" s="88"/>
      <c r="C29" s="88"/>
      <c r="D29" s="88"/>
      <c r="E29" s="88"/>
      <c r="F29" s="88" t="s">
        <v>13</v>
      </c>
      <c r="G29" s="88" t="s">
        <v>14</v>
      </c>
      <c r="H29" s="88" t="s">
        <v>15</v>
      </c>
      <c r="I29" s="88"/>
      <c r="J29" s="88"/>
      <c r="K29" s="88"/>
      <c r="L29" s="88"/>
      <c r="M29" s="88"/>
      <c r="N29" s="88"/>
      <c r="O29" s="88"/>
      <c r="P29" s="88"/>
    </row>
    <row r="30" spans="2:16" x14ac:dyDescent="0.2"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</row>
    <row r="31" spans="2:16" x14ac:dyDescent="0.2">
      <c r="B31" s="88"/>
      <c r="C31" s="88"/>
      <c r="D31" s="1" t="s">
        <v>16</v>
      </c>
      <c r="E31" s="1" t="s">
        <v>17</v>
      </c>
      <c r="F31" s="1" t="s">
        <v>17</v>
      </c>
      <c r="G31" s="1" t="s">
        <v>17</v>
      </c>
      <c r="H31" s="1" t="s">
        <v>18</v>
      </c>
      <c r="I31" s="1" t="s">
        <v>19</v>
      </c>
      <c r="J31" s="1"/>
      <c r="K31" s="1" t="s">
        <v>20</v>
      </c>
      <c r="L31" s="1" t="s">
        <v>21</v>
      </c>
      <c r="M31" s="1" t="s">
        <v>21</v>
      </c>
      <c r="N31" s="1" t="str">
        <f>M31</f>
        <v>tis. Kč</v>
      </c>
      <c r="O31" s="1" t="str">
        <f>N31</f>
        <v>tis. Kč</v>
      </c>
      <c r="P31" s="1" t="str">
        <f>O31</f>
        <v>tis. Kč</v>
      </c>
    </row>
    <row r="32" spans="2:16" x14ac:dyDescent="0.2">
      <c r="B32" s="2">
        <v>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  <c r="O32" s="3"/>
      <c r="P32" s="3"/>
    </row>
    <row r="33" spans="2:16" x14ac:dyDescent="0.2">
      <c r="B33" s="2">
        <v>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4"/>
      <c r="O33" s="3"/>
      <c r="P33" s="3"/>
    </row>
    <row r="34" spans="2:16" x14ac:dyDescent="0.2">
      <c r="B34" s="2">
        <v>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2">
      <c r="B35" s="2">
        <v>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2">
      <c r="B36" s="2">
        <v>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2">
      <c r="B37" s="2">
        <v>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2">
      <c r="B38" s="2">
        <v>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2">
      <c r="B39" s="2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2">
      <c r="B40" s="2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2">
      <c r="B41" s="2">
        <v>10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ht="16" x14ac:dyDescent="0.25">
      <c r="B42" s="90" t="s">
        <v>22</v>
      </c>
      <c r="C42" s="90"/>
      <c r="D42" s="90"/>
      <c r="E42" s="5">
        <f t="shared" ref="E42:P42" si="1">SUM(E32:E41)</f>
        <v>0</v>
      </c>
      <c r="F42" s="5">
        <f t="shared" si="1"/>
        <v>0</v>
      </c>
      <c r="G42" s="5">
        <f t="shared" si="1"/>
        <v>0</v>
      </c>
      <c r="H42" s="5">
        <f t="shared" si="1"/>
        <v>0</v>
      </c>
      <c r="I42" s="5">
        <f t="shared" si="1"/>
        <v>0</v>
      </c>
      <c r="J42" s="5">
        <f t="shared" si="1"/>
        <v>0</v>
      </c>
      <c r="K42" s="5">
        <f t="shared" si="1"/>
        <v>0</v>
      </c>
      <c r="L42" s="5">
        <f t="shared" si="1"/>
        <v>0</v>
      </c>
      <c r="M42" s="5">
        <f t="shared" si="1"/>
        <v>0</v>
      </c>
      <c r="N42" s="5">
        <f t="shared" si="1"/>
        <v>0</v>
      </c>
      <c r="O42" s="5">
        <f t="shared" si="1"/>
        <v>0</v>
      </c>
      <c r="P42" s="5">
        <f t="shared" si="1"/>
        <v>0</v>
      </c>
    </row>
    <row r="43" spans="2:16" ht="17" x14ac:dyDescent="0.25">
      <c r="B43" s="91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3"/>
      <c r="O43" s="90">
        <f>O42+P42</f>
        <v>0</v>
      </c>
      <c r="P43" s="90"/>
    </row>
    <row r="46" spans="2:16" x14ac:dyDescent="0.2">
      <c r="B46" s="89" t="s">
        <v>82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</row>
    <row r="48" spans="2:16" x14ac:dyDescent="0.2">
      <c r="B48" s="88" t="s">
        <v>0</v>
      </c>
      <c r="C48" s="88" t="s">
        <v>1</v>
      </c>
      <c r="D48" s="88" t="s">
        <v>2</v>
      </c>
      <c r="E48" s="88" t="s">
        <v>3</v>
      </c>
      <c r="F48" s="88"/>
      <c r="G48" s="88"/>
      <c r="H48" s="88"/>
      <c r="I48" s="88"/>
      <c r="J48" s="88"/>
      <c r="K48" s="88"/>
      <c r="L48" s="88"/>
      <c r="M48" s="88"/>
      <c r="N48" s="88" t="s">
        <v>4</v>
      </c>
      <c r="O48" s="88" t="s">
        <v>5</v>
      </c>
      <c r="P48" s="88"/>
    </row>
    <row r="49" spans="2:16" x14ac:dyDescent="0.2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</row>
    <row r="50" spans="2:16" x14ac:dyDescent="0.2">
      <c r="B50" s="88"/>
      <c r="C50" s="88"/>
      <c r="D50" s="88"/>
      <c r="E50" s="88" t="s">
        <v>6</v>
      </c>
      <c r="F50" s="88" t="s">
        <v>7</v>
      </c>
      <c r="G50" s="88"/>
      <c r="H50" s="88"/>
      <c r="I50" s="88"/>
      <c r="J50" s="88"/>
      <c r="K50" s="88" t="s">
        <v>8</v>
      </c>
      <c r="L50" s="88" t="s">
        <v>9</v>
      </c>
      <c r="M50" s="88" t="s">
        <v>10</v>
      </c>
      <c r="N50" s="88"/>
      <c r="O50" s="88" t="s">
        <v>11</v>
      </c>
      <c r="P50" s="88" t="s">
        <v>12</v>
      </c>
    </row>
    <row r="51" spans="2:16" x14ac:dyDescent="0.2">
      <c r="B51" s="88"/>
      <c r="C51" s="88"/>
      <c r="D51" s="88"/>
      <c r="E51" s="88"/>
      <c r="F51" s="88" t="s">
        <v>13</v>
      </c>
      <c r="G51" s="88" t="s">
        <v>14</v>
      </c>
      <c r="H51" s="88" t="s">
        <v>15</v>
      </c>
      <c r="I51" s="88"/>
      <c r="J51" s="88"/>
      <c r="K51" s="88"/>
      <c r="L51" s="88"/>
      <c r="M51" s="88"/>
      <c r="N51" s="88"/>
      <c r="O51" s="88"/>
      <c r="P51" s="88"/>
    </row>
    <row r="52" spans="2:16" x14ac:dyDescent="0.2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</row>
    <row r="53" spans="2:16" x14ac:dyDescent="0.2">
      <c r="B53" s="88"/>
      <c r="C53" s="88"/>
      <c r="D53" s="1" t="s">
        <v>16</v>
      </c>
      <c r="E53" s="1" t="s">
        <v>17</v>
      </c>
      <c r="F53" s="1" t="s">
        <v>17</v>
      </c>
      <c r="G53" s="1" t="s">
        <v>17</v>
      </c>
      <c r="H53" s="1" t="s">
        <v>18</v>
      </c>
      <c r="I53" s="1" t="s">
        <v>19</v>
      </c>
      <c r="J53" s="1"/>
      <c r="K53" s="1" t="s">
        <v>20</v>
      </c>
      <c r="L53" s="1" t="s">
        <v>21</v>
      </c>
      <c r="M53" s="1" t="s">
        <v>21</v>
      </c>
      <c r="N53" s="1" t="str">
        <f>M53</f>
        <v>tis. Kč</v>
      </c>
      <c r="O53" s="1" t="str">
        <f>N53</f>
        <v>tis. Kč</v>
      </c>
      <c r="P53" s="1" t="str">
        <f>O53</f>
        <v>tis. Kč</v>
      </c>
    </row>
    <row r="54" spans="2:16" x14ac:dyDescent="0.2">
      <c r="B54" s="2">
        <v>1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3"/>
      <c r="P54" s="3"/>
    </row>
    <row r="55" spans="2:16" x14ac:dyDescent="0.2">
      <c r="B55" s="2">
        <v>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3"/>
      <c r="P55" s="3"/>
    </row>
    <row r="56" spans="2:16" x14ac:dyDescent="0.2">
      <c r="B56" s="2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3"/>
      <c r="P56" s="3"/>
    </row>
    <row r="57" spans="2:16" x14ac:dyDescent="0.2">
      <c r="B57" s="2">
        <v>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2">
      <c r="B58" s="2">
        <v>5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2">
      <c r="B59" s="2">
        <v>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2">
      <c r="B60" s="2">
        <v>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2">
      <c r="B61" s="2">
        <v>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2">
      <c r="B62" s="2">
        <v>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2">
      <c r="B63" s="2">
        <v>10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ht="16" x14ac:dyDescent="0.25">
      <c r="B64" s="90" t="s">
        <v>22</v>
      </c>
      <c r="C64" s="90"/>
      <c r="D64" s="90"/>
      <c r="E64" s="5">
        <f t="shared" ref="E64:P64" si="2">SUM(E54:E63)</f>
        <v>0</v>
      </c>
      <c r="F64" s="5">
        <f t="shared" si="2"/>
        <v>0</v>
      </c>
      <c r="G64" s="5">
        <f t="shared" si="2"/>
        <v>0</v>
      </c>
      <c r="H64" s="5">
        <f t="shared" si="2"/>
        <v>0</v>
      </c>
      <c r="I64" s="5">
        <f t="shared" si="2"/>
        <v>0</v>
      </c>
      <c r="J64" s="5">
        <f t="shared" si="2"/>
        <v>0</v>
      </c>
      <c r="K64" s="5">
        <f t="shared" si="2"/>
        <v>0</v>
      </c>
      <c r="L64" s="5">
        <f t="shared" si="2"/>
        <v>0</v>
      </c>
      <c r="M64" s="5">
        <f t="shared" si="2"/>
        <v>0</v>
      </c>
      <c r="N64" s="5">
        <f t="shared" si="2"/>
        <v>0</v>
      </c>
      <c r="O64" s="5">
        <f t="shared" si="2"/>
        <v>0</v>
      </c>
      <c r="P64" s="5">
        <f t="shared" si="2"/>
        <v>0</v>
      </c>
    </row>
    <row r="65" spans="2:16" ht="17" x14ac:dyDescent="0.25">
      <c r="B65" s="91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3"/>
      <c r="O65" s="90">
        <f>O64+P64</f>
        <v>0</v>
      </c>
      <c r="P65" s="90"/>
    </row>
    <row r="68" spans="2:16" x14ac:dyDescent="0.2">
      <c r="B68" s="89" t="s">
        <v>83</v>
      </c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</row>
    <row r="69" spans="2:16" x14ac:dyDescent="0.2"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</row>
    <row r="70" spans="2:16" x14ac:dyDescent="0.2">
      <c r="B70" s="88" t="s">
        <v>0</v>
      </c>
      <c r="C70" s="88" t="s">
        <v>1</v>
      </c>
      <c r="D70" s="88" t="s">
        <v>2</v>
      </c>
      <c r="E70" s="88" t="s">
        <v>3</v>
      </c>
      <c r="F70" s="88"/>
      <c r="G70" s="88"/>
      <c r="H70" s="88"/>
      <c r="I70" s="88"/>
      <c r="J70" s="88"/>
      <c r="K70" s="88"/>
      <c r="L70" s="88"/>
      <c r="M70" s="88"/>
      <c r="N70" s="88" t="s">
        <v>4</v>
      </c>
      <c r="O70" s="88" t="s">
        <v>5</v>
      </c>
      <c r="P70" s="88"/>
    </row>
    <row r="71" spans="2:16" x14ac:dyDescent="0.2"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</row>
    <row r="72" spans="2:16" x14ac:dyDescent="0.2">
      <c r="B72" s="88"/>
      <c r="C72" s="88"/>
      <c r="D72" s="88"/>
      <c r="E72" s="88" t="s">
        <v>6</v>
      </c>
      <c r="F72" s="88" t="s">
        <v>7</v>
      </c>
      <c r="G72" s="88"/>
      <c r="H72" s="88"/>
      <c r="I72" s="88"/>
      <c r="J72" s="88"/>
      <c r="K72" s="88" t="s">
        <v>8</v>
      </c>
      <c r="L72" s="88" t="s">
        <v>9</v>
      </c>
      <c r="M72" s="88" t="s">
        <v>10</v>
      </c>
      <c r="N72" s="88"/>
      <c r="O72" s="88" t="s">
        <v>11</v>
      </c>
      <c r="P72" s="88" t="s">
        <v>12</v>
      </c>
    </row>
    <row r="73" spans="2:16" x14ac:dyDescent="0.2">
      <c r="B73" s="88"/>
      <c r="C73" s="88"/>
      <c r="D73" s="88"/>
      <c r="E73" s="88"/>
      <c r="F73" s="88" t="s">
        <v>13</v>
      </c>
      <c r="G73" s="88" t="s">
        <v>14</v>
      </c>
      <c r="H73" s="88" t="s">
        <v>15</v>
      </c>
      <c r="I73" s="88"/>
      <c r="J73" s="88"/>
      <c r="K73" s="88"/>
      <c r="L73" s="88"/>
      <c r="M73" s="88"/>
      <c r="N73" s="88"/>
      <c r="O73" s="88"/>
      <c r="P73" s="88"/>
    </row>
    <row r="74" spans="2:16" x14ac:dyDescent="0.2"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</row>
    <row r="75" spans="2:16" x14ac:dyDescent="0.2">
      <c r="B75" s="88"/>
      <c r="C75" s="88"/>
      <c r="D75" s="1" t="s">
        <v>16</v>
      </c>
      <c r="E75" s="1" t="s">
        <v>17</v>
      </c>
      <c r="F75" s="1" t="s">
        <v>17</v>
      </c>
      <c r="G75" s="1" t="s">
        <v>17</v>
      </c>
      <c r="H75" s="1" t="s">
        <v>18</v>
      </c>
      <c r="I75" s="1" t="s">
        <v>19</v>
      </c>
      <c r="J75" s="1"/>
      <c r="K75" s="1" t="s">
        <v>20</v>
      </c>
      <c r="L75" s="1" t="s">
        <v>21</v>
      </c>
      <c r="M75" s="1" t="s">
        <v>21</v>
      </c>
      <c r="N75" s="1" t="str">
        <f>M75</f>
        <v>tis. Kč</v>
      </c>
      <c r="O75" s="1" t="str">
        <f>N75</f>
        <v>tis. Kč</v>
      </c>
      <c r="P75" s="1" t="str">
        <f>O75</f>
        <v>tis. Kč</v>
      </c>
    </row>
    <row r="76" spans="2:16" x14ac:dyDescent="0.2">
      <c r="B76" s="2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3"/>
      <c r="P76" s="3"/>
    </row>
    <row r="77" spans="2:16" x14ac:dyDescent="0.2">
      <c r="B77" s="2">
        <v>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3"/>
      <c r="P77" s="3"/>
    </row>
    <row r="78" spans="2:16" x14ac:dyDescent="0.2">
      <c r="B78" s="2">
        <v>3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3"/>
      <c r="P78" s="3"/>
    </row>
    <row r="79" spans="2:16" x14ac:dyDescent="0.2">
      <c r="B79" s="2">
        <v>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3"/>
      <c r="P79" s="3"/>
    </row>
    <row r="80" spans="2:16" x14ac:dyDescent="0.2">
      <c r="B80" s="2">
        <v>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2">
      <c r="B81" s="2">
        <v>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2">
      <c r="B82" s="2">
        <v>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2">
      <c r="B83" s="2">
        <v>8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2">
      <c r="B84" s="2">
        <v>9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2">
      <c r="B85" s="2">
        <v>10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ht="16" x14ac:dyDescent="0.25">
      <c r="B86" s="90" t="s">
        <v>22</v>
      </c>
      <c r="C86" s="90"/>
      <c r="D86" s="90"/>
      <c r="E86" s="5">
        <f t="shared" ref="E86:P86" si="3">SUM(E76:E85)</f>
        <v>0</v>
      </c>
      <c r="F86" s="5">
        <f t="shared" si="3"/>
        <v>0</v>
      </c>
      <c r="G86" s="5">
        <f t="shared" si="3"/>
        <v>0</v>
      </c>
      <c r="H86" s="5">
        <f t="shared" si="3"/>
        <v>0</v>
      </c>
      <c r="I86" s="5">
        <f t="shared" si="3"/>
        <v>0</v>
      </c>
      <c r="J86" s="5">
        <f t="shared" si="3"/>
        <v>0</v>
      </c>
      <c r="K86" s="5">
        <f t="shared" si="3"/>
        <v>0</v>
      </c>
      <c r="L86" s="5">
        <f t="shared" si="3"/>
        <v>0</v>
      </c>
      <c r="M86" s="5">
        <f t="shared" si="3"/>
        <v>0</v>
      </c>
      <c r="N86" s="5">
        <f t="shared" si="3"/>
        <v>0</v>
      </c>
      <c r="O86" s="5">
        <f t="shared" si="3"/>
        <v>0</v>
      </c>
      <c r="P86" s="5">
        <f t="shared" si="3"/>
        <v>0</v>
      </c>
    </row>
    <row r="87" spans="2:16" ht="17" x14ac:dyDescent="0.25">
      <c r="B87" s="91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3"/>
      <c r="O87" s="90">
        <f>O86+P86</f>
        <v>0</v>
      </c>
      <c r="P87" s="90"/>
    </row>
    <row r="90" spans="2:16" x14ac:dyDescent="0.2">
      <c r="B90" s="89" t="s">
        <v>84</v>
      </c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</row>
    <row r="91" spans="2:16" x14ac:dyDescent="0.2"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</row>
    <row r="92" spans="2:16" x14ac:dyDescent="0.2">
      <c r="B92" s="88" t="s">
        <v>0</v>
      </c>
      <c r="C92" s="88" t="s">
        <v>1</v>
      </c>
      <c r="D92" s="88" t="s">
        <v>2</v>
      </c>
      <c r="E92" s="88" t="s">
        <v>3</v>
      </c>
      <c r="F92" s="88"/>
      <c r="G92" s="88"/>
      <c r="H92" s="88"/>
      <c r="I92" s="88"/>
      <c r="J92" s="88"/>
      <c r="K92" s="88"/>
      <c r="L92" s="88"/>
      <c r="M92" s="88"/>
      <c r="N92" s="88" t="s">
        <v>4</v>
      </c>
      <c r="O92" s="88" t="s">
        <v>5</v>
      </c>
      <c r="P92" s="88"/>
    </row>
    <row r="93" spans="2:16" x14ac:dyDescent="0.2"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</row>
    <row r="94" spans="2:16" x14ac:dyDescent="0.2">
      <c r="B94" s="88"/>
      <c r="C94" s="88"/>
      <c r="D94" s="88"/>
      <c r="E94" s="88" t="s">
        <v>6</v>
      </c>
      <c r="F94" s="88" t="s">
        <v>7</v>
      </c>
      <c r="G94" s="88"/>
      <c r="H94" s="88"/>
      <c r="I94" s="88"/>
      <c r="J94" s="88"/>
      <c r="K94" s="88" t="s">
        <v>8</v>
      </c>
      <c r="L94" s="88" t="s">
        <v>9</v>
      </c>
      <c r="M94" s="88" t="s">
        <v>10</v>
      </c>
      <c r="N94" s="88"/>
      <c r="O94" s="88" t="s">
        <v>11</v>
      </c>
      <c r="P94" s="88" t="s">
        <v>12</v>
      </c>
    </row>
    <row r="95" spans="2:16" x14ac:dyDescent="0.2">
      <c r="B95" s="88"/>
      <c r="C95" s="88"/>
      <c r="D95" s="88"/>
      <c r="E95" s="88"/>
      <c r="F95" s="88" t="s">
        <v>13</v>
      </c>
      <c r="G95" s="88" t="s">
        <v>14</v>
      </c>
      <c r="H95" s="88" t="s">
        <v>15</v>
      </c>
      <c r="I95" s="88"/>
      <c r="J95" s="88"/>
      <c r="K95" s="88"/>
      <c r="L95" s="88"/>
      <c r="M95" s="88"/>
      <c r="N95" s="88"/>
      <c r="O95" s="88"/>
      <c r="P95" s="88"/>
    </row>
    <row r="96" spans="2:16" x14ac:dyDescent="0.2"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</row>
    <row r="97" spans="2:16" x14ac:dyDescent="0.2">
      <c r="B97" s="88"/>
      <c r="C97" s="88"/>
      <c r="D97" s="1" t="s">
        <v>16</v>
      </c>
      <c r="E97" s="1" t="s">
        <v>17</v>
      </c>
      <c r="F97" s="1" t="s">
        <v>17</v>
      </c>
      <c r="G97" s="1" t="s">
        <v>17</v>
      </c>
      <c r="H97" s="1" t="s">
        <v>18</v>
      </c>
      <c r="I97" s="1" t="s">
        <v>19</v>
      </c>
      <c r="J97" s="1"/>
      <c r="K97" s="1" t="s">
        <v>20</v>
      </c>
      <c r="L97" s="1" t="s">
        <v>21</v>
      </c>
      <c r="M97" s="1" t="s">
        <v>21</v>
      </c>
      <c r="N97" s="1" t="str">
        <f>M97</f>
        <v>tis. Kč</v>
      </c>
      <c r="O97" s="1" t="str">
        <f>N97</f>
        <v>tis. Kč</v>
      </c>
      <c r="P97" s="1" t="str">
        <f>O97</f>
        <v>tis. Kč</v>
      </c>
    </row>
    <row r="98" spans="2:16" x14ac:dyDescent="0.2">
      <c r="B98" s="2">
        <v>1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3"/>
      <c r="P98" s="3"/>
    </row>
    <row r="99" spans="2:16" x14ac:dyDescent="0.2">
      <c r="B99" s="2">
        <v>2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3"/>
      <c r="P99" s="3"/>
    </row>
    <row r="100" spans="2:16" x14ac:dyDescent="0.2">
      <c r="B100" s="2">
        <v>3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3"/>
      <c r="P100" s="3"/>
    </row>
    <row r="101" spans="2:16" x14ac:dyDescent="0.2">
      <c r="B101" s="2">
        <v>4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3"/>
      <c r="P101" s="3"/>
    </row>
    <row r="102" spans="2:16" x14ac:dyDescent="0.2">
      <c r="B102" s="2">
        <v>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3"/>
      <c r="P102" s="3"/>
    </row>
    <row r="103" spans="2:16" x14ac:dyDescent="0.2">
      <c r="B103" s="2">
        <v>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2">
      <c r="B104" s="2">
        <v>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2">
      <c r="B105" s="2">
        <v>8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2">
      <c r="B106" s="2">
        <v>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2">
      <c r="B107" s="2">
        <v>10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ht="16" x14ac:dyDescent="0.25">
      <c r="B108" s="90" t="s">
        <v>22</v>
      </c>
      <c r="C108" s="90"/>
      <c r="D108" s="90"/>
      <c r="E108" s="5">
        <f t="shared" ref="E108:P108" si="4">SUM(E98:E107)</f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</row>
    <row r="109" spans="2:16" ht="17" x14ac:dyDescent="0.25">
      <c r="B109" s="91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3"/>
      <c r="O109" s="90">
        <f>O108+P108</f>
        <v>0</v>
      </c>
      <c r="P109" s="90"/>
    </row>
    <row r="112" spans="2:16" x14ac:dyDescent="0.2">
      <c r="B112" s="89" t="s">
        <v>85</v>
      </c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</row>
    <row r="113" spans="2:16" x14ac:dyDescent="0.2"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</row>
    <row r="114" spans="2:16" x14ac:dyDescent="0.2">
      <c r="B114" s="88" t="s">
        <v>0</v>
      </c>
      <c r="C114" s="88" t="s">
        <v>1</v>
      </c>
      <c r="D114" s="88" t="s">
        <v>2</v>
      </c>
      <c r="E114" s="88" t="s">
        <v>3</v>
      </c>
      <c r="F114" s="88"/>
      <c r="G114" s="88"/>
      <c r="H114" s="88"/>
      <c r="I114" s="88"/>
      <c r="J114" s="88"/>
      <c r="K114" s="88"/>
      <c r="L114" s="88"/>
      <c r="M114" s="88"/>
      <c r="N114" s="88" t="s">
        <v>4</v>
      </c>
      <c r="O114" s="88" t="s">
        <v>5</v>
      </c>
      <c r="P114" s="88"/>
    </row>
    <row r="115" spans="2:16" x14ac:dyDescent="0.2"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</row>
    <row r="116" spans="2:16" x14ac:dyDescent="0.2">
      <c r="B116" s="88"/>
      <c r="C116" s="88"/>
      <c r="D116" s="88"/>
      <c r="E116" s="88" t="s">
        <v>6</v>
      </c>
      <c r="F116" s="88" t="s">
        <v>7</v>
      </c>
      <c r="G116" s="88"/>
      <c r="H116" s="88"/>
      <c r="I116" s="88"/>
      <c r="J116" s="88"/>
      <c r="K116" s="88" t="s">
        <v>8</v>
      </c>
      <c r="L116" s="88" t="s">
        <v>9</v>
      </c>
      <c r="M116" s="88" t="s">
        <v>10</v>
      </c>
      <c r="N116" s="88"/>
      <c r="O116" s="88" t="s">
        <v>11</v>
      </c>
      <c r="P116" s="88" t="s">
        <v>12</v>
      </c>
    </row>
    <row r="117" spans="2:16" x14ac:dyDescent="0.2">
      <c r="B117" s="88"/>
      <c r="C117" s="88"/>
      <c r="D117" s="88"/>
      <c r="E117" s="88"/>
      <c r="F117" s="88" t="s">
        <v>13</v>
      </c>
      <c r="G117" s="88" t="s">
        <v>14</v>
      </c>
      <c r="H117" s="88" t="s">
        <v>15</v>
      </c>
      <c r="I117" s="88"/>
      <c r="J117" s="88"/>
      <c r="K117" s="88"/>
      <c r="L117" s="88"/>
      <c r="M117" s="88"/>
      <c r="N117" s="88"/>
      <c r="O117" s="88"/>
      <c r="P117" s="88"/>
    </row>
    <row r="118" spans="2:16" x14ac:dyDescent="0.2"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</row>
    <row r="119" spans="2:16" x14ac:dyDescent="0.2">
      <c r="B119" s="88"/>
      <c r="C119" s="88"/>
      <c r="D119" s="1" t="s">
        <v>16</v>
      </c>
      <c r="E119" s="1" t="s">
        <v>17</v>
      </c>
      <c r="F119" s="1" t="s">
        <v>17</v>
      </c>
      <c r="G119" s="1" t="s">
        <v>17</v>
      </c>
      <c r="H119" s="1" t="s">
        <v>18</v>
      </c>
      <c r="I119" s="1" t="s">
        <v>19</v>
      </c>
      <c r="J119" s="1"/>
      <c r="K119" s="1" t="s">
        <v>20</v>
      </c>
      <c r="L119" s="1" t="s">
        <v>21</v>
      </c>
      <c r="M119" s="1" t="s">
        <v>21</v>
      </c>
      <c r="N119" s="1" t="str">
        <f>M119</f>
        <v>tis. Kč</v>
      </c>
      <c r="O119" s="1" t="str">
        <f>N119</f>
        <v>tis. Kč</v>
      </c>
      <c r="P119" s="1" t="str">
        <f>O119</f>
        <v>tis. Kč</v>
      </c>
    </row>
    <row r="120" spans="2:16" x14ac:dyDescent="0.2">
      <c r="B120" s="2">
        <v>1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3"/>
      <c r="P120" s="3"/>
    </row>
    <row r="121" spans="2:16" x14ac:dyDescent="0.2">
      <c r="B121" s="2">
        <v>2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3"/>
      <c r="P121" s="3"/>
    </row>
    <row r="122" spans="2:16" x14ac:dyDescent="0.2">
      <c r="B122" s="2">
        <v>3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3"/>
      <c r="P122" s="3"/>
    </row>
    <row r="123" spans="2:16" x14ac:dyDescent="0.2">
      <c r="B123" s="2">
        <v>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3"/>
      <c r="P123" s="3"/>
    </row>
    <row r="124" spans="2:16" x14ac:dyDescent="0.2">
      <c r="B124" s="2">
        <v>5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3"/>
      <c r="P124" s="3"/>
    </row>
    <row r="125" spans="2:16" x14ac:dyDescent="0.2">
      <c r="B125" s="2">
        <v>6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3"/>
      <c r="P125" s="3"/>
    </row>
    <row r="126" spans="2:16" x14ac:dyDescent="0.2">
      <c r="B126" s="2">
        <v>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x14ac:dyDescent="0.2">
      <c r="B127" s="2">
        <v>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x14ac:dyDescent="0.2">
      <c r="B128" s="2">
        <v>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x14ac:dyDescent="0.2">
      <c r="B129" s="2">
        <v>10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ht="16" x14ac:dyDescent="0.25">
      <c r="B130" s="90" t="s">
        <v>22</v>
      </c>
      <c r="C130" s="90"/>
      <c r="D130" s="90"/>
      <c r="E130" s="5">
        <f t="shared" ref="E130:P130" si="5">SUM(E120:E129)</f>
        <v>0</v>
      </c>
      <c r="F130" s="5">
        <f t="shared" si="5"/>
        <v>0</v>
      </c>
      <c r="G130" s="5">
        <f t="shared" si="5"/>
        <v>0</v>
      </c>
      <c r="H130" s="5">
        <f t="shared" si="5"/>
        <v>0</v>
      </c>
      <c r="I130" s="5">
        <f t="shared" si="5"/>
        <v>0</v>
      </c>
      <c r="J130" s="5">
        <f t="shared" si="5"/>
        <v>0</v>
      </c>
      <c r="K130" s="5">
        <f t="shared" si="5"/>
        <v>0</v>
      </c>
      <c r="L130" s="5">
        <f t="shared" si="5"/>
        <v>0</v>
      </c>
      <c r="M130" s="5">
        <f t="shared" si="5"/>
        <v>0</v>
      </c>
      <c r="N130" s="5">
        <f t="shared" si="5"/>
        <v>0</v>
      </c>
      <c r="O130" s="5">
        <f t="shared" si="5"/>
        <v>0</v>
      </c>
      <c r="P130" s="5">
        <f t="shared" si="5"/>
        <v>0</v>
      </c>
    </row>
    <row r="131" spans="2:16" ht="17" x14ac:dyDescent="0.25">
      <c r="B131" s="91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3"/>
      <c r="O131" s="90">
        <f>O130+P130</f>
        <v>0</v>
      </c>
      <c r="P131" s="90"/>
    </row>
    <row r="134" spans="2:16" x14ac:dyDescent="0.2">
      <c r="B134" s="89" t="s">
        <v>86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</row>
    <row r="135" spans="2:16" x14ac:dyDescent="0.2"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</row>
    <row r="136" spans="2:16" x14ac:dyDescent="0.2">
      <c r="B136" s="88" t="s">
        <v>0</v>
      </c>
      <c r="C136" s="88" t="s">
        <v>1</v>
      </c>
      <c r="D136" s="88" t="s">
        <v>2</v>
      </c>
      <c r="E136" s="88" t="s">
        <v>3</v>
      </c>
      <c r="F136" s="88"/>
      <c r="G136" s="88"/>
      <c r="H136" s="88"/>
      <c r="I136" s="88"/>
      <c r="J136" s="88"/>
      <c r="K136" s="88"/>
      <c r="L136" s="88"/>
      <c r="M136" s="88"/>
      <c r="N136" s="88" t="s">
        <v>4</v>
      </c>
      <c r="O136" s="88" t="s">
        <v>5</v>
      </c>
      <c r="P136" s="88"/>
    </row>
    <row r="137" spans="2:16" x14ac:dyDescent="0.2"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</row>
    <row r="138" spans="2:16" x14ac:dyDescent="0.2">
      <c r="B138" s="88"/>
      <c r="C138" s="88"/>
      <c r="D138" s="88"/>
      <c r="E138" s="88" t="s">
        <v>6</v>
      </c>
      <c r="F138" s="88" t="s">
        <v>7</v>
      </c>
      <c r="G138" s="88"/>
      <c r="H138" s="88"/>
      <c r="I138" s="88"/>
      <c r="J138" s="88"/>
      <c r="K138" s="88" t="s">
        <v>8</v>
      </c>
      <c r="L138" s="88" t="s">
        <v>9</v>
      </c>
      <c r="M138" s="88" t="s">
        <v>10</v>
      </c>
      <c r="N138" s="88"/>
      <c r="O138" s="88" t="s">
        <v>11</v>
      </c>
      <c r="P138" s="88" t="s">
        <v>12</v>
      </c>
    </row>
    <row r="139" spans="2:16" x14ac:dyDescent="0.2">
      <c r="B139" s="88"/>
      <c r="C139" s="88"/>
      <c r="D139" s="88"/>
      <c r="E139" s="88"/>
      <c r="F139" s="88" t="s">
        <v>13</v>
      </c>
      <c r="G139" s="88" t="s">
        <v>14</v>
      </c>
      <c r="H139" s="88" t="s">
        <v>15</v>
      </c>
      <c r="I139" s="88"/>
      <c r="J139" s="88"/>
      <c r="K139" s="88"/>
      <c r="L139" s="88"/>
      <c r="M139" s="88"/>
      <c r="N139" s="88"/>
      <c r="O139" s="88"/>
      <c r="P139" s="88"/>
    </row>
    <row r="140" spans="2:16" x14ac:dyDescent="0.2"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</row>
    <row r="141" spans="2:16" x14ac:dyDescent="0.2">
      <c r="B141" s="88"/>
      <c r="C141" s="88"/>
      <c r="D141" s="1" t="s">
        <v>16</v>
      </c>
      <c r="E141" s="1" t="s">
        <v>17</v>
      </c>
      <c r="F141" s="1" t="s">
        <v>17</v>
      </c>
      <c r="G141" s="1" t="s">
        <v>17</v>
      </c>
      <c r="H141" s="1" t="s">
        <v>18</v>
      </c>
      <c r="I141" s="1" t="s">
        <v>19</v>
      </c>
      <c r="J141" s="1"/>
      <c r="K141" s="1" t="s">
        <v>20</v>
      </c>
      <c r="L141" s="1" t="s">
        <v>21</v>
      </c>
      <c r="M141" s="1" t="s">
        <v>21</v>
      </c>
      <c r="N141" s="1" t="str">
        <f>M141</f>
        <v>tis. Kč</v>
      </c>
      <c r="O141" s="1" t="str">
        <f>N141</f>
        <v>tis. Kč</v>
      </c>
      <c r="P141" s="1" t="str">
        <f>O141</f>
        <v>tis. Kč</v>
      </c>
    </row>
    <row r="142" spans="2:16" x14ac:dyDescent="0.2">
      <c r="B142" s="2">
        <v>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3"/>
      <c r="P142" s="3"/>
    </row>
    <row r="143" spans="2:16" x14ac:dyDescent="0.2">
      <c r="B143" s="2">
        <v>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3"/>
      <c r="P143" s="3"/>
    </row>
    <row r="144" spans="2:16" x14ac:dyDescent="0.2">
      <c r="B144" s="2">
        <v>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3"/>
      <c r="P144" s="3"/>
    </row>
    <row r="145" spans="2:16" x14ac:dyDescent="0.2">
      <c r="B145" s="2">
        <v>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3"/>
      <c r="P145" s="3"/>
    </row>
    <row r="146" spans="2:16" x14ac:dyDescent="0.2">
      <c r="B146" s="2">
        <v>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3"/>
      <c r="P146" s="3"/>
    </row>
    <row r="147" spans="2:16" x14ac:dyDescent="0.2">
      <c r="B147" s="2">
        <v>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3"/>
      <c r="P147" s="3"/>
    </row>
    <row r="148" spans="2:16" x14ac:dyDescent="0.2">
      <c r="B148" s="2">
        <v>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3"/>
      <c r="P148" s="3"/>
    </row>
    <row r="149" spans="2:16" x14ac:dyDescent="0.2">
      <c r="B149" s="2">
        <v>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x14ac:dyDescent="0.2">
      <c r="B150" s="2">
        <v>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x14ac:dyDescent="0.2">
      <c r="B151" s="2">
        <v>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ht="16" x14ac:dyDescent="0.25">
      <c r="B152" s="90" t="s">
        <v>22</v>
      </c>
      <c r="C152" s="90"/>
      <c r="D152" s="90"/>
      <c r="E152" s="5">
        <f t="shared" ref="E152:P152" si="6">SUM(E142:E151)</f>
        <v>0</v>
      </c>
      <c r="F152" s="5">
        <f t="shared" si="6"/>
        <v>0</v>
      </c>
      <c r="G152" s="5">
        <f t="shared" si="6"/>
        <v>0</v>
      </c>
      <c r="H152" s="5">
        <f t="shared" si="6"/>
        <v>0</v>
      </c>
      <c r="I152" s="5">
        <f t="shared" si="6"/>
        <v>0</v>
      </c>
      <c r="J152" s="5">
        <f t="shared" si="6"/>
        <v>0</v>
      </c>
      <c r="K152" s="5">
        <f t="shared" si="6"/>
        <v>0</v>
      </c>
      <c r="L152" s="5">
        <f t="shared" si="6"/>
        <v>0</v>
      </c>
      <c r="M152" s="5">
        <f t="shared" si="6"/>
        <v>0</v>
      </c>
      <c r="N152" s="5">
        <f t="shared" si="6"/>
        <v>0</v>
      </c>
      <c r="O152" s="5">
        <f t="shared" si="6"/>
        <v>0</v>
      </c>
      <c r="P152" s="5">
        <f t="shared" si="6"/>
        <v>0</v>
      </c>
    </row>
    <row r="153" spans="2:16" ht="17" x14ac:dyDescent="0.25">
      <c r="B153" s="91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3"/>
      <c r="O153" s="90">
        <f>O152+P152</f>
        <v>0</v>
      </c>
      <c r="P153" s="90"/>
    </row>
    <row r="156" spans="2:16" hidden="1" x14ac:dyDescent="0.2"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</row>
    <row r="157" spans="2:16" hidden="1" x14ac:dyDescent="0.2"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</row>
    <row r="158" spans="2:16" hidden="1" x14ac:dyDescent="0.2">
      <c r="B158" s="88" t="s">
        <v>0</v>
      </c>
      <c r="C158" s="88" t="s">
        <v>1</v>
      </c>
      <c r="D158" s="88" t="s">
        <v>2</v>
      </c>
      <c r="E158" s="88" t="s">
        <v>3</v>
      </c>
      <c r="F158" s="88"/>
      <c r="G158" s="88"/>
      <c r="H158" s="88"/>
      <c r="I158" s="88"/>
      <c r="J158" s="88"/>
      <c r="K158" s="88"/>
      <c r="L158" s="88"/>
      <c r="M158" s="88"/>
      <c r="N158" s="88" t="s">
        <v>4</v>
      </c>
      <c r="O158" s="88" t="s">
        <v>5</v>
      </c>
      <c r="P158" s="88"/>
    </row>
    <row r="159" spans="2:16" hidden="1" x14ac:dyDescent="0.2"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</row>
    <row r="160" spans="2:16" hidden="1" x14ac:dyDescent="0.2">
      <c r="B160" s="88"/>
      <c r="C160" s="88"/>
      <c r="D160" s="88"/>
      <c r="E160" s="88" t="s">
        <v>6</v>
      </c>
      <c r="F160" s="88" t="s">
        <v>7</v>
      </c>
      <c r="G160" s="88"/>
      <c r="H160" s="88"/>
      <c r="I160" s="88"/>
      <c r="J160" s="88"/>
      <c r="K160" s="88" t="s">
        <v>8</v>
      </c>
      <c r="L160" s="88" t="s">
        <v>9</v>
      </c>
      <c r="M160" s="88" t="s">
        <v>10</v>
      </c>
      <c r="N160" s="88"/>
      <c r="O160" s="88" t="s">
        <v>11</v>
      </c>
      <c r="P160" s="88" t="s">
        <v>12</v>
      </c>
    </row>
    <row r="161" spans="2:16" hidden="1" x14ac:dyDescent="0.2">
      <c r="B161" s="88"/>
      <c r="C161" s="88"/>
      <c r="D161" s="88"/>
      <c r="E161" s="88"/>
      <c r="F161" s="88" t="s">
        <v>13</v>
      </c>
      <c r="G161" s="88" t="s">
        <v>14</v>
      </c>
      <c r="H161" s="88" t="s">
        <v>15</v>
      </c>
      <c r="I161" s="88"/>
      <c r="J161" s="88"/>
      <c r="K161" s="88"/>
      <c r="L161" s="88"/>
      <c r="M161" s="88"/>
      <c r="N161" s="88"/>
      <c r="O161" s="88"/>
      <c r="P161" s="88"/>
    </row>
    <row r="162" spans="2:16" hidden="1" x14ac:dyDescent="0.2"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</row>
    <row r="163" spans="2:16" hidden="1" x14ac:dyDescent="0.2">
      <c r="B163" s="88"/>
      <c r="C163" s="88"/>
      <c r="D163" s="1" t="s">
        <v>16</v>
      </c>
      <c r="E163" s="1" t="s">
        <v>17</v>
      </c>
      <c r="F163" s="1" t="s">
        <v>17</v>
      </c>
      <c r="G163" s="1" t="s">
        <v>17</v>
      </c>
      <c r="H163" s="1" t="s">
        <v>18</v>
      </c>
      <c r="I163" s="1" t="s">
        <v>19</v>
      </c>
      <c r="J163" s="1"/>
      <c r="K163" s="1" t="s">
        <v>20</v>
      </c>
      <c r="L163" s="1" t="s">
        <v>21</v>
      </c>
      <c r="M163" s="1" t="s">
        <v>21</v>
      </c>
      <c r="N163" s="1" t="str">
        <f>M163</f>
        <v>tis. Kč</v>
      </c>
      <c r="O163" s="1" t="str">
        <f>N163</f>
        <v>tis. Kč</v>
      </c>
      <c r="P163" s="1" t="str">
        <f>O163</f>
        <v>tis. Kč</v>
      </c>
    </row>
    <row r="164" spans="2:16" hidden="1" x14ac:dyDescent="0.2">
      <c r="B164" s="2">
        <v>1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3"/>
      <c r="P164" s="3"/>
    </row>
    <row r="165" spans="2:16" hidden="1" x14ac:dyDescent="0.2">
      <c r="B165" s="2">
        <v>2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3"/>
      <c r="P165" s="3"/>
    </row>
    <row r="166" spans="2:16" hidden="1" x14ac:dyDescent="0.2">
      <c r="B166" s="2">
        <v>3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3"/>
      <c r="P166" s="3"/>
    </row>
    <row r="167" spans="2:16" hidden="1" x14ac:dyDescent="0.2">
      <c r="B167" s="2">
        <v>4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3"/>
      <c r="P167" s="3"/>
    </row>
    <row r="168" spans="2:16" hidden="1" x14ac:dyDescent="0.2">
      <c r="B168" s="2">
        <v>5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3"/>
      <c r="P168" s="3"/>
    </row>
    <row r="169" spans="2:16" hidden="1" x14ac:dyDescent="0.2">
      <c r="B169" s="2">
        <v>6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3"/>
      <c r="P169" s="3"/>
    </row>
    <row r="170" spans="2:16" hidden="1" x14ac:dyDescent="0.2">
      <c r="B170" s="2">
        <v>7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3"/>
      <c r="P170" s="3"/>
    </row>
    <row r="171" spans="2:16" hidden="1" x14ac:dyDescent="0.2">
      <c r="B171" s="2">
        <v>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2">
      <c r="B172" s="2">
        <v>9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2">
      <c r="B173" s="2">
        <v>10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t="16" hidden="1" x14ac:dyDescent="0.25">
      <c r="B174" s="90" t="s">
        <v>22</v>
      </c>
      <c r="C174" s="90"/>
      <c r="D174" s="90"/>
      <c r="E174" s="5">
        <f t="shared" ref="E174:P174" si="7">SUM(E164:E173)</f>
        <v>0</v>
      </c>
      <c r="F174" s="5">
        <f t="shared" si="7"/>
        <v>0</v>
      </c>
      <c r="G174" s="5">
        <f t="shared" si="7"/>
        <v>0</v>
      </c>
      <c r="H174" s="5">
        <f t="shared" si="7"/>
        <v>0</v>
      </c>
      <c r="I174" s="5">
        <f t="shared" si="7"/>
        <v>0</v>
      </c>
      <c r="J174" s="5">
        <f t="shared" si="7"/>
        <v>0</v>
      </c>
      <c r="K174" s="5">
        <f t="shared" si="7"/>
        <v>0</v>
      </c>
      <c r="L174" s="5">
        <f t="shared" si="7"/>
        <v>0</v>
      </c>
      <c r="M174" s="5">
        <f t="shared" si="7"/>
        <v>0</v>
      </c>
      <c r="N174" s="5">
        <f t="shared" si="7"/>
        <v>0</v>
      </c>
      <c r="O174" s="5">
        <f t="shared" si="7"/>
        <v>0</v>
      </c>
      <c r="P174" s="5">
        <f t="shared" si="7"/>
        <v>0</v>
      </c>
    </row>
    <row r="175" spans="2:16" ht="17" hidden="1" x14ac:dyDescent="0.25">
      <c r="B175" s="91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3"/>
      <c r="O175" s="90">
        <f>O174+P174</f>
        <v>0</v>
      </c>
      <c r="P175" s="90"/>
    </row>
    <row r="176" spans="2:16" hidden="1" x14ac:dyDescent="0.2"/>
    <row r="177" spans="2:16" hidden="1" x14ac:dyDescent="0.2"/>
    <row r="178" spans="2:16" hidden="1" x14ac:dyDescent="0.2"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</row>
    <row r="179" spans="2:16" hidden="1" x14ac:dyDescent="0.2"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</row>
    <row r="180" spans="2:16" hidden="1" x14ac:dyDescent="0.2">
      <c r="B180" s="88" t="s">
        <v>0</v>
      </c>
      <c r="C180" s="88" t="s">
        <v>1</v>
      </c>
      <c r="D180" s="88" t="s">
        <v>2</v>
      </c>
      <c r="E180" s="88" t="s">
        <v>3</v>
      </c>
      <c r="F180" s="88"/>
      <c r="G180" s="88"/>
      <c r="H180" s="88"/>
      <c r="I180" s="88"/>
      <c r="J180" s="88"/>
      <c r="K180" s="88"/>
      <c r="L180" s="88"/>
      <c r="M180" s="88"/>
      <c r="N180" s="88" t="s">
        <v>4</v>
      </c>
      <c r="O180" s="88" t="s">
        <v>5</v>
      </c>
      <c r="P180" s="88"/>
    </row>
    <row r="181" spans="2:16" hidden="1" x14ac:dyDescent="0.2"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</row>
    <row r="182" spans="2:16" hidden="1" x14ac:dyDescent="0.2">
      <c r="B182" s="88"/>
      <c r="C182" s="88"/>
      <c r="D182" s="88"/>
      <c r="E182" s="88" t="s">
        <v>6</v>
      </c>
      <c r="F182" s="88" t="s">
        <v>7</v>
      </c>
      <c r="G182" s="88"/>
      <c r="H182" s="88"/>
      <c r="I182" s="88"/>
      <c r="J182" s="88"/>
      <c r="K182" s="88" t="s">
        <v>8</v>
      </c>
      <c r="L182" s="88" t="s">
        <v>9</v>
      </c>
      <c r="M182" s="88" t="s">
        <v>10</v>
      </c>
      <c r="N182" s="88"/>
      <c r="O182" s="88" t="s">
        <v>11</v>
      </c>
      <c r="P182" s="88" t="s">
        <v>12</v>
      </c>
    </row>
    <row r="183" spans="2:16" hidden="1" x14ac:dyDescent="0.2">
      <c r="B183" s="88"/>
      <c r="C183" s="88"/>
      <c r="D183" s="88"/>
      <c r="E183" s="88"/>
      <c r="F183" s="88" t="s">
        <v>13</v>
      </c>
      <c r="G183" s="88" t="s">
        <v>14</v>
      </c>
      <c r="H183" s="88" t="s">
        <v>15</v>
      </c>
      <c r="I183" s="88"/>
      <c r="J183" s="88"/>
      <c r="K183" s="88"/>
      <c r="L183" s="88"/>
      <c r="M183" s="88"/>
      <c r="N183" s="88"/>
      <c r="O183" s="88"/>
      <c r="P183" s="88"/>
    </row>
    <row r="184" spans="2:16" hidden="1" x14ac:dyDescent="0.2"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</row>
    <row r="185" spans="2:16" hidden="1" x14ac:dyDescent="0.2">
      <c r="B185" s="88"/>
      <c r="C185" s="88"/>
      <c r="D185" s="1" t="s">
        <v>16</v>
      </c>
      <c r="E185" s="1" t="s">
        <v>17</v>
      </c>
      <c r="F185" s="1" t="s">
        <v>17</v>
      </c>
      <c r="G185" s="1" t="s">
        <v>17</v>
      </c>
      <c r="H185" s="1" t="s">
        <v>18</v>
      </c>
      <c r="I185" s="1" t="s">
        <v>19</v>
      </c>
      <c r="J185" s="1"/>
      <c r="K185" s="1" t="s">
        <v>20</v>
      </c>
      <c r="L185" s="1" t="s">
        <v>21</v>
      </c>
      <c r="M185" s="1" t="s">
        <v>21</v>
      </c>
      <c r="N185" s="1" t="str">
        <f>M185</f>
        <v>tis. Kč</v>
      </c>
      <c r="O185" s="1" t="str">
        <f>N185</f>
        <v>tis. Kč</v>
      </c>
      <c r="P185" s="1" t="str">
        <f>O185</f>
        <v>tis. Kč</v>
      </c>
    </row>
    <row r="186" spans="2:16" hidden="1" x14ac:dyDescent="0.2">
      <c r="B186" s="2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3"/>
      <c r="P186" s="3"/>
    </row>
    <row r="187" spans="2:16" hidden="1" x14ac:dyDescent="0.2">
      <c r="B187" s="2">
        <v>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3"/>
      <c r="P187" s="3"/>
    </row>
    <row r="188" spans="2:16" hidden="1" x14ac:dyDescent="0.2">
      <c r="B188" s="2">
        <v>3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3"/>
      <c r="P188" s="3"/>
    </row>
    <row r="189" spans="2:16" hidden="1" x14ac:dyDescent="0.2">
      <c r="B189" s="2">
        <v>4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3"/>
      <c r="P189" s="3"/>
    </row>
    <row r="190" spans="2:16" hidden="1" x14ac:dyDescent="0.2">
      <c r="B190" s="2">
        <v>5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3"/>
      <c r="P190" s="3"/>
    </row>
    <row r="191" spans="2:16" hidden="1" x14ac:dyDescent="0.2">
      <c r="B191" s="2">
        <v>6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3"/>
      <c r="P191" s="3"/>
    </row>
    <row r="192" spans="2:16" hidden="1" x14ac:dyDescent="0.2">
      <c r="B192" s="2">
        <v>7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3"/>
      <c r="P192" s="3"/>
    </row>
    <row r="193" spans="2:16" hidden="1" x14ac:dyDescent="0.2">
      <c r="B193" s="2">
        <v>8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2">
      <c r="B194" s="2">
        <v>9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2">
      <c r="B195" s="2">
        <v>10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t="16" hidden="1" x14ac:dyDescent="0.25">
      <c r="B196" s="90" t="s">
        <v>22</v>
      </c>
      <c r="C196" s="90"/>
      <c r="D196" s="90"/>
      <c r="E196" s="5">
        <f t="shared" ref="E196:P196" si="8">SUM(E186:E195)</f>
        <v>0</v>
      </c>
      <c r="F196" s="5">
        <f t="shared" si="8"/>
        <v>0</v>
      </c>
      <c r="G196" s="5">
        <f t="shared" si="8"/>
        <v>0</v>
      </c>
      <c r="H196" s="5">
        <f t="shared" si="8"/>
        <v>0</v>
      </c>
      <c r="I196" s="5">
        <f t="shared" si="8"/>
        <v>0</v>
      </c>
      <c r="J196" s="5">
        <f t="shared" si="8"/>
        <v>0</v>
      </c>
      <c r="K196" s="5">
        <f t="shared" si="8"/>
        <v>0</v>
      </c>
      <c r="L196" s="5">
        <f t="shared" si="8"/>
        <v>0</v>
      </c>
      <c r="M196" s="5">
        <f t="shared" si="8"/>
        <v>0</v>
      </c>
      <c r="N196" s="5">
        <f t="shared" si="8"/>
        <v>0</v>
      </c>
      <c r="O196" s="5">
        <f t="shared" si="8"/>
        <v>0</v>
      </c>
      <c r="P196" s="5">
        <f t="shared" si="8"/>
        <v>0</v>
      </c>
    </row>
    <row r="197" spans="2:16" ht="17" hidden="1" x14ac:dyDescent="0.25">
      <c r="B197" s="91"/>
      <c r="C197" s="92"/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3"/>
      <c r="O197" s="90">
        <f>O196+P196</f>
        <v>0</v>
      </c>
      <c r="P197" s="90"/>
    </row>
    <row r="198" spans="2:16" hidden="1" x14ac:dyDescent="0.2"/>
    <row r="199" spans="2:16" hidden="1" x14ac:dyDescent="0.2"/>
    <row r="200" spans="2:16" hidden="1" x14ac:dyDescent="0.2"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</row>
    <row r="201" spans="2:16" hidden="1" x14ac:dyDescent="0.2"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</row>
    <row r="202" spans="2:16" hidden="1" x14ac:dyDescent="0.2">
      <c r="B202" s="88" t="s">
        <v>0</v>
      </c>
      <c r="C202" s="88" t="s">
        <v>1</v>
      </c>
      <c r="D202" s="88" t="s">
        <v>2</v>
      </c>
      <c r="E202" s="88" t="s">
        <v>3</v>
      </c>
      <c r="F202" s="88"/>
      <c r="G202" s="88"/>
      <c r="H202" s="88"/>
      <c r="I202" s="88"/>
      <c r="J202" s="88"/>
      <c r="K202" s="88"/>
      <c r="L202" s="88"/>
      <c r="M202" s="88"/>
      <c r="N202" s="88" t="s">
        <v>4</v>
      </c>
      <c r="O202" s="88" t="s">
        <v>5</v>
      </c>
      <c r="P202" s="88"/>
    </row>
    <row r="203" spans="2:16" hidden="1" x14ac:dyDescent="0.2"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</row>
    <row r="204" spans="2:16" hidden="1" x14ac:dyDescent="0.2">
      <c r="B204" s="88"/>
      <c r="C204" s="88"/>
      <c r="D204" s="88"/>
      <c r="E204" s="88" t="s">
        <v>6</v>
      </c>
      <c r="F204" s="88" t="s">
        <v>7</v>
      </c>
      <c r="G204" s="88"/>
      <c r="H204" s="88"/>
      <c r="I204" s="88"/>
      <c r="J204" s="88"/>
      <c r="K204" s="88" t="s">
        <v>8</v>
      </c>
      <c r="L204" s="88" t="s">
        <v>9</v>
      </c>
      <c r="M204" s="88" t="s">
        <v>10</v>
      </c>
      <c r="N204" s="88"/>
      <c r="O204" s="88" t="s">
        <v>11</v>
      </c>
      <c r="P204" s="88" t="s">
        <v>12</v>
      </c>
    </row>
    <row r="205" spans="2:16" hidden="1" x14ac:dyDescent="0.2">
      <c r="B205" s="88"/>
      <c r="C205" s="88"/>
      <c r="D205" s="88"/>
      <c r="E205" s="88"/>
      <c r="F205" s="88" t="s">
        <v>13</v>
      </c>
      <c r="G205" s="88" t="s">
        <v>14</v>
      </c>
      <c r="H205" s="88" t="s">
        <v>15</v>
      </c>
      <c r="I205" s="88"/>
      <c r="J205" s="88"/>
      <c r="K205" s="88"/>
      <c r="L205" s="88"/>
      <c r="M205" s="88"/>
      <c r="N205" s="88"/>
      <c r="O205" s="88"/>
      <c r="P205" s="88"/>
    </row>
    <row r="206" spans="2:16" hidden="1" x14ac:dyDescent="0.2"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</row>
    <row r="207" spans="2:16" hidden="1" x14ac:dyDescent="0.2">
      <c r="B207" s="88"/>
      <c r="C207" s="88"/>
      <c r="D207" s="1" t="s">
        <v>16</v>
      </c>
      <c r="E207" s="1" t="s">
        <v>17</v>
      </c>
      <c r="F207" s="1" t="s">
        <v>17</v>
      </c>
      <c r="G207" s="1" t="s">
        <v>17</v>
      </c>
      <c r="H207" s="1" t="s">
        <v>18</v>
      </c>
      <c r="I207" s="1" t="s">
        <v>19</v>
      </c>
      <c r="J207" s="1"/>
      <c r="K207" s="1" t="s">
        <v>20</v>
      </c>
      <c r="L207" s="1" t="s">
        <v>21</v>
      </c>
      <c r="M207" s="1" t="s">
        <v>21</v>
      </c>
      <c r="N207" s="1" t="str">
        <f>M207</f>
        <v>tis. Kč</v>
      </c>
      <c r="O207" s="1" t="str">
        <f>N207</f>
        <v>tis. Kč</v>
      </c>
      <c r="P207" s="1" t="str">
        <f>O207</f>
        <v>tis. Kč</v>
      </c>
    </row>
    <row r="208" spans="2:16" hidden="1" x14ac:dyDescent="0.2">
      <c r="B208" s="2">
        <v>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3"/>
      <c r="P208" s="3"/>
    </row>
    <row r="209" spans="2:16" hidden="1" x14ac:dyDescent="0.2">
      <c r="B209" s="2">
        <v>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3"/>
      <c r="P209" s="3"/>
    </row>
    <row r="210" spans="2:16" hidden="1" x14ac:dyDescent="0.2">
      <c r="B210" s="2">
        <v>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3"/>
      <c r="P210" s="3"/>
    </row>
    <row r="211" spans="2:16" hidden="1" x14ac:dyDescent="0.2">
      <c r="B211" s="2">
        <v>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3"/>
      <c r="P211" s="3"/>
    </row>
    <row r="212" spans="2:16" hidden="1" x14ac:dyDescent="0.2">
      <c r="B212" s="2">
        <v>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3"/>
      <c r="P212" s="3"/>
    </row>
    <row r="213" spans="2:16" hidden="1" x14ac:dyDescent="0.2">
      <c r="B213" s="2">
        <v>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3"/>
      <c r="P213" s="3"/>
    </row>
    <row r="214" spans="2:16" hidden="1" x14ac:dyDescent="0.2">
      <c r="B214" s="2">
        <v>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3"/>
      <c r="P214" s="3"/>
    </row>
    <row r="215" spans="2:16" hidden="1" x14ac:dyDescent="0.2">
      <c r="B215" s="2">
        <v>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2">
      <c r="B216" s="2">
        <v>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2">
      <c r="B217" s="2">
        <v>10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t="16" hidden="1" x14ac:dyDescent="0.25">
      <c r="B218" s="90" t="s">
        <v>22</v>
      </c>
      <c r="C218" s="90"/>
      <c r="D218" s="90"/>
      <c r="E218" s="5">
        <f t="shared" ref="E218:P218" si="9">SUM(E208:E217)</f>
        <v>0</v>
      </c>
      <c r="F218" s="5">
        <f t="shared" si="9"/>
        <v>0</v>
      </c>
      <c r="G218" s="5">
        <f t="shared" si="9"/>
        <v>0</v>
      </c>
      <c r="H218" s="5">
        <f t="shared" si="9"/>
        <v>0</v>
      </c>
      <c r="I218" s="5">
        <f t="shared" si="9"/>
        <v>0</v>
      </c>
      <c r="J218" s="5">
        <f t="shared" si="9"/>
        <v>0</v>
      </c>
      <c r="K218" s="5">
        <f t="shared" si="9"/>
        <v>0</v>
      </c>
      <c r="L218" s="5">
        <f t="shared" si="9"/>
        <v>0</v>
      </c>
      <c r="M218" s="5">
        <f t="shared" si="9"/>
        <v>0</v>
      </c>
      <c r="N218" s="5">
        <f t="shared" si="9"/>
        <v>0</v>
      </c>
      <c r="O218" s="5">
        <f t="shared" si="9"/>
        <v>0</v>
      </c>
      <c r="P218" s="5">
        <f t="shared" si="9"/>
        <v>0</v>
      </c>
    </row>
    <row r="219" spans="2:16" ht="17" hidden="1" x14ac:dyDescent="0.25">
      <c r="B219" s="91"/>
      <c r="C219" s="92"/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3"/>
      <c r="O219" s="90">
        <f>O218+P218</f>
        <v>0</v>
      </c>
      <c r="P219" s="90"/>
    </row>
    <row r="220" spans="2:16" hidden="1" x14ac:dyDescent="0.2"/>
  </sheetData>
  <protectedRanges>
    <protectedRange sqref="C10:P14 C32:P36 C54:P58 C76:P80 C98:P102 C120:P124 C142:P146 C164:P168 C186:P190 C208:P212" name="asfa_1"/>
  </protectedRanges>
  <mergeCells count="202">
    <mergeCell ref="S2:V2"/>
    <mergeCell ref="S3:V3"/>
    <mergeCell ref="B218:D218"/>
    <mergeCell ref="B219:N219"/>
    <mergeCell ref="O219:P219"/>
    <mergeCell ref="E204:E206"/>
    <mergeCell ref="F204:J204"/>
    <mergeCell ref="K204:K206"/>
    <mergeCell ref="L204:L206"/>
    <mergeCell ref="M204:M206"/>
    <mergeCell ref="O204:O206"/>
    <mergeCell ref="B196:D196"/>
    <mergeCell ref="B197:N197"/>
    <mergeCell ref="O197:P197"/>
    <mergeCell ref="B200:P201"/>
    <mergeCell ref="B202:B207"/>
    <mergeCell ref="C202:C207"/>
    <mergeCell ref="D202:D206"/>
    <mergeCell ref="E202:M203"/>
    <mergeCell ref="N202:N206"/>
    <mergeCell ref="O202:P203"/>
    <mergeCell ref="P204:P206"/>
    <mergeCell ref="F205:F206"/>
    <mergeCell ref="G205:G206"/>
    <mergeCell ref="H205:J206"/>
    <mergeCell ref="L182:L184"/>
    <mergeCell ref="M182:M184"/>
    <mergeCell ref="O182:O184"/>
    <mergeCell ref="P182:P184"/>
    <mergeCell ref="F183:F184"/>
    <mergeCell ref="G183:G184"/>
    <mergeCell ref="H183:J184"/>
    <mergeCell ref="B178:P179"/>
    <mergeCell ref="B180:B185"/>
    <mergeCell ref="C180:C185"/>
    <mergeCell ref="D180:D184"/>
    <mergeCell ref="E180:M181"/>
    <mergeCell ref="N180:N184"/>
    <mergeCell ref="O180:P181"/>
    <mergeCell ref="E182:E184"/>
    <mergeCell ref="F182:J182"/>
    <mergeCell ref="K182:K184"/>
    <mergeCell ref="B174:D174"/>
    <mergeCell ref="B175:N175"/>
    <mergeCell ref="O175:P175"/>
    <mergeCell ref="E160:E162"/>
    <mergeCell ref="F160:J160"/>
    <mergeCell ref="K160:K162"/>
    <mergeCell ref="L160:L162"/>
    <mergeCell ref="M160:M162"/>
    <mergeCell ref="O160:O162"/>
    <mergeCell ref="B152:D152"/>
    <mergeCell ref="B153:N153"/>
    <mergeCell ref="O153:P153"/>
    <mergeCell ref="B156:P157"/>
    <mergeCell ref="B158:B163"/>
    <mergeCell ref="C158:C163"/>
    <mergeCell ref="D158:D162"/>
    <mergeCell ref="E158:M159"/>
    <mergeCell ref="N158:N162"/>
    <mergeCell ref="O158:P159"/>
    <mergeCell ref="P160:P162"/>
    <mergeCell ref="F161:F162"/>
    <mergeCell ref="G161:G162"/>
    <mergeCell ref="H161:J162"/>
    <mergeCell ref="L138:L140"/>
    <mergeCell ref="M138:M140"/>
    <mergeCell ref="O138:O140"/>
    <mergeCell ref="P138:P140"/>
    <mergeCell ref="F139:F140"/>
    <mergeCell ref="G139:G140"/>
    <mergeCell ref="H139:J140"/>
    <mergeCell ref="B134:P135"/>
    <mergeCell ref="B136:B141"/>
    <mergeCell ref="C136:C141"/>
    <mergeCell ref="D136:D140"/>
    <mergeCell ref="E136:M137"/>
    <mergeCell ref="N136:N140"/>
    <mergeCell ref="O136:P137"/>
    <mergeCell ref="E138:E140"/>
    <mergeCell ref="F138:J138"/>
    <mergeCell ref="K138:K140"/>
    <mergeCell ref="B130:D130"/>
    <mergeCell ref="B131:N131"/>
    <mergeCell ref="O131:P131"/>
    <mergeCell ref="E116:E118"/>
    <mergeCell ref="F116:J116"/>
    <mergeCell ref="K116:K118"/>
    <mergeCell ref="L116:L118"/>
    <mergeCell ref="M116:M118"/>
    <mergeCell ref="O116:O118"/>
    <mergeCell ref="B108:D108"/>
    <mergeCell ref="B109:N109"/>
    <mergeCell ref="O109:P109"/>
    <mergeCell ref="B112:P113"/>
    <mergeCell ref="B114:B119"/>
    <mergeCell ref="C114:C119"/>
    <mergeCell ref="D114:D118"/>
    <mergeCell ref="E114:M115"/>
    <mergeCell ref="N114:N118"/>
    <mergeCell ref="O114:P115"/>
    <mergeCell ref="P116:P118"/>
    <mergeCell ref="F117:F118"/>
    <mergeCell ref="G117:G118"/>
    <mergeCell ref="H117:J118"/>
    <mergeCell ref="L94:L96"/>
    <mergeCell ref="M94:M96"/>
    <mergeCell ref="O94:O96"/>
    <mergeCell ref="P94:P96"/>
    <mergeCell ref="F95:F96"/>
    <mergeCell ref="G95:G96"/>
    <mergeCell ref="H95:J96"/>
    <mergeCell ref="B90:P91"/>
    <mergeCell ref="B92:B97"/>
    <mergeCell ref="C92:C97"/>
    <mergeCell ref="D92:D96"/>
    <mergeCell ref="E92:M93"/>
    <mergeCell ref="N92:N96"/>
    <mergeCell ref="O92:P93"/>
    <mergeCell ref="E94:E96"/>
    <mergeCell ref="F94:J94"/>
    <mergeCell ref="K94:K96"/>
    <mergeCell ref="B86:D86"/>
    <mergeCell ref="B87:N87"/>
    <mergeCell ref="O87:P87"/>
    <mergeCell ref="E72:E74"/>
    <mergeCell ref="F72:J72"/>
    <mergeCell ref="K72:K74"/>
    <mergeCell ref="L72:L74"/>
    <mergeCell ref="M72:M74"/>
    <mergeCell ref="O72:O74"/>
    <mergeCell ref="B64:D64"/>
    <mergeCell ref="B65:N65"/>
    <mergeCell ref="O65:P65"/>
    <mergeCell ref="B68:P69"/>
    <mergeCell ref="B70:B75"/>
    <mergeCell ref="C70:C75"/>
    <mergeCell ref="D70:D74"/>
    <mergeCell ref="E70:M71"/>
    <mergeCell ref="N70:N74"/>
    <mergeCell ref="O70:P71"/>
    <mergeCell ref="P72:P74"/>
    <mergeCell ref="F73:F74"/>
    <mergeCell ref="G73:G74"/>
    <mergeCell ref="H73:J74"/>
    <mergeCell ref="L50:L52"/>
    <mergeCell ref="M50:M52"/>
    <mergeCell ref="O50:O52"/>
    <mergeCell ref="P50:P52"/>
    <mergeCell ref="F51:F52"/>
    <mergeCell ref="G51:G52"/>
    <mergeCell ref="H51:J52"/>
    <mergeCell ref="B46:P47"/>
    <mergeCell ref="B48:B53"/>
    <mergeCell ref="C48:C53"/>
    <mergeCell ref="D48:D52"/>
    <mergeCell ref="E48:M49"/>
    <mergeCell ref="N48:N52"/>
    <mergeCell ref="O48:P49"/>
    <mergeCell ref="E50:E52"/>
    <mergeCell ref="F50:J50"/>
    <mergeCell ref="K50:K52"/>
    <mergeCell ref="B42:D42"/>
    <mergeCell ref="B43:N43"/>
    <mergeCell ref="O43:P43"/>
    <mergeCell ref="E28:E30"/>
    <mergeCell ref="F28:J28"/>
    <mergeCell ref="K28:K30"/>
    <mergeCell ref="L28:L30"/>
    <mergeCell ref="M28:M30"/>
    <mergeCell ref="O28:O30"/>
    <mergeCell ref="B20:D20"/>
    <mergeCell ref="B21:N21"/>
    <mergeCell ref="O21:P21"/>
    <mergeCell ref="B24:P25"/>
    <mergeCell ref="B26:B31"/>
    <mergeCell ref="C26:C31"/>
    <mergeCell ref="D26:D30"/>
    <mergeCell ref="E26:M27"/>
    <mergeCell ref="N26:N30"/>
    <mergeCell ref="O26:P27"/>
    <mergeCell ref="P28:P30"/>
    <mergeCell ref="F29:F30"/>
    <mergeCell ref="G29:G30"/>
    <mergeCell ref="H29:J30"/>
    <mergeCell ref="L6:L8"/>
    <mergeCell ref="M6:M8"/>
    <mergeCell ref="O6:O8"/>
    <mergeCell ref="P6:P8"/>
    <mergeCell ref="F7:F8"/>
    <mergeCell ref="G7:G8"/>
    <mergeCell ref="H7:J8"/>
    <mergeCell ref="B2:P3"/>
    <mergeCell ref="B4:B9"/>
    <mergeCell ref="C4:C9"/>
    <mergeCell ref="D4:D8"/>
    <mergeCell ref="E4:M5"/>
    <mergeCell ref="N4:N8"/>
    <mergeCell ref="O4:P5"/>
    <mergeCell ref="E6:E8"/>
    <mergeCell ref="F6:J6"/>
    <mergeCell ref="K6:K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F477"/>
  <sheetViews>
    <sheetView tabSelected="1" zoomScaleNormal="100" workbookViewId="0">
      <selection activeCell="I13" sqref="I13"/>
    </sheetView>
  </sheetViews>
  <sheetFormatPr baseColWidth="10" defaultColWidth="8.83203125" defaultRowHeight="15" x14ac:dyDescent="0.2"/>
  <cols>
    <col min="2" max="2" width="19.1640625" bestFit="1" customWidth="1"/>
    <col min="4" max="6" width="0" hidden="1" customWidth="1"/>
    <col min="7" max="7" width="12.83203125" customWidth="1"/>
    <col min="8" max="8" width="13.5" bestFit="1" customWidth="1"/>
    <col min="20" max="20" width="23.1640625" customWidth="1"/>
    <col min="21" max="21" width="22.5" customWidth="1"/>
    <col min="22" max="22" width="22.6640625" customWidth="1"/>
    <col min="24" max="24" width="22.5" bestFit="1" customWidth="1"/>
    <col min="25" max="25" width="35.1640625" bestFit="1" customWidth="1"/>
    <col min="26" max="26" width="33.1640625" bestFit="1" customWidth="1"/>
    <col min="28" max="28" width="10" bestFit="1" customWidth="1"/>
    <col min="31" max="31" width="11" bestFit="1" customWidth="1"/>
  </cols>
  <sheetData>
    <row r="3" spans="2:22" x14ac:dyDescent="0.2">
      <c r="B3" s="98" t="s">
        <v>23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6"/>
      <c r="T3" s="7" t="s">
        <v>24</v>
      </c>
      <c r="U3" s="8"/>
      <c r="V3" s="8"/>
    </row>
    <row r="4" spans="2:22" x14ac:dyDescent="0.2">
      <c r="B4" s="100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6"/>
      <c r="T4" s="9" t="s">
        <v>25</v>
      </c>
      <c r="U4" s="8"/>
      <c r="V4" s="8"/>
    </row>
    <row r="5" spans="2:22" x14ac:dyDescent="0.2">
      <c r="B5" s="10" t="s">
        <v>26</v>
      </c>
      <c r="C5" s="10">
        <v>10</v>
      </c>
      <c r="D5" s="11"/>
      <c r="E5" s="11"/>
      <c r="F5" s="12" t="s">
        <v>27</v>
      </c>
      <c r="G5" s="12" t="s">
        <v>28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3"/>
      <c r="U5" s="13"/>
      <c r="V5" s="13"/>
    </row>
    <row r="6" spans="2:22" x14ac:dyDescent="0.2">
      <c r="B6" s="102" t="s">
        <v>29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6"/>
      <c r="T6" s="105" t="s">
        <v>33</v>
      </c>
      <c r="U6" s="105" t="s">
        <v>34</v>
      </c>
      <c r="V6" s="105" t="s">
        <v>35</v>
      </c>
    </row>
    <row r="7" spans="2:22" x14ac:dyDescent="0.2">
      <c r="B7" s="14" t="s">
        <v>30</v>
      </c>
      <c r="C7" s="14" t="s">
        <v>31</v>
      </c>
      <c r="D7" s="15"/>
      <c r="E7" s="15"/>
      <c r="F7" s="16"/>
      <c r="G7" s="103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7"/>
      <c r="T7" s="105"/>
      <c r="U7" s="105"/>
      <c r="V7" s="105"/>
    </row>
    <row r="8" spans="2:22" x14ac:dyDescent="0.2">
      <c r="B8" s="18" t="s">
        <v>32</v>
      </c>
      <c r="C8" s="14" t="s">
        <v>17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39</v>
      </c>
      <c r="U8" s="24">
        <f>G13/G8</f>
        <v>4.2493102537627188</v>
      </c>
      <c r="V8" s="24">
        <f>U8*1.21</f>
        <v>5.1416654070528898</v>
      </c>
    </row>
    <row r="9" spans="2:22" hidden="1" x14ac:dyDescent="0.2">
      <c r="B9" s="18" t="s">
        <v>36</v>
      </c>
      <c r="C9" s="14" t="s">
        <v>17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41</v>
      </c>
      <c r="U9" s="24" t="e">
        <f>G14/G9</f>
        <v>#DIV/0!</v>
      </c>
      <c r="V9" s="24" t="e">
        <f>U9*1.15</f>
        <v>#DIV/0!</v>
      </c>
    </row>
    <row r="10" spans="2:22" x14ac:dyDescent="0.2">
      <c r="B10" s="18" t="s">
        <v>37</v>
      </c>
      <c r="C10" s="14" t="s">
        <v>38</v>
      </c>
      <c r="D10" s="19"/>
      <c r="E10" s="19"/>
      <c r="F10" s="20"/>
      <c r="G10" s="67">
        <f t="shared" si="4"/>
        <v>14045.666666666666</v>
      </c>
      <c r="H10" s="68">
        <f t="shared" si="7"/>
        <v>14045.666666666666</v>
      </c>
      <c r="I10" s="68">
        <f t="shared" si="7"/>
        <v>14045.666666666666</v>
      </c>
      <c r="J10" s="68">
        <f t="shared" si="7"/>
        <v>14045.666666666666</v>
      </c>
      <c r="K10" s="68">
        <f t="shared" si="7"/>
        <v>14045.666666666666</v>
      </c>
      <c r="L10" s="68">
        <f t="shared" si="7"/>
        <v>14045.666666666666</v>
      </c>
      <c r="M10" s="68">
        <f t="shared" si="7"/>
        <v>14045.666666666666</v>
      </c>
      <c r="N10" s="68">
        <f t="shared" si="7"/>
        <v>14045.666666666666</v>
      </c>
      <c r="O10" s="68">
        <f t="shared" si="7"/>
        <v>14045.666666666666</v>
      </c>
      <c r="P10" s="68">
        <f t="shared" si="7"/>
        <v>14045.666666666666</v>
      </c>
      <c r="Q10" s="68">
        <f t="shared" si="6"/>
        <v>14045.666666666666</v>
      </c>
      <c r="R10" s="68">
        <f t="shared" si="7"/>
        <v>14045.666666666666</v>
      </c>
      <c r="S10" s="17"/>
      <c r="T10" s="23" t="s">
        <v>43</v>
      </c>
      <c r="U10" s="24">
        <f>G15/G10</f>
        <v>8.7146013717160714E-2</v>
      </c>
      <c r="V10" s="24">
        <f>U10*1.1</f>
        <v>9.5860615088876791E-2</v>
      </c>
    </row>
    <row r="11" spans="2:22" x14ac:dyDescent="0.2">
      <c r="B11" s="18" t="s">
        <v>40</v>
      </c>
      <c r="C11" s="14" t="s">
        <v>17</v>
      </c>
      <c r="D11" s="19"/>
      <c r="E11" s="19"/>
      <c r="F11" s="20"/>
      <c r="G11" s="67">
        <f t="shared" si="4"/>
        <v>4988.08</v>
      </c>
      <c r="H11" s="68">
        <f t="shared" si="7"/>
        <v>4988.08</v>
      </c>
      <c r="I11" s="68">
        <f t="shared" si="7"/>
        <v>4988.08</v>
      </c>
      <c r="J11" s="68">
        <f t="shared" si="7"/>
        <v>4988.08</v>
      </c>
      <c r="K11" s="68">
        <f t="shared" si="7"/>
        <v>4988.08</v>
      </c>
      <c r="L11" s="68">
        <f t="shared" si="7"/>
        <v>4988.08</v>
      </c>
      <c r="M11" s="68">
        <f t="shared" si="7"/>
        <v>4988.08</v>
      </c>
      <c r="N11" s="68">
        <f t="shared" si="7"/>
        <v>4988.08</v>
      </c>
      <c r="O11" s="68">
        <f t="shared" si="7"/>
        <v>4988.08</v>
      </c>
      <c r="P11" s="68">
        <f t="shared" si="7"/>
        <v>4988.08</v>
      </c>
      <c r="Q11" s="68">
        <f t="shared" si="6"/>
        <v>4988.08</v>
      </c>
      <c r="R11" s="68">
        <f t="shared" si="7"/>
        <v>4988.08</v>
      </c>
      <c r="S11" s="17"/>
      <c r="T11" s="23" t="s">
        <v>44</v>
      </c>
      <c r="U11" s="24">
        <f>G16/G11</f>
        <v>1.0413758400025661</v>
      </c>
      <c r="V11" s="24">
        <f>U11*1.21</f>
        <v>1.2600647664031051</v>
      </c>
    </row>
    <row r="12" spans="2:22" hidden="1" x14ac:dyDescent="0.2">
      <c r="B12" s="18" t="s">
        <v>42</v>
      </c>
      <c r="C12" s="14" t="s">
        <v>17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45</v>
      </c>
      <c r="U12" s="24" t="e">
        <f>G17/G12</f>
        <v>#DIV/0!</v>
      </c>
      <c r="V12" s="24" t="e">
        <f>U12*1.21</f>
        <v>#DIV/0!</v>
      </c>
    </row>
    <row r="13" spans="2:22" x14ac:dyDescent="0.2">
      <c r="B13" s="18" t="s">
        <v>32</v>
      </c>
      <c r="C13" s="14" t="s">
        <v>21</v>
      </c>
      <c r="D13" s="19"/>
      <c r="E13" s="19"/>
      <c r="F13" s="20"/>
      <c r="G13" s="67">
        <f t="shared" si="4"/>
        <v>2849.3749906605913</v>
      </c>
      <c r="H13" s="68">
        <f t="shared" si="7"/>
        <v>2849.3749906605913</v>
      </c>
      <c r="I13" s="68">
        <f t="shared" si="7"/>
        <v>2849.3749906605913</v>
      </c>
      <c r="J13" s="68">
        <f t="shared" si="7"/>
        <v>2849.3749906605913</v>
      </c>
      <c r="K13" s="68">
        <f t="shared" si="7"/>
        <v>2849.3749906605913</v>
      </c>
      <c r="L13" s="68">
        <f t="shared" si="7"/>
        <v>2849.3749906605913</v>
      </c>
      <c r="M13" s="68">
        <f t="shared" si="7"/>
        <v>2849.3749906605913</v>
      </c>
      <c r="N13" s="68">
        <f t="shared" si="7"/>
        <v>2849.3749906605913</v>
      </c>
      <c r="O13" s="68">
        <f t="shared" si="7"/>
        <v>2849.3749906605913</v>
      </c>
      <c r="P13" s="68">
        <f t="shared" si="7"/>
        <v>2849.3749906605913</v>
      </c>
      <c r="Q13" s="68">
        <f t="shared" si="6"/>
        <v>2849.3749906605913</v>
      </c>
      <c r="R13" s="68">
        <f t="shared" si="7"/>
        <v>2849.3749906605913</v>
      </c>
      <c r="S13" s="17"/>
    </row>
    <row r="14" spans="2:22" hidden="1" x14ac:dyDescent="0.2">
      <c r="B14" s="18" t="s">
        <v>36</v>
      </c>
      <c r="C14" s="14" t="s">
        <v>21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2" x14ac:dyDescent="0.2">
      <c r="B15" s="18" t="s">
        <v>37</v>
      </c>
      <c r="C15" s="14" t="s">
        <v>21</v>
      </c>
      <c r="D15" s="19"/>
      <c r="E15" s="19"/>
      <c r="F15" s="20"/>
      <c r="G15" s="67">
        <f t="shared" si="4"/>
        <v>1224.0238600000002</v>
      </c>
      <c r="H15" s="68">
        <f t="shared" si="7"/>
        <v>1224.0238600000002</v>
      </c>
      <c r="I15" s="68">
        <f t="shared" si="7"/>
        <v>1224.0238600000002</v>
      </c>
      <c r="J15" s="68">
        <f t="shared" si="7"/>
        <v>1224.0238600000002</v>
      </c>
      <c r="K15" s="68">
        <f t="shared" si="7"/>
        <v>1224.0238600000002</v>
      </c>
      <c r="L15" s="68">
        <f t="shared" si="7"/>
        <v>1224.0238600000002</v>
      </c>
      <c r="M15" s="68">
        <f t="shared" si="7"/>
        <v>1224.0238600000002</v>
      </c>
      <c r="N15" s="68">
        <f t="shared" si="7"/>
        <v>1224.0238600000002</v>
      </c>
      <c r="O15" s="68">
        <f t="shared" si="7"/>
        <v>1224.0238600000002</v>
      </c>
      <c r="P15" s="68">
        <f t="shared" si="7"/>
        <v>1224.0238600000002</v>
      </c>
      <c r="Q15" s="68">
        <f t="shared" si="6"/>
        <v>1224.0238600000002</v>
      </c>
      <c r="R15" s="68">
        <f t="shared" si="7"/>
        <v>1224.0238600000002</v>
      </c>
      <c r="S15" s="17"/>
      <c r="T15" s="25"/>
      <c r="U15" s="25"/>
      <c r="V15" s="25"/>
    </row>
    <row r="16" spans="2:22" x14ac:dyDescent="0.2">
      <c r="B16" s="18" t="s">
        <v>40</v>
      </c>
      <c r="C16" s="14" t="s">
        <v>21</v>
      </c>
      <c r="D16" s="19"/>
      <c r="E16" s="19"/>
      <c r="F16" s="19"/>
      <c r="G16" s="67">
        <f>G60+G103+G146+G189+G232+G275+G318+G361+G404+G447</f>
        <v>5194.4659999999994</v>
      </c>
      <c r="H16" s="68">
        <f t="shared" si="7"/>
        <v>5194.4659999999994</v>
      </c>
      <c r="I16" s="68">
        <f t="shared" si="7"/>
        <v>5194.4659999999994</v>
      </c>
      <c r="J16" s="68">
        <f t="shared" si="7"/>
        <v>5194.4659999999994</v>
      </c>
      <c r="K16" s="68">
        <f t="shared" si="7"/>
        <v>5194.4659999999994</v>
      </c>
      <c r="L16" s="68">
        <f t="shared" si="7"/>
        <v>5194.4659999999994</v>
      </c>
      <c r="M16" s="68">
        <f t="shared" si="7"/>
        <v>5194.4659999999994</v>
      </c>
      <c r="N16" s="68">
        <f t="shared" si="7"/>
        <v>5194.4659999999994</v>
      </c>
      <c r="O16" s="68">
        <f t="shared" si="7"/>
        <v>5194.4659999999994</v>
      </c>
      <c r="P16" s="68">
        <f t="shared" si="7"/>
        <v>5194.4659999999994</v>
      </c>
      <c r="Q16" s="68">
        <f t="shared" si="6"/>
        <v>5194.4659999999994</v>
      </c>
      <c r="R16" s="68">
        <f t="shared" si="7"/>
        <v>5194.4659999999994</v>
      </c>
      <c r="S16" s="17"/>
      <c r="T16" s="25"/>
      <c r="U16" s="25"/>
      <c r="V16" s="25"/>
    </row>
    <row r="17" spans="2:22" hidden="1" x14ac:dyDescent="0.2">
      <c r="B17" s="18" t="s">
        <v>42</v>
      </c>
      <c r="C17" s="14" t="s">
        <v>21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 x14ac:dyDescent="0.2">
      <c r="B18" s="26" t="s">
        <v>22</v>
      </c>
      <c r="C18" s="27" t="s">
        <v>21</v>
      </c>
      <c r="D18" s="28"/>
      <c r="E18" s="28"/>
      <c r="F18" s="28"/>
      <c r="G18" s="29">
        <f>SUM(G13:G16)</f>
        <v>9267.8648506605914</v>
      </c>
      <c r="H18" s="29">
        <f>SUM(H13:H17)</f>
        <v>9267.8648506605914</v>
      </c>
      <c r="I18" s="29">
        <f t="shared" ref="I18:R18" si="8">SUM(I13:I17)</f>
        <v>9267.8648506605914</v>
      </c>
      <c r="J18" s="29">
        <f t="shared" si="8"/>
        <v>9267.8648506605914</v>
      </c>
      <c r="K18" s="29">
        <f t="shared" si="8"/>
        <v>9267.8648506605914</v>
      </c>
      <c r="L18" s="29">
        <f t="shared" si="8"/>
        <v>9267.8648506605914</v>
      </c>
      <c r="M18" s="29">
        <f t="shared" si="8"/>
        <v>9267.8648506605914</v>
      </c>
      <c r="N18" s="29">
        <f t="shared" si="8"/>
        <v>9267.8648506605914</v>
      </c>
      <c r="O18" s="29">
        <f t="shared" si="8"/>
        <v>9267.8648506605914</v>
      </c>
      <c r="P18" s="29">
        <f t="shared" ref="P18" si="9">SUM(P13:P17)</f>
        <v>9267.8648506605914</v>
      </c>
      <c r="Q18" s="29">
        <f t="shared" si="8"/>
        <v>9267.8648506605914</v>
      </c>
      <c r="R18" s="29">
        <f t="shared" si="8"/>
        <v>9267.8648506605914</v>
      </c>
      <c r="S18" s="17"/>
      <c r="T18" s="25"/>
      <c r="U18" s="25"/>
      <c r="V18" s="25"/>
    </row>
    <row r="19" spans="2:22" x14ac:dyDescent="0.2">
      <c r="B19" s="106" t="s">
        <v>46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6"/>
      <c r="T19" s="8"/>
      <c r="U19" s="8"/>
      <c r="V19" s="8"/>
    </row>
    <row r="20" spans="2:22" x14ac:dyDescent="0.2">
      <c r="B20" s="14" t="s">
        <v>30</v>
      </c>
      <c r="C20" s="14" t="s">
        <v>31</v>
      </c>
      <c r="D20" s="15"/>
      <c r="E20" s="15"/>
      <c r="F20" s="16"/>
      <c r="G20" s="103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7"/>
      <c r="T20" s="25"/>
      <c r="U20" s="25"/>
      <c r="V20" s="25"/>
    </row>
    <row r="21" spans="2:22" x14ac:dyDescent="0.2">
      <c r="B21" s="18" t="s">
        <v>32</v>
      </c>
      <c r="C21" s="14" t="s">
        <v>17</v>
      </c>
      <c r="D21" s="19"/>
      <c r="E21" s="19"/>
      <c r="F21" s="20"/>
      <c r="G21" s="107"/>
      <c r="H21" s="22">
        <f t="shared" ref="H21:R30" si="10">H65+H108+H151+H194+H237+H280+H323+H366+H409+H452</f>
        <v>0</v>
      </c>
      <c r="I21" s="22">
        <f t="shared" si="10"/>
        <v>0</v>
      </c>
      <c r="J21" s="22">
        <f t="shared" si="10"/>
        <v>0</v>
      </c>
      <c r="K21" s="22">
        <f t="shared" si="10"/>
        <v>0</v>
      </c>
      <c r="L21" s="22">
        <f t="shared" si="10"/>
        <v>0</v>
      </c>
      <c r="M21" s="22">
        <f t="shared" si="10"/>
        <v>0</v>
      </c>
      <c r="N21" s="22">
        <f t="shared" si="10"/>
        <v>0</v>
      </c>
      <c r="O21" s="22">
        <f t="shared" si="10"/>
        <v>0</v>
      </c>
      <c r="P21" s="22">
        <f t="shared" ref="P21" si="11">P65+P108+P151+P194+P237+P280+P323+P366+P409+P452</f>
        <v>0</v>
      </c>
      <c r="Q21" s="22">
        <f t="shared" si="10"/>
        <v>0</v>
      </c>
      <c r="R21" s="22">
        <f t="shared" si="10"/>
        <v>0</v>
      </c>
      <c r="S21" s="17"/>
    </row>
    <row r="22" spans="2:22" hidden="1" x14ac:dyDescent="0.2">
      <c r="B22" s="18" t="s">
        <v>36</v>
      </c>
      <c r="C22" s="14" t="s">
        <v>17</v>
      </c>
      <c r="D22" s="19"/>
      <c r="E22" s="19"/>
      <c r="F22" s="20"/>
      <c r="G22" s="108"/>
      <c r="H22" s="22">
        <f t="shared" si="10"/>
        <v>0</v>
      </c>
      <c r="I22" s="22">
        <f t="shared" si="10"/>
        <v>0</v>
      </c>
      <c r="J22" s="22">
        <f t="shared" si="10"/>
        <v>0</v>
      </c>
      <c r="K22" s="22">
        <f t="shared" si="10"/>
        <v>0</v>
      </c>
      <c r="L22" s="22">
        <f t="shared" si="10"/>
        <v>0</v>
      </c>
      <c r="M22" s="22">
        <f t="shared" si="10"/>
        <v>0</v>
      </c>
      <c r="N22" s="22">
        <f t="shared" si="10"/>
        <v>0</v>
      </c>
      <c r="O22" s="22">
        <f t="shared" si="10"/>
        <v>0</v>
      </c>
      <c r="P22" s="22">
        <f t="shared" ref="P22" si="12">P66+P109+P152+P195+P238+P281+P324+P367+P410+P453</f>
        <v>0</v>
      </c>
      <c r="Q22" s="22">
        <f t="shared" si="10"/>
        <v>0</v>
      </c>
      <c r="R22" s="22">
        <f t="shared" si="10"/>
        <v>0</v>
      </c>
      <c r="S22" s="17"/>
    </row>
    <row r="23" spans="2:22" x14ac:dyDescent="0.2">
      <c r="B23" s="18" t="s">
        <v>37</v>
      </c>
      <c r="C23" s="14" t="s">
        <v>38</v>
      </c>
      <c r="D23" s="19"/>
      <c r="E23" s="19"/>
      <c r="F23" s="20"/>
      <c r="G23" s="108"/>
      <c r="H23" s="22">
        <f t="shared" si="10"/>
        <v>0</v>
      </c>
      <c r="I23" s="22">
        <f t="shared" si="10"/>
        <v>0</v>
      </c>
      <c r="J23" s="22">
        <f t="shared" si="10"/>
        <v>0</v>
      </c>
      <c r="K23" s="22">
        <f t="shared" si="10"/>
        <v>0</v>
      </c>
      <c r="L23" s="22">
        <f t="shared" si="10"/>
        <v>0</v>
      </c>
      <c r="M23" s="22">
        <f t="shared" si="10"/>
        <v>0</v>
      </c>
      <c r="N23" s="22">
        <f t="shared" si="10"/>
        <v>0</v>
      </c>
      <c r="O23" s="22">
        <f t="shared" si="10"/>
        <v>0</v>
      </c>
      <c r="P23" s="22">
        <f t="shared" ref="P23" si="13">P67+P110+P153+P196+P239+P282+P325+P368+P411+P454</f>
        <v>0</v>
      </c>
      <c r="Q23" s="22">
        <f t="shared" si="10"/>
        <v>0</v>
      </c>
      <c r="R23" s="22">
        <f t="shared" si="10"/>
        <v>0</v>
      </c>
      <c r="S23" s="17"/>
    </row>
    <row r="24" spans="2:22" x14ac:dyDescent="0.2">
      <c r="B24" s="18" t="s">
        <v>40</v>
      </c>
      <c r="C24" s="14" t="s">
        <v>17</v>
      </c>
      <c r="D24" s="19"/>
      <c r="E24" s="19"/>
      <c r="F24" s="20"/>
      <c r="G24" s="108"/>
      <c r="H24" s="22">
        <f t="shared" si="10"/>
        <v>0</v>
      </c>
      <c r="I24" s="22">
        <f t="shared" si="10"/>
        <v>0</v>
      </c>
      <c r="J24" s="22">
        <f t="shared" si="10"/>
        <v>0</v>
      </c>
      <c r="K24" s="22">
        <f t="shared" si="10"/>
        <v>0</v>
      </c>
      <c r="L24" s="22">
        <f t="shared" si="10"/>
        <v>0</v>
      </c>
      <c r="M24" s="22">
        <f t="shared" si="10"/>
        <v>0</v>
      </c>
      <c r="N24" s="22">
        <f t="shared" si="10"/>
        <v>0</v>
      </c>
      <c r="O24" s="22">
        <f t="shared" si="10"/>
        <v>0</v>
      </c>
      <c r="P24" s="22">
        <f t="shared" ref="P24" si="14">P68+P111+P154+P197+P240+P283+P326+P369+P412+P455</f>
        <v>0</v>
      </c>
      <c r="Q24" s="22">
        <f t="shared" si="10"/>
        <v>0</v>
      </c>
      <c r="R24" s="22">
        <f t="shared" si="10"/>
        <v>0</v>
      </c>
      <c r="S24" s="17"/>
    </row>
    <row r="25" spans="2:22" hidden="1" x14ac:dyDescent="0.2">
      <c r="B25" s="18" t="s">
        <v>42</v>
      </c>
      <c r="C25" s="14" t="s">
        <v>17</v>
      </c>
      <c r="D25" s="19"/>
      <c r="E25" s="19"/>
      <c r="F25" s="20"/>
      <c r="G25" s="108"/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ref="P25" si="15">P69+P112+P155+P198+P241+P284+P327+P370+P413+P456</f>
        <v>0</v>
      </c>
      <c r="Q25" s="22">
        <f t="shared" si="10"/>
        <v>0</v>
      </c>
      <c r="R25" s="22">
        <f t="shared" si="10"/>
        <v>0</v>
      </c>
      <c r="S25" s="17"/>
    </row>
    <row r="26" spans="2:22" x14ac:dyDescent="0.2">
      <c r="B26" s="18" t="s">
        <v>32</v>
      </c>
      <c r="C26" s="14" t="s">
        <v>21</v>
      </c>
      <c r="D26" s="19"/>
      <c r="E26" s="19"/>
      <c r="F26" s="20"/>
      <c r="G26" s="108"/>
      <c r="H26" s="22">
        <f t="shared" si="10"/>
        <v>0</v>
      </c>
      <c r="I26" s="22">
        <f t="shared" si="10"/>
        <v>0</v>
      </c>
      <c r="J26" s="22">
        <f t="shared" si="10"/>
        <v>0</v>
      </c>
      <c r="K26" s="22">
        <f t="shared" si="10"/>
        <v>0</v>
      </c>
      <c r="L26" s="22">
        <f t="shared" si="10"/>
        <v>0</v>
      </c>
      <c r="M26" s="22">
        <f t="shared" si="10"/>
        <v>0</v>
      </c>
      <c r="N26" s="22">
        <f t="shared" si="10"/>
        <v>0</v>
      </c>
      <c r="O26" s="22">
        <f t="shared" si="10"/>
        <v>0</v>
      </c>
      <c r="P26" s="22">
        <f t="shared" ref="P26" si="16">P70+P113+P156+P199+P242+P285+P328+P371+P414+P457</f>
        <v>0</v>
      </c>
      <c r="Q26" s="22">
        <f t="shared" si="10"/>
        <v>0</v>
      </c>
      <c r="R26" s="22">
        <f t="shared" si="10"/>
        <v>0</v>
      </c>
      <c r="S26" s="17"/>
    </row>
    <row r="27" spans="2:22" hidden="1" x14ac:dyDescent="0.2">
      <c r="B27" s="18" t="s">
        <v>36</v>
      </c>
      <c r="C27" s="14" t="s">
        <v>21</v>
      </c>
      <c r="D27" s="19"/>
      <c r="E27" s="19"/>
      <c r="F27" s="20"/>
      <c r="G27" s="108"/>
      <c r="H27" s="22">
        <f t="shared" si="10"/>
        <v>0</v>
      </c>
      <c r="I27" s="22">
        <f t="shared" si="10"/>
        <v>0</v>
      </c>
      <c r="J27" s="22">
        <f t="shared" si="10"/>
        <v>0</v>
      </c>
      <c r="K27" s="22">
        <f t="shared" si="10"/>
        <v>0</v>
      </c>
      <c r="L27" s="22">
        <f t="shared" si="10"/>
        <v>0</v>
      </c>
      <c r="M27" s="22">
        <f t="shared" si="10"/>
        <v>0</v>
      </c>
      <c r="N27" s="22">
        <f t="shared" si="10"/>
        <v>0</v>
      </c>
      <c r="O27" s="22">
        <f t="shared" si="10"/>
        <v>0</v>
      </c>
      <c r="P27" s="22">
        <f t="shared" ref="P27" si="17">P71+P114+P157+P200+P243+P286+P329+P372+P415+P458</f>
        <v>0</v>
      </c>
      <c r="Q27" s="22">
        <f t="shared" si="10"/>
        <v>0</v>
      </c>
      <c r="R27" s="22">
        <f t="shared" si="10"/>
        <v>0</v>
      </c>
      <c r="S27" s="17"/>
    </row>
    <row r="28" spans="2:22" x14ac:dyDescent="0.2">
      <c r="B28" s="18" t="s">
        <v>37</v>
      </c>
      <c r="C28" s="14" t="s">
        <v>21</v>
      </c>
      <c r="D28" s="19"/>
      <c r="E28" s="19"/>
      <c r="F28" s="20"/>
      <c r="G28" s="108"/>
      <c r="H28" s="22">
        <f t="shared" si="10"/>
        <v>0</v>
      </c>
      <c r="I28" s="22">
        <f t="shared" si="10"/>
        <v>0</v>
      </c>
      <c r="J28" s="22">
        <f t="shared" si="10"/>
        <v>0</v>
      </c>
      <c r="K28" s="22">
        <f t="shared" si="10"/>
        <v>0</v>
      </c>
      <c r="L28" s="22">
        <f t="shared" si="10"/>
        <v>0</v>
      </c>
      <c r="M28" s="22">
        <f t="shared" si="10"/>
        <v>0</v>
      </c>
      <c r="N28" s="22">
        <f t="shared" si="10"/>
        <v>0</v>
      </c>
      <c r="O28" s="22">
        <f t="shared" si="10"/>
        <v>0</v>
      </c>
      <c r="P28" s="22">
        <f t="shared" ref="P28" si="18">P72+P115+P158+P201+P244+P287+P330+P373+P416+P459</f>
        <v>0</v>
      </c>
      <c r="Q28" s="22">
        <f t="shared" si="10"/>
        <v>0</v>
      </c>
      <c r="R28" s="22">
        <f t="shared" si="10"/>
        <v>0</v>
      </c>
      <c r="S28" s="17"/>
      <c r="T28" s="30"/>
      <c r="U28" s="30"/>
      <c r="V28" s="30"/>
    </row>
    <row r="29" spans="2:22" x14ac:dyDescent="0.2">
      <c r="B29" s="18" t="s">
        <v>40</v>
      </c>
      <c r="C29" s="14" t="s">
        <v>21</v>
      </c>
      <c r="D29" s="19"/>
      <c r="E29" s="19"/>
      <c r="F29" s="19"/>
      <c r="G29" s="108"/>
      <c r="H29" s="22">
        <f>H73+H116+H159+H202+H245+H288+H331+H374+H417+H460</f>
        <v>0</v>
      </c>
      <c r="I29" s="22">
        <f t="shared" si="10"/>
        <v>0</v>
      </c>
      <c r="J29" s="22">
        <f t="shared" si="10"/>
        <v>0</v>
      </c>
      <c r="K29" s="22">
        <f t="shared" si="10"/>
        <v>0</v>
      </c>
      <c r="L29" s="22">
        <f t="shared" si="10"/>
        <v>0</v>
      </c>
      <c r="M29" s="22">
        <f t="shared" si="10"/>
        <v>0</v>
      </c>
      <c r="N29" s="22">
        <f t="shared" si="10"/>
        <v>0</v>
      </c>
      <c r="O29" s="22">
        <f t="shared" si="10"/>
        <v>0</v>
      </c>
      <c r="P29" s="22">
        <f t="shared" ref="P29" si="19">P73+P116+P159+P202+P245+P288+P331+P374+P417+P460</f>
        <v>0</v>
      </c>
      <c r="Q29" s="22">
        <f t="shared" si="10"/>
        <v>0</v>
      </c>
      <c r="R29" s="22">
        <f t="shared" si="10"/>
        <v>0</v>
      </c>
      <c r="S29" s="17"/>
      <c r="T29" s="30"/>
      <c r="U29" s="30"/>
      <c r="V29" s="30"/>
    </row>
    <row r="30" spans="2:22" hidden="1" x14ac:dyDescent="0.2">
      <c r="B30" s="18" t="s">
        <v>42</v>
      </c>
      <c r="C30" s="14" t="s">
        <v>21</v>
      </c>
      <c r="D30" s="19"/>
      <c r="E30" s="19"/>
      <c r="F30" s="19"/>
      <c r="G30" s="31"/>
      <c r="H30" s="22">
        <f t="shared" si="10"/>
        <v>0</v>
      </c>
      <c r="I30" s="22">
        <f t="shared" si="10"/>
        <v>0</v>
      </c>
      <c r="J30" s="22">
        <f t="shared" si="10"/>
        <v>0</v>
      </c>
      <c r="K30" s="22">
        <f t="shared" si="10"/>
        <v>0</v>
      </c>
      <c r="L30" s="22">
        <f t="shared" si="10"/>
        <v>0</v>
      </c>
      <c r="M30" s="22">
        <f t="shared" si="10"/>
        <v>0</v>
      </c>
      <c r="N30" s="22">
        <f t="shared" si="10"/>
        <v>0</v>
      </c>
      <c r="O30" s="22">
        <f t="shared" si="10"/>
        <v>0</v>
      </c>
      <c r="P30" s="22">
        <f t="shared" ref="P30" si="20">P74+P117+P160+P203+P246+P289+P332+P375+P418+P461</f>
        <v>0</v>
      </c>
      <c r="Q30" s="22">
        <f t="shared" si="10"/>
        <v>0</v>
      </c>
      <c r="R30" s="22">
        <f t="shared" si="10"/>
        <v>0</v>
      </c>
      <c r="S30" s="17"/>
      <c r="T30" s="30"/>
      <c r="U30" s="30"/>
      <c r="V30" s="30"/>
    </row>
    <row r="31" spans="2:22" x14ac:dyDescent="0.2">
      <c r="B31" s="26" t="s">
        <v>22</v>
      </c>
      <c r="C31" s="27" t="s">
        <v>21</v>
      </c>
      <c r="D31" s="28"/>
      <c r="E31" s="28"/>
      <c r="F31" s="28"/>
      <c r="G31" s="26"/>
      <c r="H31" s="29">
        <f>SUM(H26:H30)</f>
        <v>0</v>
      </c>
      <c r="I31" s="29">
        <f t="shared" ref="I31:R31" si="21">SUM(I26:I30)</f>
        <v>0</v>
      </c>
      <c r="J31" s="29">
        <f t="shared" si="21"/>
        <v>0</v>
      </c>
      <c r="K31" s="29">
        <f t="shared" si="21"/>
        <v>0</v>
      </c>
      <c r="L31" s="29">
        <f t="shared" si="21"/>
        <v>0</v>
      </c>
      <c r="M31" s="29">
        <f t="shared" si="21"/>
        <v>0</v>
      </c>
      <c r="N31" s="29">
        <f t="shared" si="21"/>
        <v>0</v>
      </c>
      <c r="O31" s="29">
        <f t="shared" si="21"/>
        <v>0</v>
      </c>
      <c r="P31" s="29">
        <f t="shared" ref="P31" si="22">SUM(P26:P30)</f>
        <v>0</v>
      </c>
      <c r="Q31" s="29">
        <f t="shared" si="21"/>
        <v>0</v>
      </c>
      <c r="R31" s="29">
        <f t="shared" si="21"/>
        <v>0</v>
      </c>
      <c r="S31" s="17"/>
      <c r="T31" s="30"/>
      <c r="U31" s="30"/>
      <c r="V31" s="30"/>
    </row>
    <row r="32" spans="2:22" x14ac:dyDescent="0.2">
      <c r="B32" s="106" t="s">
        <v>47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6"/>
      <c r="T32" s="32"/>
      <c r="U32" s="32"/>
      <c r="V32" s="32"/>
    </row>
    <row r="33" spans="2:22" x14ac:dyDescent="0.2">
      <c r="B33" s="14" t="s">
        <v>30</v>
      </c>
      <c r="C33" s="14" t="s">
        <v>31</v>
      </c>
      <c r="D33" s="15"/>
      <c r="E33" s="15"/>
      <c r="F33" s="16"/>
      <c r="G33" s="103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7"/>
      <c r="T33" s="25"/>
      <c r="U33" s="25"/>
      <c r="V33" s="25"/>
    </row>
    <row r="34" spans="2:22" x14ac:dyDescent="0.2">
      <c r="B34" s="18" t="s">
        <v>32</v>
      </c>
      <c r="C34" s="14" t="s">
        <v>17</v>
      </c>
      <c r="D34" s="19"/>
      <c r="E34" s="19"/>
      <c r="F34" s="20"/>
      <c r="G34" s="107"/>
      <c r="H34" s="22">
        <f t="shared" ref="H34:R38" si="23">H78+H121+H164+H207+H250+H293+H336+H379+H422+H465</f>
        <v>670.55000000000007</v>
      </c>
      <c r="I34" s="22">
        <f t="shared" si="23"/>
        <v>670.55000000000007</v>
      </c>
      <c r="J34" s="22">
        <f t="shared" si="23"/>
        <v>670.55000000000007</v>
      </c>
      <c r="K34" s="22">
        <f t="shared" si="23"/>
        <v>670.55000000000007</v>
      </c>
      <c r="L34" s="22">
        <f t="shared" si="23"/>
        <v>670.55000000000007</v>
      </c>
      <c r="M34" s="22">
        <f t="shared" si="23"/>
        <v>670.55000000000007</v>
      </c>
      <c r="N34" s="22">
        <f t="shared" si="23"/>
        <v>670.55000000000007</v>
      </c>
      <c r="O34" s="22">
        <f t="shared" si="23"/>
        <v>670.55000000000007</v>
      </c>
      <c r="P34" s="22">
        <f t="shared" ref="P34" si="24">P78+P121+P164+P207+P250+P293+P336+P379+P422+P465</f>
        <v>670.55000000000007</v>
      </c>
      <c r="Q34" s="22">
        <f t="shared" si="23"/>
        <v>670.55000000000007</v>
      </c>
      <c r="R34" s="22">
        <f t="shared" si="23"/>
        <v>670.55000000000007</v>
      </c>
      <c r="S34" s="17"/>
      <c r="T34" s="25"/>
      <c r="U34" s="25"/>
      <c r="V34" s="25"/>
    </row>
    <row r="35" spans="2:22" hidden="1" x14ac:dyDescent="0.2">
      <c r="B35" s="18" t="s">
        <v>36</v>
      </c>
      <c r="C35" s="14" t="s">
        <v>17</v>
      </c>
      <c r="D35" s="19"/>
      <c r="E35" s="19"/>
      <c r="F35" s="20"/>
      <c r="G35" s="108"/>
      <c r="H35" s="22">
        <f t="shared" si="23"/>
        <v>0</v>
      </c>
      <c r="I35" s="22">
        <f t="shared" si="23"/>
        <v>0</v>
      </c>
      <c r="J35" s="22">
        <f t="shared" si="23"/>
        <v>0</v>
      </c>
      <c r="K35" s="22">
        <f t="shared" si="23"/>
        <v>0</v>
      </c>
      <c r="L35" s="22">
        <f t="shared" si="23"/>
        <v>0</v>
      </c>
      <c r="M35" s="22">
        <f t="shared" si="23"/>
        <v>0</v>
      </c>
      <c r="N35" s="22">
        <f t="shared" si="23"/>
        <v>0</v>
      </c>
      <c r="O35" s="22">
        <f t="shared" si="23"/>
        <v>0</v>
      </c>
      <c r="P35" s="22">
        <f t="shared" ref="P35" si="25">P79+P122+P165+P208+P251+P294+P337+P380+P423+P466</f>
        <v>0</v>
      </c>
      <c r="Q35" s="22">
        <f t="shared" si="23"/>
        <v>0</v>
      </c>
      <c r="R35" s="22">
        <f t="shared" si="23"/>
        <v>0</v>
      </c>
      <c r="S35" s="17"/>
      <c r="T35" s="25"/>
      <c r="U35" s="25"/>
      <c r="V35" s="25"/>
    </row>
    <row r="36" spans="2:22" x14ac:dyDescent="0.2">
      <c r="B36" s="18" t="s">
        <v>37</v>
      </c>
      <c r="C36" s="14" t="s">
        <v>38</v>
      </c>
      <c r="D36" s="19"/>
      <c r="E36" s="19"/>
      <c r="F36" s="20"/>
      <c r="G36" s="108"/>
      <c r="H36" s="22">
        <f t="shared" si="23"/>
        <v>14045.666666666666</v>
      </c>
      <c r="I36" s="22">
        <f t="shared" si="23"/>
        <v>14045.666666666666</v>
      </c>
      <c r="J36" s="22">
        <f t="shared" si="23"/>
        <v>14045.666666666666</v>
      </c>
      <c r="K36" s="22">
        <f t="shared" si="23"/>
        <v>14045.666666666666</v>
      </c>
      <c r="L36" s="22">
        <f t="shared" si="23"/>
        <v>14045.666666666666</v>
      </c>
      <c r="M36" s="22">
        <f t="shared" si="23"/>
        <v>14045.666666666666</v>
      </c>
      <c r="N36" s="22">
        <f t="shared" si="23"/>
        <v>14045.666666666666</v>
      </c>
      <c r="O36" s="22">
        <f t="shared" si="23"/>
        <v>14045.666666666666</v>
      </c>
      <c r="P36" s="22">
        <f t="shared" ref="P36" si="26">P80+P123+P166+P209+P252+P295+P338+P381+P424+P467</f>
        <v>14045.666666666666</v>
      </c>
      <c r="Q36" s="22">
        <f t="shared" si="23"/>
        <v>14045.666666666666</v>
      </c>
      <c r="R36" s="22">
        <f t="shared" si="23"/>
        <v>14045.666666666666</v>
      </c>
      <c r="S36" s="17"/>
      <c r="T36" s="25"/>
      <c r="U36" s="25"/>
      <c r="V36" s="25"/>
    </row>
    <row r="37" spans="2:22" x14ac:dyDescent="0.2">
      <c r="B37" s="18" t="s">
        <v>40</v>
      </c>
      <c r="C37" s="14" t="s">
        <v>17</v>
      </c>
      <c r="D37" s="19"/>
      <c r="E37" s="19"/>
      <c r="F37" s="20"/>
      <c r="G37" s="108"/>
      <c r="H37" s="22">
        <f>H81+H124+H167+H210+H253+H296+H339+H382+H425+H468</f>
        <v>4988.08</v>
      </c>
      <c r="I37" s="22">
        <f t="shared" si="23"/>
        <v>4988.08</v>
      </c>
      <c r="J37" s="22">
        <f t="shared" si="23"/>
        <v>4988.08</v>
      </c>
      <c r="K37" s="22">
        <f t="shared" si="23"/>
        <v>4988.08</v>
      </c>
      <c r="L37" s="22">
        <f t="shared" si="23"/>
        <v>4988.08</v>
      </c>
      <c r="M37" s="22">
        <f t="shared" si="23"/>
        <v>4988.08</v>
      </c>
      <c r="N37" s="22">
        <f t="shared" si="23"/>
        <v>4988.08</v>
      </c>
      <c r="O37" s="22">
        <f t="shared" si="23"/>
        <v>4988.08</v>
      </c>
      <c r="P37" s="22">
        <f t="shared" ref="P37" si="27">P81+P124+P167+P210+P253+P296+P339+P382+P425+P468</f>
        <v>4988.08</v>
      </c>
      <c r="Q37" s="22">
        <f t="shared" si="23"/>
        <v>4988.08</v>
      </c>
      <c r="R37" s="22">
        <f t="shared" si="23"/>
        <v>4988.08</v>
      </c>
      <c r="S37" s="17"/>
      <c r="T37" s="25"/>
      <c r="U37" s="25"/>
      <c r="V37" s="25"/>
    </row>
    <row r="38" spans="2:22" hidden="1" x14ac:dyDescent="0.2">
      <c r="B38" s="18" t="s">
        <v>42</v>
      </c>
      <c r="C38" s="14" t="s">
        <v>17</v>
      </c>
      <c r="D38" s="19"/>
      <c r="E38" s="19"/>
      <c r="F38" s="20"/>
      <c r="G38" s="108"/>
      <c r="H38" s="22">
        <f>H82+H125+H168+H211+H254+H297+H340+H383+H426+H469</f>
        <v>0</v>
      </c>
      <c r="I38" s="22">
        <f t="shared" si="23"/>
        <v>0</v>
      </c>
      <c r="J38" s="22">
        <f t="shared" si="23"/>
        <v>0</v>
      </c>
      <c r="K38" s="22">
        <f t="shared" si="23"/>
        <v>0</v>
      </c>
      <c r="L38" s="22">
        <f t="shared" si="23"/>
        <v>0</v>
      </c>
      <c r="M38" s="22">
        <f t="shared" si="23"/>
        <v>0</v>
      </c>
      <c r="N38" s="22">
        <f t="shared" si="23"/>
        <v>0</v>
      </c>
      <c r="O38" s="22">
        <f t="shared" si="23"/>
        <v>0</v>
      </c>
      <c r="P38" s="22">
        <f t="shared" ref="P38" si="28">P82+P125+P168+P211+P254+P297+P340+P383+P426+P469</f>
        <v>0</v>
      </c>
      <c r="Q38" s="22">
        <f t="shared" si="23"/>
        <v>0</v>
      </c>
      <c r="R38" s="22">
        <f t="shared" si="23"/>
        <v>0</v>
      </c>
      <c r="S38" s="17"/>
      <c r="T38" s="25"/>
      <c r="U38" s="25"/>
      <c r="V38" s="25"/>
    </row>
    <row r="39" spans="2:22" x14ac:dyDescent="0.2">
      <c r="B39" s="18" t="s">
        <v>32</v>
      </c>
      <c r="C39" s="14" t="s">
        <v>21</v>
      </c>
      <c r="D39" s="19"/>
      <c r="E39" s="19"/>
      <c r="F39" s="20"/>
      <c r="G39" s="108"/>
      <c r="H39" s="22">
        <f t="shared" ref="H39:R43" si="29">H83+H126+H169+H212+H255+H298+H341+H384+H427+H470</f>
        <v>2849.3749906605913</v>
      </c>
      <c r="I39" s="22">
        <f t="shared" si="29"/>
        <v>2849.3749906605913</v>
      </c>
      <c r="J39" s="22">
        <f t="shared" si="29"/>
        <v>2849.3749906605913</v>
      </c>
      <c r="K39" s="22">
        <f t="shared" si="29"/>
        <v>2849.3749906605913</v>
      </c>
      <c r="L39" s="22">
        <f t="shared" si="29"/>
        <v>2849.3749906605913</v>
      </c>
      <c r="M39" s="22">
        <f t="shared" si="29"/>
        <v>2849.3749906605913</v>
      </c>
      <c r="N39" s="22">
        <f t="shared" si="29"/>
        <v>2849.3749906605913</v>
      </c>
      <c r="O39" s="22">
        <f t="shared" si="29"/>
        <v>2849.3749906605913</v>
      </c>
      <c r="P39" s="22">
        <f t="shared" ref="P39" si="30">P83+P126+P169+P212+P255+P298+P341+P384+P427+P470</f>
        <v>2849.3749906605913</v>
      </c>
      <c r="Q39" s="22">
        <f t="shared" si="29"/>
        <v>2849.3749906605913</v>
      </c>
      <c r="R39" s="22">
        <f t="shared" si="29"/>
        <v>2849.3749906605913</v>
      </c>
      <c r="S39" s="17"/>
      <c r="T39" s="25"/>
      <c r="U39" s="25"/>
      <c r="V39" s="25"/>
    </row>
    <row r="40" spans="2:22" hidden="1" x14ac:dyDescent="0.2">
      <c r="B40" s="18" t="s">
        <v>36</v>
      </c>
      <c r="C40" s="14" t="s">
        <v>21</v>
      </c>
      <c r="D40" s="19"/>
      <c r="E40" s="19"/>
      <c r="F40" s="20"/>
      <c r="G40" s="108"/>
      <c r="H40" s="22">
        <f t="shared" si="29"/>
        <v>0</v>
      </c>
      <c r="I40" s="22">
        <f t="shared" si="29"/>
        <v>0</v>
      </c>
      <c r="J40" s="22">
        <f t="shared" si="29"/>
        <v>0</v>
      </c>
      <c r="K40" s="22">
        <f t="shared" si="29"/>
        <v>0</v>
      </c>
      <c r="L40" s="22">
        <f t="shared" si="29"/>
        <v>0</v>
      </c>
      <c r="M40" s="22">
        <f t="shared" si="29"/>
        <v>0</v>
      </c>
      <c r="N40" s="22">
        <f t="shared" si="29"/>
        <v>0</v>
      </c>
      <c r="O40" s="22">
        <f t="shared" si="29"/>
        <v>0</v>
      </c>
      <c r="P40" s="22">
        <f t="shared" ref="P40" si="31">P84+P127+P170+P213+P256+P299+P342+P385+P428+P471</f>
        <v>0</v>
      </c>
      <c r="Q40" s="22">
        <f t="shared" si="29"/>
        <v>0</v>
      </c>
      <c r="R40" s="22">
        <f t="shared" si="29"/>
        <v>0</v>
      </c>
      <c r="S40" s="17"/>
      <c r="T40" s="30"/>
      <c r="U40" s="30"/>
      <c r="V40" s="30"/>
    </row>
    <row r="41" spans="2:22" x14ac:dyDescent="0.2">
      <c r="B41" s="18" t="s">
        <v>37</v>
      </c>
      <c r="C41" s="14" t="s">
        <v>21</v>
      </c>
      <c r="D41" s="19"/>
      <c r="E41" s="19"/>
      <c r="F41" s="20"/>
      <c r="G41" s="108"/>
      <c r="H41" s="22">
        <f t="shared" si="29"/>
        <v>1224.0238600000002</v>
      </c>
      <c r="I41" s="22">
        <f t="shared" si="29"/>
        <v>1224.0238600000002</v>
      </c>
      <c r="J41" s="22">
        <f t="shared" si="29"/>
        <v>1224.0238600000002</v>
      </c>
      <c r="K41" s="22">
        <f t="shared" si="29"/>
        <v>1224.0238600000002</v>
      </c>
      <c r="L41" s="22">
        <f t="shared" si="29"/>
        <v>1224.0238600000002</v>
      </c>
      <c r="M41" s="22">
        <f t="shared" si="29"/>
        <v>1224.0238600000002</v>
      </c>
      <c r="N41" s="22">
        <f t="shared" si="29"/>
        <v>1224.0238600000002</v>
      </c>
      <c r="O41" s="22">
        <f t="shared" si="29"/>
        <v>1224.0238600000002</v>
      </c>
      <c r="P41" s="22">
        <f t="shared" ref="P41" si="32">P85+P128+P171+P214+P257+P300+P343+P386+P429+P472</f>
        <v>1224.0238600000002</v>
      </c>
      <c r="Q41" s="22">
        <f t="shared" si="29"/>
        <v>1224.0238600000002</v>
      </c>
      <c r="R41" s="22">
        <f t="shared" si="29"/>
        <v>1224.0238600000002</v>
      </c>
      <c r="S41" s="17"/>
      <c r="T41" s="30"/>
      <c r="U41" s="30"/>
      <c r="V41" s="30"/>
    </row>
    <row r="42" spans="2:22" x14ac:dyDescent="0.2">
      <c r="B42" s="18" t="s">
        <v>40</v>
      </c>
      <c r="C42" s="14" t="s">
        <v>21</v>
      </c>
      <c r="D42" s="19"/>
      <c r="E42" s="19"/>
      <c r="F42" s="19"/>
      <c r="G42" s="108"/>
      <c r="H42" s="22">
        <f t="shared" si="29"/>
        <v>5194.4659999999994</v>
      </c>
      <c r="I42" s="22">
        <f t="shared" si="29"/>
        <v>5194.4659999999994</v>
      </c>
      <c r="J42" s="22">
        <f t="shared" si="29"/>
        <v>5194.4659999999994</v>
      </c>
      <c r="K42" s="22">
        <f t="shared" si="29"/>
        <v>5194.4659999999994</v>
      </c>
      <c r="L42" s="22">
        <f t="shared" si="29"/>
        <v>5194.4659999999994</v>
      </c>
      <c r="M42" s="22">
        <f t="shared" si="29"/>
        <v>5194.4659999999994</v>
      </c>
      <c r="N42" s="22">
        <f t="shared" si="29"/>
        <v>5194.4659999999994</v>
      </c>
      <c r="O42" s="22">
        <f t="shared" si="29"/>
        <v>5194.4659999999994</v>
      </c>
      <c r="P42" s="22">
        <f t="shared" ref="P42" si="33">P86+P129+P172+P215+P258+P301+P344+P387+P430+P473</f>
        <v>5194.4659999999994</v>
      </c>
      <c r="Q42" s="22">
        <f t="shared" si="29"/>
        <v>5194.4659999999994</v>
      </c>
      <c r="R42" s="22">
        <f t="shared" si="29"/>
        <v>5194.4659999999994</v>
      </c>
      <c r="S42" s="17"/>
      <c r="T42" s="30"/>
      <c r="U42" s="30"/>
      <c r="V42" s="30"/>
    </row>
    <row r="43" spans="2:22" hidden="1" x14ac:dyDescent="0.2">
      <c r="B43" s="18" t="s">
        <v>42</v>
      </c>
      <c r="C43" s="14" t="s">
        <v>21</v>
      </c>
      <c r="D43" s="19"/>
      <c r="E43" s="19"/>
      <c r="F43" s="19"/>
      <c r="G43" s="31"/>
      <c r="H43" s="22">
        <f t="shared" si="29"/>
        <v>0</v>
      </c>
      <c r="I43" s="22">
        <f t="shared" si="29"/>
        <v>0</v>
      </c>
      <c r="J43" s="22">
        <f t="shared" si="29"/>
        <v>0</v>
      </c>
      <c r="K43" s="22">
        <f t="shared" si="29"/>
        <v>0</v>
      </c>
      <c r="L43" s="22">
        <f t="shared" si="29"/>
        <v>0</v>
      </c>
      <c r="M43" s="22">
        <f t="shared" si="29"/>
        <v>0</v>
      </c>
      <c r="N43" s="22">
        <f t="shared" si="29"/>
        <v>0</v>
      </c>
      <c r="O43" s="22">
        <f t="shared" si="29"/>
        <v>0</v>
      </c>
      <c r="P43" s="22">
        <f t="shared" ref="P43" si="34">P87+P130+P173+P216+P259+P302+P345+P388+P431+P474</f>
        <v>0</v>
      </c>
      <c r="Q43" s="22">
        <f t="shared" si="29"/>
        <v>0</v>
      </c>
      <c r="R43" s="22">
        <f t="shared" si="29"/>
        <v>0</v>
      </c>
      <c r="S43" s="17"/>
      <c r="T43" s="30"/>
      <c r="U43" s="30"/>
      <c r="V43" s="30"/>
    </row>
    <row r="44" spans="2:22" x14ac:dyDescent="0.2">
      <c r="B44" s="26" t="s">
        <v>22</v>
      </c>
      <c r="C44" s="27" t="s">
        <v>21</v>
      </c>
      <c r="D44" s="28"/>
      <c r="E44" s="28"/>
      <c r="F44" s="28"/>
      <c r="G44" s="26"/>
      <c r="H44" s="29">
        <f>SUM(H39:H43)</f>
        <v>9267.8648506605914</v>
      </c>
      <c r="I44" s="29">
        <f t="shared" ref="I44:R44" si="35">SUM(I39:I43)</f>
        <v>9267.8648506605914</v>
      </c>
      <c r="J44" s="29">
        <f t="shared" si="35"/>
        <v>9267.8648506605914</v>
      </c>
      <c r="K44" s="29">
        <f t="shared" si="35"/>
        <v>9267.8648506605914</v>
      </c>
      <c r="L44" s="29">
        <f t="shared" si="35"/>
        <v>9267.8648506605914</v>
      </c>
      <c r="M44" s="29">
        <f t="shared" si="35"/>
        <v>9267.8648506605914</v>
      </c>
      <c r="N44" s="29">
        <f t="shared" si="35"/>
        <v>9267.8648506605914</v>
      </c>
      <c r="O44" s="29">
        <f t="shared" si="35"/>
        <v>9267.8648506605914</v>
      </c>
      <c r="P44" s="29">
        <f t="shared" ref="P44" si="36">SUM(P39:P43)</f>
        <v>9267.8648506605914</v>
      </c>
      <c r="Q44" s="29">
        <f t="shared" si="35"/>
        <v>9267.8648506605914</v>
      </c>
      <c r="R44" s="29">
        <f t="shared" si="35"/>
        <v>9267.8648506605914</v>
      </c>
      <c r="S44" s="17"/>
      <c r="T44" s="30"/>
      <c r="U44" s="30"/>
      <c r="V44" s="30"/>
    </row>
    <row r="45" spans="2:22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 x14ac:dyDescent="0.2">
      <c r="B47" s="98" t="str">
        <f>'E2 Údaje a hodnotící tabulky1 '!B2</f>
        <v>Střední průmyslová škola stavební a Obchodní akademie, Kladno, Cyrila Boudy 2954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6"/>
      <c r="T47" s="8"/>
      <c r="U47" s="8"/>
      <c r="V47" s="8"/>
    </row>
    <row r="48" spans="2:22" x14ac:dyDescent="0.2">
      <c r="B48" s="100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6"/>
      <c r="T48" s="8"/>
      <c r="U48" s="8"/>
      <c r="V48" s="8"/>
    </row>
    <row r="49" spans="2:22" x14ac:dyDescent="0.2">
      <c r="B49" s="33" t="s">
        <v>26</v>
      </c>
      <c r="C49" s="34">
        <f>C5</f>
        <v>10</v>
      </c>
      <c r="D49" s="35"/>
      <c r="E49" s="35"/>
      <c r="F49" s="36" t="s">
        <v>27</v>
      </c>
      <c r="G49" s="36" t="s">
        <v>28</v>
      </c>
      <c r="H49" s="36">
        <f t="shared" ref="H49:R49" si="37">H5</f>
        <v>0</v>
      </c>
      <c r="I49" s="36">
        <f t="shared" si="37"/>
        <v>1</v>
      </c>
      <c r="J49" s="36">
        <f t="shared" si="37"/>
        <v>2</v>
      </c>
      <c r="K49" s="36">
        <f t="shared" si="37"/>
        <v>3</v>
      </c>
      <c r="L49" s="36">
        <f t="shared" si="37"/>
        <v>4</v>
      </c>
      <c r="M49" s="36">
        <f t="shared" si="37"/>
        <v>5</v>
      </c>
      <c r="N49" s="36">
        <f t="shared" si="37"/>
        <v>6</v>
      </c>
      <c r="O49" s="36">
        <f t="shared" si="37"/>
        <v>7</v>
      </c>
      <c r="P49" s="36">
        <f t="shared" si="37"/>
        <v>8</v>
      </c>
      <c r="Q49" s="36">
        <f t="shared" si="37"/>
        <v>9</v>
      </c>
      <c r="R49" s="36">
        <f t="shared" si="37"/>
        <v>10</v>
      </c>
      <c r="S49" s="37"/>
      <c r="T49" s="37"/>
      <c r="U49" s="37"/>
      <c r="V49" s="37"/>
    </row>
    <row r="50" spans="2:22" x14ac:dyDescent="0.2">
      <c r="B50" s="102" t="s">
        <v>29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6"/>
      <c r="T50" s="105" t="s">
        <v>33</v>
      </c>
      <c r="U50" s="105" t="s">
        <v>34</v>
      </c>
      <c r="V50" s="105" t="s">
        <v>35</v>
      </c>
    </row>
    <row r="51" spans="2:22" x14ac:dyDescent="0.2">
      <c r="B51" s="14" t="s">
        <v>30</v>
      </c>
      <c r="C51" s="14" t="s">
        <v>31</v>
      </c>
      <c r="D51" s="15"/>
      <c r="E51" s="15"/>
      <c r="F51" s="16"/>
      <c r="G51" s="103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7"/>
      <c r="T51" s="105"/>
      <c r="U51" s="105"/>
      <c r="V51" s="105"/>
    </row>
    <row r="52" spans="2:22" x14ac:dyDescent="0.2">
      <c r="B52" s="18" t="s">
        <v>32</v>
      </c>
      <c r="C52" s="14" t="s">
        <v>17</v>
      </c>
      <c r="D52" s="19"/>
      <c r="E52" s="19"/>
      <c r="F52" s="20"/>
      <c r="G52" s="21">
        <v>197.14</v>
      </c>
      <c r="H52" s="22">
        <f t="shared" ref="H52:H61" si="38">G52</f>
        <v>197.14</v>
      </c>
      <c r="I52" s="22">
        <f t="shared" ref="I52:I55" si="39">H52</f>
        <v>197.14</v>
      </c>
      <c r="J52" s="22">
        <f t="shared" ref="J52:J55" si="40">I52</f>
        <v>197.14</v>
      </c>
      <c r="K52" s="22">
        <f t="shared" ref="K52:K55" si="41">J52</f>
        <v>197.14</v>
      </c>
      <c r="L52" s="22">
        <f t="shared" ref="L52:L55" si="42">K52</f>
        <v>197.14</v>
      </c>
      <c r="M52" s="22">
        <f t="shared" ref="M52:M55" si="43">L52</f>
        <v>197.14</v>
      </c>
      <c r="N52" s="22">
        <f t="shared" ref="N52:N55" si="44">M52</f>
        <v>197.14</v>
      </c>
      <c r="O52" s="22">
        <f t="shared" ref="O52:P55" si="45">N52</f>
        <v>197.14</v>
      </c>
      <c r="P52" s="22">
        <f t="shared" si="45"/>
        <v>197.14</v>
      </c>
      <c r="Q52" s="22">
        <f t="shared" ref="Q52:Q55" si="46">O52</f>
        <v>197.14</v>
      </c>
      <c r="R52" s="22">
        <f t="shared" ref="R52:R55" si="47">Q52</f>
        <v>197.14</v>
      </c>
      <c r="S52" s="17"/>
      <c r="T52" s="23" t="s">
        <v>39</v>
      </c>
      <c r="U52" s="24">
        <f>G57/G52</f>
        <v>4.0109262453079033</v>
      </c>
      <c r="V52" s="24">
        <f>U52*1.21</f>
        <v>4.8532207568225632</v>
      </c>
    </row>
    <row r="53" spans="2:22" ht="14.5" hidden="1" customHeight="1" x14ac:dyDescent="0.2">
      <c r="B53" s="18" t="s">
        <v>36</v>
      </c>
      <c r="C53" s="14" t="s">
        <v>17</v>
      </c>
      <c r="D53" s="19"/>
      <c r="E53" s="19"/>
      <c r="F53" s="20"/>
      <c r="G53" s="21"/>
      <c r="H53" s="22">
        <f t="shared" si="38"/>
        <v>0</v>
      </c>
      <c r="I53" s="22">
        <f t="shared" si="39"/>
        <v>0</v>
      </c>
      <c r="J53" s="22">
        <f t="shared" si="40"/>
        <v>0</v>
      </c>
      <c r="K53" s="22">
        <f t="shared" si="41"/>
        <v>0</v>
      </c>
      <c r="L53" s="22">
        <f t="shared" si="42"/>
        <v>0</v>
      </c>
      <c r="M53" s="22">
        <f t="shared" si="43"/>
        <v>0</v>
      </c>
      <c r="N53" s="22">
        <f t="shared" si="44"/>
        <v>0</v>
      </c>
      <c r="O53" s="22">
        <f t="shared" si="45"/>
        <v>0</v>
      </c>
      <c r="P53" s="22">
        <f t="shared" si="45"/>
        <v>0</v>
      </c>
      <c r="Q53" s="22">
        <f t="shared" si="46"/>
        <v>0</v>
      </c>
      <c r="R53" s="22">
        <f t="shared" si="47"/>
        <v>0</v>
      </c>
      <c r="S53" s="17"/>
      <c r="T53" s="23" t="s">
        <v>41</v>
      </c>
      <c r="U53" s="24" t="e">
        <f>G58/G53</f>
        <v>#DIV/0!</v>
      </c>
      <c r="V53" s="24" t="e">
        <f t="shared" ref="V53:V55" si="48">U53*1.21</f>
        <v>#DIV/0!</v>
      </c>
    </row>
    <row r="54" spans="2:22" x14ac:dyDescent="0.2">
      <c r="B54" s="18" t="s">
        <v>37</v>
      </c>
      <c r="C54" s="14" t="s">
        <v>38</v>
      </c>
      <c r="D54" s="19"/>
      <c r="E54" s="19"/>
      <c r="F54" s="20"/>
      <c r="G54" s="21">
        <v>5084</v>
      </c>
      <c r="H54" s="22">
        <f t="shared" si="38"/>
        <v>5084</v>
      </c>
      <c r="I54" s="22">
        <f t="shared" si="39"/>
        <v>5084</v>
      </c>
      <c r="J54" s="22">
        <f t="shared" si="40"/>
        <v>5084</v>
      </c>
      <c r="K54" s="22">
        <f t="shared" si="41"/>
        <v>5084</v>
      </c>
      <c r="L54" s="22">
        <f t="shared" si="42"/>
        <v>5084</v>
      </c>
      <c r="M54" s="22">
        <f t="shared" si="43"/>
        <v>5084</v>
      </c>
      <c r="N54" s="22">
        <f t="shared" si="44"/>
        <v>5084</v>
      </c>
      <c r="O54" s="22">
        <f t="shared" si="45"/>
        <v>5084</v>
      </c>
      <c r="P54" s="22">
        <f t="shared" si="45"/>
        <v>5084</v>
      </c>
      <c r="Q54" s="22">
        <f t="shared" si="46"/>
        <v>5084</v>
      </c>
      <c r="R54" s="22">
        <f t="shared" si="47"/>
        <v>5084</v>
      </c>
      <c r="S54" s="17"/>
      <c r="T54" s="23" t="s">
        <v>79</v>
      </c>
      <c r="U54" s="24">
        <f>G59/G54</f>
        <v>9.2919748229740362E-2</v>
      </c>
      <c r="V54" s="24">
        <f>U54*1.1</f>
        <v>0.10221172305271441</v>
      </c>
    </row>
    <row r="55" spans="2:22" x14ac:dyDescent="0.2">
      <c r="B55" s="18" t="s">
        <v>40</v>
      </c>
      <c r="C55" s="14" t="s">
        <v>17</v>
      </c>
      <c r="D55" s="19"/>
      <c r="E55" s="19"/>
      <c r="F55" s="20"/>
      <c r="G55" s="21">
        <v>1758.6</v>
      </c>
      <c r="H55" s="22">
        <f t="shared" si="38"/>
        <v>1758.6</v>
      </c>
      <c r="I55" s="22">
        <f t="shared" si="39"/>
        <v>1758.6</v>
      </c>
      <c r="J55" s="22">
        <f t="shared" si="40"/>
        <v>1758.6</v>
      </c>
      <c r="K55" s="22">
        <f t="shared" si="41"/>
        <v>1758.6</v>
      </c>
      <c r="L55" s="22">
        <f t="shared" si="42"/>
        <v>1758.6</v>
      </c>
      <c r="M55" s="22">
        <f t="shared" si="43"/>
        <v>1758.6</v>
      </c>
      <c r="N55" s="22">
        <f t="shared" si="44"/>
        <v>1758.6</v>
      </c>
      <c r="O55" s="22">
        <f t="shared" si="45"/>
        <v>1758.6</v>
      </c>
      <c r="P55" s="22">
        <f t="shared" si="45"/>
        <v>1758.6</v>
      </c>
      <c r="Q55" s="22">
        <f t="shared" si="46"/>
        <v>1758.6</v>
      </c>
      <c r="R55" s="22">
        <f t="shared" si="47"/>
        <v>1758.6</v>
      </c>
      <c r="S55" s="17"/>
      <c r="T55" s="23" t="s">
        <v>44</v>
      </c>
      <c r="U55" s="24">
        <f>G60/G55</f>
        <v>1.0281451154327306</v>
      </c>
      <c r="V55" s="24">
        <f t="shared" si="48"/>
        <v>1.2440555896736039</v>
      </c>
    </row>
    <row r="56" spans="2:22" hidden="1" x14ac:dyDescent="0.2">
      <c r="B56" s="18" t="s">
        <v>42</v>
      </c>
      <c r="C56" s="14" t="s">
        <v>17</v>
      </c>
      <c r="D56" s="19"/>
      <c r="E56" s="19"/>
      <c r="F56" s="20"/>
      <c r="G56" s="21"/>
      <c r="H56" s="22">
        <f t="shared" ref="H56:H60" si="49">G56</f>
        <v>0</v>
      </c>
      <c r="I56" s="22">
        <f t="shared" ref="I56:I60" si="50">H56</f>
        <v>0</v>
      </c>
      <c r="J56" s="22">
        <f t="shared" ref="J56:J60" si="51">I56</f>
        <v>0</v>
      </c>
      <c r="K56" s="22">
        <f t="shared" ref="K56:K60" si="52">J56</f>
        <v>0</v>
      </c>
      <c r="L56" s="22">
        <f t="shared" ref="L56:L60" si="53">K56</f>
        <v>0</v>
      </c>
      <c r="M56" s="22">
        <f t="shared" ref="M56:M60" si="54">L56</f>
        <v>0</v>
      </c>
      <c r="N56" s="22">
        <f t="shared" ref="N56:N60" si="55">M56</f>
        <v>0</v>
      </c>
      <c r="O56" s="22">
        <f t="shared" ref="O56:P60" si="56">N56</f>
        <v>0</v>
      </c>
      <c r="P56" s="22">
        <f t="shared" si="56"/>
        <v>0</v>
      </c>
      <c r="Q56" s="22">
        <f t="shared" ref="Q56:Q60" si="57">O56</f>
        <v>0</v>
      </c>
      <c r="R56" s="22">
        <f t="shared" ref="R56:R60" si="58">Q56</f>
        <v>0</v>
      </c>
      <c r="S56" s="17"/>
      <c r="T56" s="23" t="s">
        <v>79</v>
      </c>
      <c r="U56" s="24">
        <f>G59/G54</f>
        <v>9.2919748229740362E-2</v>
      </c>
      <c r="V56" s="24">
        <f>U56*1.21</f>
        <v>0.11243289535798584</v>
      </c>
    </row>
    <row r="57" spans="2:22" x14ac:dyDescent="0.2">
      <c r="B57" s="18" t="s">
        <v>32</v>
      </c>
      <c r="C57" s="14" t="s">
        <v>21</v>
      </c>
      <c r="D57" s="19"/>
      <c r="E57" s="19"/>
      <c r="F57" s="20"/>
      <c r="G57" s="21">
        <v>790.71400000000006</v>
      </c>
      <c r="H57" s="22">
        <f t="shared" si="49"/>
        <v>790.71400000000006</v>
      </c>
      <c r="I57" s="22">
        <f t="shared" si="50"/>
        <v>790.71400000000006</v>
      </c>
      <c r="J57" s="22">
        <f t="shared" si="51"/>
        <v>790.71400000000006</v>
      </c>
      <c r="K57" s="22">
        <f t="shared" si="52"/>
        <v>790.71400000000006</v>
      </c>
      <c r="L57" s="22">
        <f t="shared" si="53"/>
        <v>790.71400000000006</v>
      </c>
      <c r="M57" s="22">
        <f t="shared" si="54"/>
        <v>790.71400000000006</v>
      </c>
      <c r="N57" s="22">
        <f t="shared" si="55"/>
        <v>790.71400000000006</v>
      </c>
      <c r="O57" s="22">
        <f t="shared" si="56"/>
        <v>790.71400000000006</v>
      </c>
      <c r="P57" s="22">
        <f t="shared" si="56"/>
        <v>790.71400000000006</v>
      </c>
      <c r="Q57" s="22">
        <f t="shared" si="57"/>
        <v>790.71400000000006</v>
      </c>
      <c r="R57" s="22">
        <f t="shared" si="58"/>
        <v>790.71400000000006</v>
      </c>
      <c r="S57" s="17"/>
    </row>
    <row r="58" spans="2:22" ht="14.5" hidden="1" customHeight="1" x14ac:dyDescent="0.2">
      <c r="B58" s="18" t="s">
        <v>36</v>
      </c>
      <c r="C58" s="14" t="s">
        <v>21</v>
      </c>
      <c r="D58" s="19"/>
      <c r="E58" s="19"/>
      <c r="F58" s="20"/>
      <c r="G58" s="21"/>
      <c r="H58" s="22">
        <f t="shared" si="49"/>
        <v>0</v>
      </c>
      <c r="I58" s="22">
        <f t="shared" si="50"/>
        <v>0</v>
      </c>
      <c r="J58" s="22">
        <f t="shared" si="51"/>
        <v>0</v>
      </c>
      <c r="K58" s="22">
        <f t="shared" si="52"/>
        <v>0</v>
      </c>
      <c r="L58" s="22">
        <f t="shared" si="53"/>
        <v>0</v>
      </c>
      <c r="M58" s="22">
        <f t="shared" si="54"/>
        <v>0</v>
      </c>
      <c r="N58" s="22">
        <f t="shared" si="55"/>
        <v>0</v>
      </c>
      <c r="O58" s="22">
        <f t="shared" si="56"/>
        <v>0</v>
      </c>
      <c r="P58" s="22">
        <f t="shared" si="56"/>
        <v>0</v>
      </c>
      <c r="Q58" s="22">
        <f t="shared" si="57"/>
        <v>0</v>
      </c>
      <c r="R58" s="22">
        <f t="shared" si="58"/>
        <v>0</v>
      </c>
      <c r="S58" s="17"/>
      <c r="T58" s="65"/>
      <c r="U58" s="66"/>
      <c r="V58" s="66"/>
    </row>
    <row r="59" spans="2:22" x14ac:dyDescent="0.2">
      <c r="B59" s="18" t="s">
        <v>37</v>
      </c>
      <c r="C59" s="14" t="s">
        <v>21</v>
      </c>
      <c r="D59" s="19"/>
      <c r="E59" s="19"/>
      <c r="F59" s="20"/>
      <c r="G59" s="21">
        <v>472.404</v>
      </c>
      <c r="H59" s="22">
        <f t="shared" si="49"/>
        <v>472.404</v>
      </c>
      <c r="I59" s="22">
        <f t="shared" si="50"/>
        <v>472.404</v>
      </c>
      <c r="J59" s="22">
        <f t="shared" si="51"/>
        <v>472.404</v>
      </c>
      <c r="K59" s="22">
        <f t="shared" si="52"/>
        <v>472.404</v>
      </c>
      <c r="L59" s="22">
        <f t="shared" si="53"/>
        <v>472.404</v>
      </c>
      <c r="M59" s="22">
        <f t="shared" si="54"/>
        <v>472.404</v>
      </c>
      <c r="N59" s="22">
        <f t="shared" si="55"/>
        <v>472.404</v>
      </c>
      <c r="O59" s="22">
        <f t="shared" si="56"/>
        <v>472.404</v>
      </c>
      <c r="P59" s="22">
        <f t="shared" si="56"/>
        <v>472.404</v>
      </c>
      <c r="Q59" s="22">
        <f t="shared" si="57"/>
        <v>472.404</v>
      </c>
      <c r="R59" s="22">
        <f t="shared" si="58"/>
        <v>472.404</v>
      </c>
      <c r="S59" s="17"/>
      <c r="T59" s="25"/>
      <c r="U59" s="25"/>
      <c r="V59" s="25"/>
    </row>
    <row r="60" spans="2:22" x14ac:dyDescent="0.2">
      <c r="B60" s="18" t="s">
        <v>40</v>
      </c>
      <c r="C60" s="14" t="s">
        <v>21</v>
      </c>
      <c r="D60" s="19"/>
      <c r="E60" s="19"/>
      <c r="F60" s="20"/>
      <c r="G60" s="21">
        <v>1808.096</v>
      </c>
      <c r="H60" s="22">
        <f t="shared" si="49"/>
        <v>1808.096</v>
      </c>
      <c r="I60" s="22">
        <f t="shared" si="50"/>
        <v>1808.096</v>
      </c>
      <c r="J60" s="22">
        <f t="shared" si="51"/>
        <v>1808.096</v>
      </c>
      <c r="K60" s="22">
        <f t="shared" si="52"/>
        <v>1808.096</v>
      </c>
      <c r="L60" s="22">
        <f t="shared" si="53"/>
        <v>1808.096</v>
      </c>
      <c r="M60" s="22">
        <f t="shared" si="54"/>
        <v>1808.096</v>
      </c>
      <c r="N60" s="22">
        <f t="shared" si="55"/>
        <v>1808.096</v>
      </c>
      <c r="O60" s="22">
        <f t="shared" si="56"/>
        <v>1808.096</v>
      </c>
      <c r="P60" s="22">
        <f t="shared" si="56"/>
        <v>1808.096</v>
      </c>
      <c r="Q60" s="22">
        <f t="shared" si="57"/>
        <v>1808.096</v>
      </c>
      <c r="R60" s="22">
        <f t="shared" si="58"/>
        <v>1808.096</v>
      </c>
      <c r="S60" s="17"/>
      <c r="T60" s="25"/>
      <c r="U60" s="25"/>
      <c r="V60" s="25"/>
    </row>
    <row r="61" spans="2:22" hidden="1" x14ac:dyDescent="0.2">
      <c r="B61" s="18" t="s">
        <v>42</v>
      </c>
      <c r="C61" s="14" t="s">
        <v>21</v>
      </c>
      <c r="D61" s="19"/>
      <c r="E61" s="19"/>
      <c r="F61" s="19"/>
      <c r="G61" s="21"/>
      <c r="H61" s="22">
        <f t="shared" si="38"/>
        <v>0</v>
      </c>
      <c r="I61" s="22">
        <f t="shared" ref="I61:R61" si="59">H61</f>
        <v>0</v>
      </c>
      <c r="J61" s="22">
        <f t="shared" si="59"/>
        <v>0</v>
      </c>
      <c r="K61" s="22">
        <f t="shared" si="59"/>
        <v>0</v>
      </c>
      <c r="L61" s="22">
        <f t="shared" si="59"/>
        <v>0</v>
      </c>
      <c r="M61" s="22">
        <f t="shared" si="59"/>
        <v>0</v>
      </c>
      <c r="N61" s="22">
        <f t="shared" si="59"/>
        <v>0</v>
      </c>
      <c r="O61" s="22">
        <f t="shared" si="59"/>
        <v>0</v>
      </c>
      <c r="P61" s="22">
        <f t="shared" si="59"/>
        <v>0</v>
      </c>
      <c r="Q61" s="22">
        <f>O61</f>
        <v>0</v>
      </c>
      <c r="R61" s="22">
        <f t="shared" si="59"/>
        <v>0</v>
      </c>
      <c r="S61" s="17"/>
      <c r="T61" s="25"/>
      <c r="U61" s="25"/>
      <c r="V61" s="25"/>
    </row>
    <row r="62" spans="2:22" x14ac:dyDescent="0.2">
      <c r="B62" s="26" t="s">
        <v>22</v>
      </c>
      <c r="C62" s="27" t="s">
        <v>21</v>
      </c>
      <c r="D62" s="28"/>
      <c r="E62" s="28"/>
      <c r="F62" s="28"/>
      <c r="G62" s="29">
        <f>SUM(G57:G60)</f>
        <v>3071.2139999999999</v>
      </c>
      <c r="H62" s="29">
        <f>SUM(H57:H60)</f>
        <v>3071.2139999999999</v>
      </c>
      <c r="I62" s="29">
        <f>SUM(I57:I61)</f>
        <v>3071.2139999999999</v>
      </c>
      <c r="J62" s="29">
        <f t="shared" ref="J62:R62" si="60">SUM(J57:J61)</f>
        <v>3071.2139999999999</v>
      </c>
      <c r="K62" s="29">
        <f t="shared" si="60"/>
        <v>3071.2139999999999</v>
      </c>
      <c r="L62" s="29">
        <f t="shared" si="60"/>
        <v>3071.2139999999999</v>
      </c>
      <c r="M62" s="29">
        <f t="shared" si="60"/>
        <v>3071.2139999999999</v>
      </c>
      <c r="N62" s="29">
        <f t="shared" si="60"/>
        <v>3071.2139999999999</v>
      </c>
      <c r="O62" s="29">
        <f t="shared" si="60"/>
        <v>3071.2139999999999</v>
      </c>
      <c r="P62" s="29">
        <f t="shared" ref="P62" si="61">SUM(P57:P61)</f>
        <v>3071.2139999999999</v>
      </c>
      <c r="Q62" s="29">
        <f t="shared" si="60"/>
        <v>3071.2139999999999</v>
      </c>
      <c r="R62" s="29">
        <f t="shared" si="60"/>
        <v>3071.2139999999999</v>
      </c>
      <c r="S62" s="17"/>
      <c r="T62" s="25"/>
      <c r="U62" s="25"/>
      <c r="V62" s="25"/>
    </row>
    <row r="63" spans="2:22" x14ac:dyDescent="0.2">
      <c r="B63" s="106" t="s">
        <v>46</v>
      </c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6"/>
      <c r="T63" s="8"/>
      <c r="U63" s="8"/>
      <c r="V63" s="8"/>
    </row>
    <row r="64" spans="2:22" x14ac:dyDescent="0.2">
      <c r="B64" s="14" t="s">
        <v>30</v>
      </c>
      <c r="C64" s="14" t="s">
        <v>31</v>
      </c>
      <c r="D64" s="15"/>
      <c r="E64" s="15"/>
      <c r="F64" s="16"/>
      <c r="G64" s="103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7"/>
      <c r="T64" s="25"/>
      <c r="U64" s="25"/>
      <c r="V64" s="25"/>
    </row>
    <row r="65" spans="2:22" x14ac:dyDescent="0.2">
      <c r="B65" s="18" t="s">
        <v>32</v>
      </c>
      <c r="C65" s="14" t="s">
        <v>17</v>
      </c>
      <c r="D65" s="19"/>
      <c r="E65" s="19"/>
      <c r="F65" s="20"/>
      <c r="G65" s="107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 x14ac:dyDescent="0.2">
      <c r="B66" s="18" t="s">
        <v>36</v>
      </c>
      <c r="C66" s="14" t="s">
        <v>17</v>
      </c>
      <c r="D66" s="19"/>
      <c r="E66" s="19"/>
      <c r="F66" s="20"/>
      <c r="G66" s="10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 x14ac:dyDescent="0.2">
      <c r="B67" s="18" t="s">
        <v>37</v>
      </c>
      <c r="C67" s="14" t="s">
        <v>38</v>
      </c>
      <c r="D67" s="19"/>
      <c r="E67" s="19"/>
      <c r="F67" s="20"/>
      <c r="G67" s="10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 x14ac:dyDescent="0.2">
      <c r="B68" s="18" t="s">
        <v>40</v>
      </c>
      <c r="C68" s="14" t="s">
        <v>17</v>
      </c>
      <c r="D68" s="19"/>
      <c r="E68" s="19"/>
      <c r="F68" s="20"/>
      <c r="G68" s="10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 x14ac:dyDescent="0.2">
      <c r="B69" s="18" t="s">
        <v>42</v>
      </c>
      <c r="C69" s="14" t="s">
        <v>17</v>
      </c>
      <c r="D69" s="19"/>
      <c r="E69" s="19"/>
      <c r="F69" s="20"/>
      <c r="G69" s="10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 x14ac:dyDescent="0.2">
      <c r="B70" s="18" t="s">
        <v>32</v>
      </c>
      <c r="C70" s="14" t="s">
        <v>21</v>
      </c>
      <c r="D70" s="19"/>
      <c r="E70" s="19"/>
      <c r="F70" s="20"/>
      <c r="G70" s="108"/>
      <c r="H70" s="22">
        <f>H65*$U52</f>
        <v>0</v>
      </c>
      <c r="I70" s="22">
        <f t="shared" ref="I70:R70" si="62">I65*$U52</f>
        <v>0</v>
      </c>
      <c r="J70" s="22">
        <f t="shared" si="62"/>
        <v>0</v>
      </c>
      <c r="K70" s="22">
        <f t="shared" si="62"/>
        <v>0</v>
      </c>
      <c r="L70" s="22">
        <f t="shared" si="62"/>
        <v>0</v>
      </c>
      <c r="M70" s="22">
        <f t="shared" si="62"/>
        <v>0</v>
      </c>
      <c r="N70" s="22">
        <f t="shared" si="62"/>
        <v>0</v>
      </c>
      <c r="O70" s="22">
        <f t="shared" si="62"/>
        <v>0</v>
      </c>
      <c r="P70" s="22">
        <f t="shared" ref="P70" si="63">P65*$U52</f>
        <v>0</v>
      </c>
      <c r="Q70" s="22">
        <f t="shared" si="62"/>
        <v>0</v>
      </c>
      <c r="R70" s="22">
        <f t="shared" si="62"/>
        <v>0</v>
      </c>
      <c r="S70" s="17"/>
      <c r="T70" s="25"/>
      <c r="U70" s="25"/>
      <c r="V70" s="25"/>
    </row>
    <row r="71" spans="2:22" hidden="1" x14ac:dyDescent="0.2">
      <c r="B71" s="18" t="s">
        <v>36</v>
      </c>
      <c r="C71" s="14" t="s">
        <v>21</v>
      </c>
      <c r="D71" s="19"/>
      <c r="E71" s="19"/>
      <c r="F71" s="20"/>
      <c r="G71" s="108"/>
      <c r="H71" s="22">
        <f>H67*$V54</f>
        <v>0</v>
      </c>
      <c r="I71" s="22">
        <f t="shared" ref="I71:R71" si="64">I67*$V54</f>
        <v>0</v>
      </c>
      <c r="J71" s="22">
        <f t="shared" si="64"/>
        <v>0</v>
      </c>
      <c r="K71" s="22">
        <f t="shared" si="64"/>
        <v>0</v>
      </c>
      <c r="L71" s="22">
        <f t="shared" si="64"/>
        <v>0</v>
      </c>
      <c r="M71" s="22">
        <f t="shared" si="64"/>
        <v>0</v>
      </c>
      <c r="N71" s="22">
        <f t="shared" si="64"/>
        <v>0</v>
      </c>
      <c r="O71" s="22">
        <f t="shared" si="64"/>
        <v>0</v>
      </c>
      <c r="P71" s="22">
        <f t="shared" ref="P71" si="65">P67*$V54</f>
        <v>0</v>
      </c>
      <c r="Q71" s="22">
        <f t="shared" si="64"/>
        <v>0</v>
      </c>
      <c r="R71" s="22">
        <f t="shared" si="64"/>
        <v>0</v>
      </c>
      <c r="S71" s="17"/>
      <c r="T71" s="25"/>
      <c r="U71" s="25"/>
      <c r="V71" s="25"/>
    </row>
    <row r="72" spans="2:22" x14ac:dyDescent="0.2">
      <c r="B72" s="18" t="s">
        <v>37</v>
      </c>
      <c r="C72" s="14" t="s">
        <v>21</v>
      </c>
      <c r="D72" s="19"/>
      <c r="E72" s="19"/>
      <c r="F72" s="20"/>
      <c r="G72" s="108"/>
      <c r="H72" s="22">
        <f>H67*$U54</f>
        <v>0</v>
      </c>
      <c r="I72" s="22">
        <f t="shared" ref="I72:R72" si="66">I67*$U54</f>
        <v>0</v>
      </c>
      <c r="J72" s="22">
        <f t="shared" si="66"/>
        <v>0</v>
      </c>
      <c r="K72" s="22">
        <f t="shared" si="66"/>
        <v>0</v>
      </c>
      <c r="L72" s="22">
        <f t="shared" si="66"/>
        <v>0</v>
      </c>
      <c r="M72" s="22">
        <f t="shared" si="66"/>
        <v>0</v>
      </c>
      <c r="N72" s="22">
        <f t="shared" si="66"/>
        <v>0</v>
      </c>
      <c r="O72" s="22">
        <f t="shared" si="66"/>
        <v>0</v>
      </c>
      <c r="P72" s="22">
        <f t="shared" ref="P72" si="67">P67*$U54</f>
        <v>0</v>
      </c>
      <c r="Q72" s="22">
        <f t="shared" si="66"/>
        <v>0</v>
      </c>
      <c r="R72" s="22">
        <f t="shared" si="66"/>
        <v>0</v>
      </c>
      <c r="S72" s="17"/>
      <c r="T72" s="25"/>
      <c r="U72" s="25"/>
      <c r="V72" s="25"/>
    </row>
    <row r="73" spans="2:22" x14ac:dyDescent="0.2">
      <c r="B73" s="18" t="s">
        <v>40</v>
      </c>
      <c r="C73" s="14" t="s">
        <v>21</v>
      </c>
      <c r="D73" s="19"/>
      <c r="E73" s="19"/>
      <c r="F73" s="19"/>
      <c r="G73" s="108"/>
      <c r="H73" s="22">
        <f>H68*$U55</f>
        <v>0</v>
      </c>
      <c r="I73" s="22">
        <f t="shared" ref="I73:R73" si="68">I68*$U55</f>
        <v>0</v>
      </c>
      <c r="J73" s="22">
        <f t="shared" si="68"/>
        <v>0</v>
      </c>
      <c r="K73" s="22">
        <f t="shared" si="68"/>
        <v>0</v>
      </c>
      <c r="L73" s="22">
        <f t="shared" si="68"/>
        <v>0</v>
      </c>
      <c r="M73" s="22">
        <f t="shared" si="68"/>
        <v>0</v>
      </c>
      <c r="N73" s="22">
        <f t="shared" si="68"/>
        <v>0</v>
      </c>
      <c r="O73" s="22">
        <f t="shared" si="68"/>
        <v>0</v>
      </c>
      <c r="P73" s="22">
        <f t="shared" ref="P73" si="69">P68*$U55</f>
        <v>0</v>
      </c>
      <c r="Q73" s="22">
        <f t="shared" si="68"/>
        <v>0</v>
      </c>
      <c r="R73" s="22">
        <f t="shared" si="68"/>
        <v>0</v>
      </c>
      <c r="S73" s="17"/>
      <c r="T73" s="25"/>
      <c r="U73" s="25"/>
      <c r="V73" s="25"/>
    </row>
    <row r="74" spans="2:22" hidden="1" x14ac:dyDescent="0.2">
      <c r="B74" s="18" t="s">
        <v>42</v>
      </c>
      <c r="C74" s="14" t="s">
        <v>21</v>
      </c>
      <c r="D74" s="19"/>
      <c r="E74" s="19"/>
      <c r="F74" s="19"/>
      <c r="G74" s="31"/>
      <c r="H74" s="22">
        <f t="shared" ref="H74:R74" si="70">H69*$W59</f>
        <v>0</v>
      </c>
      <c r="I74" s="22">
        <f t="shared" si="70"/>
        <v>0</v>
      </c>
      <c r="J74" s="22">
        <f t="shared" si="70"/>
        <v>0</v>
      </c>
      <c r="K74" s="22">
        <f t="shared" si="70"/>
        <v>0</v>
      </c>
      <c r="L74" s="22">
        <f t="shared" si="70"/>
        <v>0</v>
      </c>
      <c r="M74" s="22">
        <f t="shared" si="70"/>
        <v>0</v>
      </c>
      <c r="N74" s="22">
        <f t="shared" si="70"/>
        <v>0</v>
      </c>
      <c r="O74" s="22">
        <f t="shared" si="70"/>
        <v>0</v>
      </c>
      <c r="P74" s="22">
        <f t="shared" ref="P74" si="71">P69*$W59</f>
        <v>0</v>
      </c>
      <c r="Q74" s="22">
        <f t="shared" si="70"/>
        <v>0</v>
      </c>
      <c r="R74" s="22">
        <f t="shared" si="70"/>
        <v>0</v>
      </c>
      <c r="S74" s="17"/>
      <c r="T74" s="25"/>
      <c r="U74" s="25"/>
      <c r="V74" s="25"/>
    </row>
    <row r="75" spans="2:22" x14ac:dyDescent="0.2">
      <c r="B75" s="26" t="s">
        <v>22</v>
      </c>
      <c r="C75" s="27" t="s">
        <v>21</v>
      </c>
      <c r="D75" s="28"/>
      <c r="E75" s="28"/>
      <c r="F75" s="28"/>
      <c r="G75" s="26"/>
      <c r="H75" s="29">
        <f t="shared" ref="H75" si="72">SUM(H70:H73)</f>
        <v>0</v>
      </c>
      <c r="I75" s="29">
        <f t="shared" ref="I75:R75" si="73">SUM(I70:I73)</f>
        <v>0</v>
      </c>
      <c r="J75" s="29">
        <f t="shared" si="73"/>
        <v>0</v>
      </c>
      <c r="K75" s="29">
        <f t="shared" si="73"/>
        <v>0</v>
      </c>
      <c r="L75" s="29">
        <f t="shared" si="73"/>
        <v>0</v>
      </c>
      <c r="M75" s="29">
        <f t="shared" si="73"/>
        <v>0</v>
      </c>
      <c r="N75" s="29">
        <f t="shared" si="73"/>
        <v>0</v>
      </c>
      <c r="O75" s="29">
        <f t="shared" si="73"/>
        <v>0</v>
      </c>
      <c r="P75" s="29">
        <f t="shared" ref="P75" si="74">SUM(P70:P73)</f>
        <v>0</v>
      </c>
      <c r="Q75" s="29">
        <f t="shared" si="73"/>
        <v>0</v>
      </c>
      <c r="R75" s="29">
        <f t="shared" si="73"/>
        <v>0</v>
      </c>
      <c r="S75" s="17"/>
      <c r="T75" s="25"/>
      <c r="U75" s="25"/>
      <c r="V75" s="25"/>
    </row>
    <row r="76" spans="2:22" x14ac:dyDescent="0.2">
      <c r="B76" s="106" t="s">
        <v>47</v>
      </c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6"/>
      <c r="T76" s="8"/>
      <c r="U76" s="8"/>
      <c r="V76" s="8"/>
    </row>
    <row r="77" spans="2:22" x14ac:dyDescent="0.2">
      <c r="B77" s="14" t="s">
        <v>30</v>
      </c>
      <c r="C77" s="14" t="s">
        <v>31</v>
      </c>
      <c r="D77" s="15"/>
      <c r="E77" s="15"/>
      <c r="F77" s="16"/>
      <c r="G77" s="103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7"/>
      <c r="T77" s="39"/>
      <c r="U77" s="39"/>
      <c r="V77" s="39"/>
    </row>
    <row r="78" spans="2:22" x14ac:dyDescent="0.2">
      <c r="B78" s="18" t="s">
        <v>32</v>
      </c>
      <c r="C78" s="14" t="s">
        <v>17</v>
      </c>
      <c r="D78" s="19"/>
      <c r="E78" s="19"/>
      <c r="F78" s="20"/>
      <c r="G78" s="107"/>
      <c r="H78" s="22">
        <f t="shared" ref="H78" si="75">H52-H65</f>
        <v>197.14</v>
      </c>
      <c r="I78" s="22">
        <f t="shared" ref="I78:R78" si="76">I52-I65</f>
        <v>197.14</v>
      </c>
      <c r="J78" s="22">
        <f t="shared" si="76"/>
        <v>197.14</v>
      </c>
      <c r="K78" s="22">
        <f t="shared" si="76"/>
        <v>197.14</v>
      </c>
      <c r="L78" s="22">
        <f t="shared" si="76"/>
        <v>197.14</v>
      </c>
      <c r="M78" s="22">
        <f t="shared" si="76"/>
        <v>197.14</v>
      </c>
      <c r="N78" s="22">
        <f t="shared" si="76"/>
        <v>197.14</v>
      </c>
      <c r="O78" s="22">
        <f t="shared" si="76"/>
        <v>197.14</v>
      </c>
      <c r="P78" s="22">
        <f t="shared" ref="P78" si="77">P52-P65</f>
        <v>197.14</v>
      </c>
      <c r="Q78" s="22">
        <f t="shared" si="76"/>
        <v>197.14</v>
      </c>
      <c r="R78" s="22">
        <f t="shared" si="76"/>
        <v>197.14</v>
      </c>
      <c r="S78" s="17"/>
      <c r="T78" s="39"/>
      <c r="U78" s="39"/>
      <c r="V78" s="39"/>
    </row>
    <row r="79" spans="2:22" hidden="1" x14ac:dyDescent="0.2">
      <c r="B79" s="18" t="s">
        <v>36</v>
      </c>
      <c r="C79" s="14" t="s">
        <v>17</v>
      </c>
      <c r="D79" s="19"/>
      <c r="E79" s="19"/>
      <c r="F79" s="20"/>
      <c r="G79" s="108"/>
      <c r="H79" s="22">
        <f t="shared" ref="H79:R79" si="78">H53-H66</f>
        <v>0</v>
      </c>
      <c r="I79" s="22">
        <f t="shared" si="78"/>
        <v>0</v>
      </c>
      <c r="J79" s="22">
        <f t="shared" si="78"/>
        <v>0</v>
      </c>
      <c r="K79" s="22">
        <f t="shared" si="78"/>
        <v>0</v>
      </c>
      <c r="L79" s="22">
        <f t="shared" si="78"/>
        <v>0</v>
      </c>
      <c r="M79" s="22">
        <f t="shared" si="78"/>
        <v>0</v>
      </c>
      <c r="N79" s="22">
        <f t="shared" si="78"/>
        <v>0</v>
      </c>
      <c r="O79" s="22">
        <f t="shared" si="78"/>
        <v>0</v>
      </c>
      <c r="P79" s="22">
        <f t="shared" ref="P79" si="79">P53-P66</f>
        <v>0</v>
      </c>
      <c r="Q79" s="22">
        <f t="shared" si="78"/>
        <v>0</v>
      </c>
      <c r="R79" s="22">
        <f t="shared" si="78"/>
        <v>0</v>
      </c>
      <c r="S79" s="17"/>
      <c r="T79" s="39"/>
      <c r="U79" s="39"/>
      <c r="V79" s="39"/>
    </row>
    <row r="80" spans="2:22" x14ac:dyDescent="0.2">
      <c r="B80" s="18" t="s">
        <v>37</v>
      </c>
      <c r="C80" s="14" t="s">
        <v>38</v>
      </c>
      <c r="D80" s="19"/>
      <c r="E80" s="19"/>
      <c r="F80" s="20"/>
      <c r="G80" s="108"/>
      <c r="H80" s="22">
        <f t="shared" ref="H80:R80" si="80">H54-H67</f>
        <v>5084</v>
      </c>
      <c r="I80" s="22">
        <f t="shared" si="80"/>
        <v>5084</v>
      </c>
      <c r="J80" s="22">
        <f t="shared" si="80"/>
        <v>5084</v>
      </c>
      <c r="K80" s="22">
        <f t="shared" si="80"/>
        <v>5084</v>
      </c>
      <c r="L80" s="22">
        <f t="shared" si="80"/>
        <v>5084</v>
      </c>
      <c r="M80" s="22">
        <f t="shared" si="80"/>
        <v>5084</v>
      </c>
      <c r="N80" s="22">
        <f t="shared" si="80"/>
        <v>5084</v>
      </c>
      <c r="O80" s="22">
        <f t="shared" si="80"/>
        <v>5084</v>
      </c>
      <c r="P80" s="22">
        <f t="shared" ref="P80" si="81">P54-P67</f>
        <v>5084</v>
      </c>
      <c r="Q80" s="22">
        <f t="shared" si="80"/>
        <v>5084</v>
      </c>
      <c r="R80" s="22">
        <f t="shared" si="80"/>
        <v>5084</v>
      </c>
      <c r="S80" s="17"/>
      <c r="T80" s="39"/>
      <c r="U80" s="39"/>
      <c r="V80" s="39"/>
    </row>
    <row r="81" spans="2:22" x14ac:dyDescent="0.2">
      <c r="B81" s="18" t="s">
        <v>40</v>
      </c>
      <c r="C81" s="14" t="s">
        <v>17</v>
      </c>
      <c r="D81" s="19"/>
      <c r="E81" s="19"/>
      <c r="F81" s="20"/>
      <c r="G81" s="108"/>
      <c r="H81" s="22">
        <f t="shared" ref="H81:R81" si="82">H55-H68</f>
        <v>1758.6</v>
      </c>
      <c r="I81" s="22">
        <f t="shared" si="82"/>
        <v>1758.6</v>
      </c>
      <c r="J81" s="22">
        <f t="shared" si="82"/>
        <v>1758.6</v>
      </c>
      <c r="K81" s="22">
        <f t="shared" si="82"/>
        <v>1758.6</v>
      </c>
      <c r="L81" s="22">
        <f t="shared" si="82"/>
        <v>1758.6</v>
      </c>
      <c r="M81" s="22">
        <f t="shared" si="82"/>
        <v>1758.6</v>
      </c>
      <c r="N81" s="22">
        <f t="shared" si="82"/>
        <v>1758.6</v>
      </c>
      <c r="O81" s="22">
        <f t="shared" si="82"/>
        <v>1758.6</v>
      </c>
      <c r="P81" s="22">
        <f t="shared" ref="P81" si="83">P55-P68</f>
        <v>1758.6</v>
      </c>
      <c r="Q81" s="22">
        <f t="shared" si="82"/>
        <v>1758.6</v>
      </c>
      <c r="R81" s="22">
        <f t="shared" si="82"/>
        <v>1758.6</v>
      </c>
      <c r="S81" s="17"/>
      <c r="T81" s="39"/>
      <c r="U81" s="39"/>
      <c r="V81" s="39"/>
    </row>
    <row r="82" spans="2:22" hidden="1" x14ac:dyDescent="0.2">
      <c r="B82" s="18" t="s">
        <v>42</v>
      </c>
      <c r="C82" s="14" t="s">
        <v>17</v>
      </c>
      <c r="D82" s="19"/>
      <c r="E82" s="19"/>
      <c r="F82" s="20"/>
      <c r="G82" s="108"/>
      <c r="H82" s="22">
        <f t="shared" ref="H82:R82" si="84">H56-H69</f>
        <v>0</v>
      </c>
      <c r="I82" s="22">
        <f t="shared" si="84"/>
        <v>0</v>
      </c>
      <c r="J82" s="22">
        <f t="shared" si="84"/>
        <v>0</v>
      </c>
      <c r="K82" s="22">
        <f t="shared" si="84"/>
        <v>0</v>
      </c>
      <c r="L82" s="22">
        <f t="shared" si="84"/>
        <v>0</v>
      </c>
      <c r="M82" s="22">
        <f t="shared" si="84"/>
        <v>0</v>
      </c>
      <c r="N82" s="22">
        <f t="shared" si="84"/>
        <v>0</v>
      </c>
      <c r="O82" s="22">
        <f t="shared" si="84"/>
        <v>0</v>
      </c>
      <c r="P82" s="22">
        <f t="shared" ref="P82" si="85">P56-P69</f>
        <v>0</v>
      </c>
      <c r="Q82" s="22">
        <f t="shared" si="84"/>
        <v>0</v>
      </c>
      <c r="R82" s="22">
        <f t="shared" si="84"/>
        <v>0</v>
      </c>
      <c r="S82" s="17"/>
      <c r="T82" s="39"/>
      <c r="U82" s="39"/>
      <c r="V82" s="39"/>
    </row>
    <row r="83" spans="2:22" x14ac:dyDescent="0.2">
      <c r="B83" s="18" t="s">
        <v>32</v>
      </c>
      <c r="C83" s="14" t="s">
        <v>21</v>
      </c>
      <c r="D83" s="19"/>
      <c r="E83" s="19"/>
      <c r="F83" s="20"/>
      <c r="G83" s="108"/>
      <c r="H83" s="22">
        <f t="shared" ref="H83:R83" si="86">H57-H70</f>
        <v>790.71400000000006</v>
      </c>
      <c r="I83" s="22">
        <f t="shared" si="86"/>
        <v>790.71400000000006</v>
      </c>
      <c r="J83" s="22">
        <f t="shared" si="86"/>
        <v>790.71400000000006</v>
      </c>
      <c r="K83" s="22">
        <f t="shared" si="86"/>
        <v>790.71400000000006</v>
      </c>
      <c r="L83" s="22">
        <f t="shared" si="86"/>
        <v>790.71400000000006</v>
      </c>
      <c r="M83" s="22">
        <f t="shared" si="86"/>
        <v>790.71400000000006</v>
      </c>
      <c r="N83" s="22">
        <f t="shared" si="86"/>
        <v>790.71400000000006</v>
      </c>
      <c r="O83" s="22">
        <f t="shared" si="86"/>
        <v>790.71400000000006</v>
      </c>
      <c r="P83" s="22">
        <f t="shared" ref="P83" si="87">P57-P70</f>
        <v>790.71400000000006</v>
      </c>
      <c r="Q83" s="22">
        <f t="shared" si="86"/>
        <v>790.71400000000006</v>
      </c>
      <c r="R83" s="22">
        <f t="shared" si="86"/>
        <v>790.71400000000006</v>
      </c>
      <c r="S83" s="17"/>
      <c r="T83" s="39"/>
      <c r="U83" s="39"/>
      <c r="V83" s="39"/>
    </row>
    <row r="84" spans="2:22" hidden="1" x14ac:dyDescent="0.2">
      <c r="B84" s="18" t="s">
        <v>36</v>
      </c>
      <c r="C84" s="14" t="s">
        <v>21</v>
      </c>
      <c r="D84" s="19"/>
      <c r="E84" s="19"/>
      <c r="F84" s="20"/>
      <c r="G84" s="108"/>
      <c r="H84" s="22">
        <f t="shared" ref="H84:R84" si="88">H58-H71</f>
        <v>0</v>
      </c>
      <c r="I84" s="22">
        <f t="shared" si="88"/>
        <v>0</v>
      </c>
      <c r="J84" s="22">
        <f t="shared" si="88"/>
        <v>0</v>
      </c>
      <c r="K84" s="22">
        <f t="shared" si="88"/>
        <v>0</v>
      </c>
      <c r="L84" s="22">
        <f t="shared" si="88"/>
        <v>0</v>
      </c>
      <c r="M84" s="22">
        <f t="shared" si="88"/>
        <v>0</v>
      </c>
      <c r="N84" s="22">
        <f t="shared" si="88"/>
        <v>0</v>
      </c>
      <c r="O84" s="22">
        <f t="shared" si="88"/>
        <v>0</v>
      </c>
      <c r="P84" s="22">
        <f t="shared" ref="P84" si="89">P58-P71</f>
        <v>0</v>
      </c>
      <c r="Q84" s="22">
        <f t="shared" si="88"/>
        <v>0</v>
      </c>
      <c r="R84" s="22">
        <f t="shared" si="88"/>
        <v>0</v>
      </c>
      <c r="S84" s="17"/>
      <c r="T84" s="25"/>
      <c r="U84" s="25"/>
      <c r="V84" s="25"/>
    </row>
    <row r="85" spans="2:22" x14ac:dyDescent="0.2">
      <c r="B85" s="18" t="s">
        <v>37</v>
      </c>
      <c r="C85" s="14" t="s">
        <v>21</v>
      </c>
      <c r="D85" s="19"/>
      <c r="E85" s="19"/>
      <c r="F85" s="20"/>
      <c r="G85" s="108"/>
      <c r="H85" s="22">
        <f t="shared" ref="H85:R85" si="90">H59-H72</f>
        <v>472.404</v>
      </c>
      <c r="I85" s="22">
        <f t="shared" si="90"/>
        <v>472.404</v>
      </c>
      <c r="J85" s="22">
        <f t="shared" si="90"/>
        <v>472.404</v>
      </c>
      <c r="K85" s="22">
        <f t="shared" si="90"/>
        <v>472.404</v>
      </c>
      <c r="L85" s="22">
        <f t="shared" si="90"/>
        <v>472.404</v>
      </c>
      <c r="M85" s="22">
        <f t="shared" si="90"/>
        <v>472.404</v>
      </c>
      <c r="N85" s="22">
        <f t="shared" si="90"/>
        <v>472.404</v>
      </c>
      <c r="O85" s="22">
        <f t="shared" si="90"/>
        <v>472.404</v>
      </c>
      <c r="P85" s="22">
        <f t="shared" ref="P85" si="91">P59-P72</f>
        <v>472.404</v>
      </c>
      <c r="Q85" s="22">
        <f t="shared" si="90"/>
        <v>472.404</v>
      </c>
      <c r="R85" s="22">
        <f t="shared" si="90"/>
        <v>472.404</v>
      </c>
      <c r="S85" s="17"/>
      <c r="T85" s="25"/>
      <c r="U85" s="25"/>
      <c r="V85" s="25"/>
    </row>
    <row r="86" spans="2:22" x14ac:dyDescent="0.2">
      <c r="B86" s="18" t="s">
        <v>40</v>
      </c>
      <c r="C86" s="14" t="s">
        <v>21</v>
      </c>
      <c r="D86" s="19"/>
      <c r="E86" s="19"/>
      <c r="F86" s="19"/>
      <c r="G86" s="108"/>
      <c r="H86" s="22">
        <f t="shared" ref="H86:R86" si="92">H60-H73</f>
        <v>1808.096</v>
      </c>
      <c r="I86" s="22">
        <f t="shared" si="92"/>
        <v>1808.096</v>
      </c>
      <c r="J86" s="22">
        <f t="shared" si="92"/>
        <v>1808.096</v>
      </c>
      <c r="K86" s="22">
        <f t="shared" si="92"/>
        <v>1808.096</v>
      </c>
      <c r="L86" s="22">
        <f t="shared" si="92"/>
        <v>1808.096</v>
      </c>
      <c r="M86" s="22">
        <f t="shared" si="92"/>
        <v>1808.096</v>
      </c>
      <c r="N86" s="22">
        <f t="shared" si="92"/>
        <v>1808.096</v>
      </c>
      <c r="O86" s="22">
        <f t="shared" si="92"/>
        <v>1808.096</v>
      </c>
      <c r="P86" s="22">
        <f t="shared" ref="P86" si="93">P60-P73</f>
        <v>1808.096</v>
      </c>
      <c r="Q86" s="22">
        <f t="shared" si="92"/>
        <v>1808.096</v>
      </c>
      <c r="R86" s="22">
        <f t="shared" si="92"/>
        <v>1808.096</v>
      </c>
      <c r="S86" s="17"/>
      <c r="T86" s="25"/>
      <c r="U86" s="25"/>
      <c r="V86" s="25"/>
    </row>
    <row r="87" spans="2:22" hidden="1" x14ac:dyDescent="0.2">
      <c r="B87" s="18" t="s">
        <v>42</v>
      </c>
      <c r="C87" s="14" t="s">
        <v>21</v>
      </c>
      <c r="D87" s="19"/>
      <c r="E87" s="19"/>
      <c r="F87" s="19"/>
      <c r="G87" s="31"/>
      <c r="H87" s="22">
        <f t="shared" ref="H87:R87" si="94">H61-H74</f>
        <v>0</v>
      </c>
      <c r="I87" s="22">
        <f t="shared" si="94"/>
        <v>0</v>
      </c>
      <c r="J87" s="22">
        <f t="shared" si="94"/>
        <v>0</v>
      </c>
      <c r="K87" s="22">
        <f t="shared" si="94"/>
        <v>0</v>
      </c>
      <c r="L87" s="22">
        <f t="shared" si="94"/>
        <v>0</v>
      </c>
      <c r="M87" s="22">
        <f t="shared" si="94"/>
        <v>0</v>
      </c>
      <c r="N87" s="22">
        <f t="shared" si="94"/>
        <v>0</v>
      </c>
      <c r="O87" s="22">
        <f t="shared" si="94"/>
        <v>0</v>
      </c>
      <c r="P87" s="22">
        <f t="shared" ref="P87" si="95">P61-P74</f>
        <v>0</v>
      </c>
      <c r="Q87" s="22">
        <f t="shared" si="94"/>
        <v>0</v>
      </c>
      <c r="R87" s="22">
        <f t="shared" si="94"/>
        <v>0</v>
      </c>
      <c r="S87" s="17"/>
      <c r="T87" s="25"/>
      <c r="U87" s="25"/>
      <c r="V87" s="25"/>
    </row>
    <row r="88" spans="2:22" x14ac:dyDescent="0.2">
      <c r="B88" s="26" t="s">
        <v>22</v>
      </c>
      <c r="C88" s="27" t="s">
        <v>21</v>
      </c>
      <c r="D88" s="28"/>
      <c r="E88" s="28"/>
      <c r="F88" s="28"/>
      <c r="G88" s="26"/>
      <c r="H88" s="29">
        <f>SUM(H83:H87)</f>
        <v>3071.2139999999999</v>
      </c>
      <c r="I88" s="29">
        <f t="shared" ref="I88:R88" si="96">SUM(I83:I87)</f>
        <v>3071.2139999999999</v>
      </c>
      <c r="J88" s="29">
        <f t="shared" si="96"/>
        <v>3071.2139999999999</v>
      </c>
      <c r="K88" s="29">
        <f t="shared" si="96"/>
        <v>3071.2139999999999</v>
      </c>
      <c r="L88" s="29">
        <f t="shared" si="96"/>
        <v>3071.2139999999999</v>
      </c>
      <c r="M88" s="29">
        <f t="shared" si="96"/>
        <v>3071.2139999999999</v>
      </c>
      <c r="N88" s="29">
        <f t="shared" si="96"/>
        <v>3071.2139999999999</v>
      </c>
      <c r="O88" s="29">
        <f t="shared" si="96"/>
        <v>3071.2139999999999</v>
      </c>
      <c r="P88" s="29">
        <f t="shared" ref="P88" si="97">SUM(P83:P87)</f>
        <v>3071.2139999999999</v>
      </c>
      <c r="Q88" s="29">
        <f t="shared" si="96"/>
        <v>3071.2139999999999</v>
      </c>
      <c r="R88" s="29">
        <f t="shared" si="96"/>
        <v>3071.2139999999999</v>
      </c>
      <c r="S88" s="17"/>
      <c r="T88" s="25"/>
      <c r="U88" s="25"/>
      <c r="V88" s="25"/>
    </row>
    <row r="89" spans="2:22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2" x14ac:dyDescent="0.2">
      <c r="B90" s="98" t="str">
        <f>'E2 Údaje a hodnotící tabulky1 '!B24</f>
        <v>Střední škola designu a řemesel Kladno, příspěvková organizace</v>
      </c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6"/>
      <c r="T90" s="8"/>
      <c r="U90" s="8"/>
      <c r="V90" s="8"/>
    </row>
    <row r="91" spans="2:22" x14ac:dyDescent="0.2">
      <c r="B91" s="100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6"/>
      <c r="T91" s="8"/>
      <c r="U91" s="8"/>
      <c r="V91" s="8"/>
    </row>
    <row r="92" spans="2:22" x14ac:dyDescent="0.2">
      <c r="B92" s="40" t="s">
        <v>26</v>
      </c>
      <c r="C92" s="10">
        <f>C5</f>
        <v>10</v>
      </c>
      <c r="D92" s="11"/>
      <c r="E92" s="11"/>
      <c r="F92" s="12" t="s">
        <v>27</v>
      </c>
      <c r="G92" s="12" t="s">
        <v>28</v>
      </c>
      <c r="H92" s="12">
        <f t="shared" ref="H92:R92" si="98">H49</f>
        <v>0</v>
      </c>
      <c r="I92" s="12">
        <f t="shared" si="98"/>
        <v>1</v>
      </c>
      <c r="J92" s="12">
        <f t="shared" si="98"/>
        <v>2</v>
      </c>
      <c r="K92" s="12">
        <f t="shared" si="98"/>
        <v>3</v>
      </c>
      <c r="L92" s="12">
        <f t="shared" si="98"/>
        <v>4</v>
      </c>
      <c r="M92" s="12">
        <f t="shared" si="98"/>
        <v>5</v>
      </c>
      <c r="N92" s="12">
        <f t="shared" si="98"/>
        <v>6</v>
      </c>
      <c r="O92" s="12">
        <f t="shared" si="98"/>
        <v>7</v>
      </c>
      <c r="P92" s="12">
        <f t="shared" si="98"/>
        <v>8</v>
      </c>
      <c r="Q92" s="12">
        <f t="shared" si="98"/>
        <v>9</v>
      </c>
      <c r="R92" s="12">
        <f t="shared" si="98"/>
        <v>10</v>
      </c>
      <c r="S92" s="13"/>
      <c r="T92" s="13"/>
      <c r="U92" s="13"/>
      <c r="V92" s="13"/>
    </row>
    <row r="93" spans="2:22" x14ac:dyDescent="0.2">
      <c r="B93" s="102" t="s">
        <v>29</v>
      </c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6"/>
      <c r="T93" s="105" t="s">
        <v>33</v>
      </c>
      <c r="U93" s="105" t="s">
        <v>34</v>
      </c>
      <c r="V93" s="105" t="s">
        <v>35</v>
      </c>
    </row>
    <row r="94" spans="2:22" x14ac:dyDescent="0.2">
      <c r="B94" s="14" t="s">
        <v>30</v>
      </c>
      <c r="C94" s="14" t="s">
        <v>31</v>
      </c>
      <c r="D94" s="15"/>
      <c r="E94" s="15"/>
      <c r="F94" s="16"/>
      <c r="G94" s="103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7"/>
      <c r="T94" s="105"/>
      <c r="U94" s="105"/>
      <c r="V94" s="105"/>
    </row>
    <row r="95" spans="2:22" x14ac:dyDescent="0.2">
      <c r="B95" s="18" t="s">
        <v>32</v>
      </c>
      <c r="C95" s="14" t="s">
        <v>17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99">H95</f>
        <v>21.74</v>
      </c>
      <c r="J95" s="22">
        <f t="shared" si="99"/>
        <v>21.74</v>
      </c>
      <c r="K95" s="22">
        <f t="shared" si="99"/>
        <v>21.74</v>
      </c>
      <c r="L95" s="22">
        <f t="shared" si="99"/>
        <v>21.74</v>
      </c>
      <c r="M95" s="22">
        <f t="shared" si="99"/>
        <v>21.74</v>
      </c>
      <c r="N95" s="22">
        <f t="shared" si="99"/>
        <v>21.74</v>
      </c>
      <c r="O95" s="22">
        <f t="shared" si="99"/>
        <v>21.74</v>
      </c>
      <c r="P95" s="22">
        <f t="shared" si="99"/>
        <v>21.74</v>
      </c>
      <c r="Q95" s="22">
        <f t="shared" ref="Q95:Q104" si="100">O95</f>
        <v>21.74</v>
      </c>
      <c r="R95" s="22">
        <f t="shared" si="99"/>
        <v>21.74</v>
      </c>
      <c r="S95" s="17"/>
      <c r="T95" s="23" t="s">
        <v>39</v>
      </c>
      <c r="U95" s="24">
        <f>G100/G95</f>
        <v>3.9640754369825211</v>
      </c>
      <c r="V95" s="24">
        <f>U95*1.21</f>
        <v>4.7965312787488505</v>
      </c>
    </row>
    <row r="96" spans="2:22" hidden="1" x14ac:dyDescent="0.2">
      <c r="B96" s="18" t="s">
        <v>36</v>
      </c>
      <c r="C96" s="14" t="s">
        <v>17</v>
      </c>
      <c r="D96" s="19"/>
      <c r="E96" s="19"/>
      <c r="F96" s="20"/>
      <c r="G96" s="21"/>
      <c r="H96" s="22">
        <f t="shared" ref="H96:H104" si="101">G96</f>
        <v>0</v>
      </c>
      <c r="I96" s="22">
        <f t="shared" si="99"/>
        <v>0</v>
      </c>
      <c r="J96" s="22">
        <f t="shared" si="99"/>
        <v>0</v>
      </c>
      <c r="K96" s="22">
        <f t="shared" si="99"/>
        <v>0</v>
      </c>
      <c r="L96" s="22">
        <f t="shared" si="99"/>
        <v>0</v>
      </c>
      <c r="M96" s="22">
        <f t="shared" si="99"/>
        <v>0</v>
      </c>
      <c r="N96" s="22">
        <f t="shared" si="99"/>
        <v>0</v>
      </c>
      <c r="O96" s="22">
        <f t="shared" si="99"/>
        <v>0</v>
      </c>
      <c r="P96" s="22">
        <f t="shared" si="99"/>
        <v>0</v>
      </c>
      <c r="Q96" s="22">
        <f t="shared" si="100"/>
        <v>0</v>
      </c>
      <c r="R96" s="22">
        <f t="shared" si="99"/>
        <v>0</v>
      </c>
      <c r="S96" s="17"/>
      <c r="T96" s="23" t="s">
        <v>41</v>
      </c>
      <c r="U96" s="69" t="str">
        <f>IFERROR(G101/G96,"0")</f>
        <v>0</v>
      </c>
      <c r="V96" s="24">
        <f>IFERROR(U96*1.15,"-")</f>
        <v>0</v>
      </c>
    </row>
    <row r="97" spans="2:22" x14ac:dyDescent="0.2">
      <c r="B97" s="18" t="s">
        <v>37</v>
      </c>
      <c r="C97" s="14" t="s">
        <v>38</v>
      </c>
      <c r="D97" s="19"/>
      <c r="E97" s="19"/>
      <c r="F97" s="20"/>
      <c r="G97" s="21">
        <v>51</v>
      </c>
      <c r="H97" s="22">
        <f t="shared" si="101"/>
        <v>51</v>
      </c>
      <c r="I97" s="22">
        <f t="shared" si="99"/>
        <v>51</v>
      </c>
      <c r="J97" s="22">
        <f t="shared" si="99"/>
        <v>51</v>
      </c>
      <c r="K97" s="22">
        <f t="shared" si="99"/>
        <v>51</v>
      </c>
      <c r="L97" s="22">
        <f t="shared" si="99"/>
        <v>51</v>
      </c>
      <c r="M97" s="22">
        <f t="shared" si="99"/>
        <v>51</v>
      </c>
      <c r="N97" s="22">
        <f t="shared" si="99"/>
        <v>51</v>
      </c>
      <c r="O97" s="22">
        <f t="shared" si="99"/>
        <v>51</v>
      </c>
      <c r="P97" s="22">
        <f t="shared" si="99"/>
        <v>51</v>
      </c>
      <c r="Q97" s="22">
        <f t="shared" si="100"/>
        <v>51</v>
      </c>
      <c r="R97" s="22">
        <f t="shared" si="99"/>
        <v>51</v>
      </c>
      <c r="S97" s="17"/>
      <c r="T97" s="23" t="s">
        <v>79</v>
      </c>
      <c r="U97" s="24">
        <f>G102/G97</f>
        <v>0.11117647058823529</v>
      </c>
      <c r="V97" s="24">
        <f>U97*1.1</f>
        <v>0.12229411764705883</v>
      </c>
    </row>
    <row r="98" spans="2:22" x14ac:dyDescent="0.2">
      <c r="B98" s="18" t="s">
        <v>40</v>
      </c>
      <c r="C98" s="14" t="s">
        <v>17</v>
      </c>
      <c r="D98" s="19"/>
      <c r="E98" s="19"/>
      <c r="F98" s="20"/>
      <c r="G98" s="21">
        <v>164.13</v>
      </c>
      <c r="H98" s="22">
        <f t="shared" si="101"/>
        <v>164.13</v>
      </c>
      <c r="I98" s="22">
        <f t="shared" si="99"/>
        <v>164.13</v>
      </c>
      <c r="J98" s="22">
        <f t="shared" si="99"/>
        <v>164.13</v>
      </c>
      <c r="K98" s="22">
        <f t="shared" si="99"/>
        <v>164.13</v>
      </c>
      <c r="L98" s="22">
        <f t="shared" si="99"/>
        <v>164.13</v>
      </c>
      <c r="M98" s="22">
        <f t="shared" si="99"/>
        <v>164.13</v>
      </c>
      <c r="N98" s="22">
        <f t="shared" si="99"/>
        <v>164.13</v>
      </c>
      <c r="O98" s="22">
        <f t="shared" si="99"/>
        <v>164.13</v>
      </c>
      <c r="P98" s="22">
        <f t="shared" si="99"/>
        <v>164.13</v>
      </c>
      <c r="Q98" s="22">
        <f t="shared" si="100"/>
        <v>164.13</v>
      </c>
      <c r="R98" s="22">
        <f t="shared" si="99"/>
        <v>164.13</v>
      </c>
      <c r="S98" s="17"/>
      <c r="T98" s="23" t="s">
        <v>44</v>
      </c>
      <c r="U98" s="24">
        <f>G103/G98</f>
        <v>1.015481630414915</v>
      </c>
      <c r="V98" s="24">
        <f>U98*1.21</f>
        <v>1.2287327728020472</v>
      </c>
    </row>
    <row r="99" spans="2:22" hidden="1" x14ac:dyDescent="0.2">
      <c r="B99" s="18" t="s">
        <v>42</v>
      </c>
      <c r="C99" s="14" t="s">
        <v>17</v>
      </c>
      <c r="D99" s="19"/>
      <c r="E99" s="19"/>
      <c r="F99" s="20"/>
      <c r="G99" s="21"/>
      <c r="H99" s="22">
        <f t="shared" si="101"/>
        <v>0</v>
      </c>
      <c r="I99" s="22">
        <f t="shared" si="99"/>
        <v>0</v>
      </c>
      <c r="J99" s="22">
        <f t="shared" si="99"/>
        <v>0</v>
      </c>
      <c r="K99" s="22">
        <f t="shared" si="99"/>
        <v>0</v>
      </c>
      <c r="L99" s="22">
        <f t="shared" si="99"/>
        <v>0</v>
      </c>
      <c r="M99" s="22">
        <f t="shared" si="99"/>
        <v>0</v>
      </c>
      <c r="N99" s="22">
        <f t="shared" si="99"/>
        <v>0</v>
      </c>
      <c r="O99" s="22">
        <f t="shared" si="99"/>
        <v>0</v>
      </c>
      <c r="P99" s="22">
        <f t="shared" si="99"/>
        <v>0</v>
      </c>
      <c r="Q99" s="22">
        <f t="shared" si="100"/>
        <v>0</v>
      </c>
      <c r="R99" s="22">
        <f t="shared" si="99"/>
        <v>0</v>
      </c>
      <c r="S99" s="17"/>
      <c r="T99" s="23" t="s">
        <v>79</v>
      </c>
      <c r="U99" s="24" t="e">
        <f>G104/G99</f>
        <v>#DIV/0!</v>
      </c>
      <c r="V99" s="24"/>
    </row>
    <row r="100" spans="2:22" x14ac:dyDescent="0.2">
      <c r="B100" s="18" t="s">
        <v>32</v>
      </c>
      <c r="C100" s="14" t="s">
        <v>21</v>
      </c>
      <c r="D100" s="19"/>
      <c r="E100" s="19"/>
      <c r="F100" s="20"/>
      <c r="G100" s="21">
        <v>86.179000000000002</v>
      </c>
      <c r="H100" s="22">
        <f t="shared" si="101"/>
        <v>86.179000000000002</v>
      </c>
      <c r="I100" s="22">
        <f t="shared" si="99"/>
        <v>86.179000000000002</v>
      </c>
      <c r="J100" s="22">
        <f t="shared" si="99"/>
        <v>86.179000000000002</v>
      </c>
      <c r="K100" s="22">
        <f t="shared" si="99"/>
        <v>86.179000000000002</v>
      </c>
      <c r="L100" s="22">
        <f t="shared" si="99"/>
        <v>86.179000000000002</v>
      </c>
      <c r="M100" s="22">
        <f t="shared" si="99"/>
        <v>86.179000000000002</v>
      </c>
      <c r="N100" s="22">
        <f t="shared" si="99"/>
        <v>86.179000000000002</v>
      </c>
      <c r="O100" s="22">
        <f t="shared" si="99"/>
        <v>86.179000000000002</v>
      </c>
      <c r="P100" s="22">
        <f t="shared" si="99"/>
        <v>86.179000000000002</v>
      </c>
      <c r="Q100" s="22">
        <f t="shared" si="100"/>
        <v>86.179000000000002</v>
      </c>
      <c r="R100" s="22">
        <f t="shared" si="99"/>
        <v>86.179000000000002</v>
      </c>
      <c r="S100" s="17"/>
    </row>
    <row r="101" spans="2:22" hidden="1" x14ac:dyDescent="0.2">
      <c r="B101" s="18" t="s">
        <v>36</v>
      </c>
      <c r="C101" s="14" t="s">
        <v>21</v>
      </c>
      <c r="D101" s="19"/>
      <c r="E101" s="19"/>
      <c r="F101" s="20"/>
      <c r="G101" s="21"/>
      <c r="H101" s="22">
        <f t="shared" si="101"/>
        <v>0</v>
      </c>
      <c r="I101" s="22">
        <f t="shared" si="99"/>
        <v>0</v>
      </c>
      <c r="J101" s="22">
        <f t="shared" si="99"/>
        <v>0</v>
      </c>
      <c r="K101" s="22">
        <f t="shared" si="99"/>
        <v>0</v>
      </c>
      <c r="L101" s="22">
        <f t="shared" si="99"/>
        <v>0</v>
      </c>
      <c r="M101" s="22">
        <f t="shared" si="99"/>
        <v>0</v>
      </c>
      <c r="N101" s="22">
        <f t="shared" si="99"/>
        <v>0</v>
      </c>
      <c r="O101" s="22">
        <f t="shared" si="99"/>
        <v>0</v>
      </c>
      <c r="P101" s="22">
        <f t="shared" si="99"/>
        <v>0</v>
      </c>
      <c r="Q101" s="22">
        <f t="shared" si="100"/>
        <v>0</v>
      </c>
      <c r="R101" s="22">
        <f t="shared" si="99"/>
        <v>0</v>
      </c>
      <c r="S101" s="17"/>
      <c r="T101" s="25"/>
      <c r="U101" s="25"/>
      <c r="V101" s="25"/>
    </row>
    <row r="102" spans="2:22" x14ac:dyDescent="0.2">
      <c r="B102" s="18" t="s">
        <v>37</v>
      </c>
      <c r="C102" s="14" t="s">
        <v>21</v>
      </c>
      <c r="D102" s="19"/>
      <c r="E102" s="19"/>
      <c r="F102" s="20"/>
      <c r="G102" s="21">
        <v>5.67</v>
      </c>
      <c r="H102" s="22">
        <f t="shared" si="101"/>
        <v>5.67</v>
      </c>
      <c r="I102" s="22">
        <f t="shared" si="99"/>
        <v>5.67</v>
      </c>
      <c r="J102" s="22">
        <f t="shared" si="99"/>
        <v>5.67</v>
      </c>
      <c r="K102" s="22">
        <f t="shared" si="99"/>
        <v>5.67</v>
      </c>
      <c r="L102" s="22">
        <f t="shared" si="99"/>
        <v>5.67</v>
      </c>
      <c r="M102" s="22">
        <f t="shared" si="99"/>
        <v>5.67</v>
      </c>
      <c r="N102" s="22">
        <f t="shared" si="99"/>
        <v>5.67</v>
      </c>
      <c r="O102" s="22">
        <f t="shared" si="99"/>
        <v>5.67</v>
      </c>
      <c r="P102" s="22">
        <f t="shared" si="99"/>
        <v>5.67</v>
      </c>
      <c r="Q102" s="22">
        <f t="shared" si="100"/>
        <v>5.67</v>
      </c>
      <c r="R102" s="22">
        <f t="shared" si="99"/>
        <v>5.67</v>
      </c>
      <c r="S102" s="17"/>
      <c r="T102" s="25"/>
      <c r="U102" s="25"/>
      <c r="V102" s="25"/>
    </row>
    <row r="103" spans="2:22" x14ac:dyDescent="0.2">
      <c r="B103" s="18" t="s">
        <v>40</v>
      </c>
      <c r="C103" s="14" t="s">
        <v>21</v>
      </c>
      <c r="D103" s="19"/>
      <c r="E103" s="19"/>
      <c r="F103" s="19"/>
      <c r="G103" s="21">
        <v>166.67099999999999</v>
      </c>
      <c r="H103" s="22">
        <f t="shared" si="101"/>
        <v>166.67099999999999</v>
      </c>
      <c r="I103" s="22">
        <f t="shared" si="99"/>
        <v>166.67099999999999</v>
      </c>
      <c r="J103" s="22">
        <f t="shared" si="99"/>
        <v>166.67099999999999</v>
      </c>
      <c r="K103" s="22">
        <f t="shared" si="99"/>
        <v>166.67099999999999</v>
      </c>
      <c r="L103" s="22">
        <f t="shared" si="99"/>
        <v>166.67099999999999</v>
      </c>
      <c r="M103" s="22">
        <f t="shared" si="99"/>
        <v>166.67099999999999</v>
      </c>
      <c r="N103" s="22">
        <f t="shared" si="99"/>
        <v>166.67099999999999</v>
      </c>
      <c r="O103" s="22">
        <f t="shared" si="99"/>
        <v>166.67099999999999</v>
      </c>
      <c r="P103" s="22">
        <f t="shared" si="99"/>
        <v>166.67099999999999</v>
      </c>
      <c r="Q103" s="22">
        <f t="shared" si="100"/>
        <v>166.67099999999999</v>
      </c>
      <c r="R103" s="22">
        <f t="shared" si="99"/>
        <v>166.67099999999999</v>
      </c>
      <c r="S103" s="17"/>
      <c r="T103" s="25"/>
      <c r="U103" s="25"/>
      <c r="V103" s="25"/>
    </row>
    <row r="104" spans="2:22" hidden="1" x14ac:dyDescent="0.2">
      <c r="B104" s="18" t="s">
        <v>42</v>
      </c>
      <c r="C104" s="14" t="s">
        <v>21</v>
      </c>
      <c r="D104" s="19"/>
      <c r="E104" s="19"/>
      <c r="F104" s="19"/>
      <c r="G104" s="21"/>
      <c r="H104" s="22">
        <f t="shared" si="101"/>
        <v>0</v>
      </c>
      <c r="I104" s="22">
        <f t="shared" si="99"/>
        <v>0</v>
      </c>
      <c r="J104" s="22">
        <f t="shared" si="99"/>
        <v>0</v>
      </c>
      <c r="K104" s="22">
        <f t="shared" si="99"/>
        <v>0</v>
      </c>
      <c r="L104" s="22">
        <f t="shared" si="99"/>
        <v>0</v>
      </c>
      <c r="M104" s="22">
        <f t="shared" si="99"/>
        <v>0</v>
      </c>
      <c r="N104" s="22">
        <f t="shared" si="99"/>
        <v>0</v>
      </c>
      <c r="O104" s="22">
        <f t="shared" si="99"/>
        <v>0</v>
      </c>
      <c r="P104" s="22">
        <f t="shared" si="99"/>
        <v>0</v>
      </c>
      <c r="Q104" s="22">
        <f t="shared" si="100"/>
        <v>0</v>
      </c>
      <c r="R104" s="22">
        <f t="shared" si="99"/>
        <v>0</v>
      </c>
      <c r="S104" s="17"/>
      <c r="T104" s="25"/>
    </row>
    <row r="105" spans="2:22" x14ac:dyDescent="0.2">
      <c r="B105" s="26" t="s">
        <v>22</v>
      </c>
      <c r="C105" s="27" t="s">
        <v>21</v>
      </c>
      <c r="D105" s="28"/>
      <c r="E105" s="28"/>
      <c r="F105" s="28"/>
      <c r="G105" s="29">
        <f>SUM(G100:G104)</f>
        <v>258.52</v>
      </c>
      <c r="H105" s="29">
        <f>SUM(H100:H104)</f>
        <v>258.52</v>
      </c>
      <c r="I105" s="29">
        <f t="shared" ref="I105:R105" si="102">SUM(I100:I104)</f>
        <v>258.52</v>
      </c>
      <c r="J105" s="29">
        <f t="shared" si="102"/>
        <v>258.52</v>
      </c>
      <c r="K105" s="29">
        <f t="shared" si="102"/>
        <v>258.52</v>
      </c>
      <c r="L105" s="29">
        <f t="shared" si="102"/>
        <v>258.52</v>
      </c>
      <c r="M105" s="29">
        <f t="shared" si="102"/>
        <v>258.52</v>
      </c>
      <c r="N105" s="29">
        <f t="shared" si="102"/>
        <v>258.52</v>
      </c>
      <c r="O105" s="29">
        <f t="shared" si="102"/>
        <v>258.52</v>
      </c>
      <c r="P105" s="29">
        <f t="shared" ref="P105" si="103">SUM(P100:P104)</f>
        <v>258.52</v>
      </c>
      <c r="Q105" s="29">
        <f t="shared" si="102"/>
        <v>258.52</v>
      </c>
      <c r="R105" s="29">
        <f t="shared" si="102"/>
        <v>258.52</v>
      </c>
      <c r="S105" s="17"/>
      <c r="T105" s="25"/>
    </row>
    <row r="106" spans="2:22" x14ac:dyDescent="0.2">
      <c r="B106" s="106" t="s">
        <v>46</v>
      </c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6"/>
      <c r="T106" s="8"/>
    </row>
    <row r="107" spans="2:22" x14ac:dyDescent="0.2">
      <c r="B107" s="14" t="s">
        <v>30</v>
      </c>
      <c r="C107" s="14" t="s">
        <v>31</v>
      </c>
      <c r="D107" s="15"/>
      <c r="E107" s="15"/>
      <c r="F107" s="16"/>
      <c r="G107" s="103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7"/>
      <c r="T107" s="25"/>
    </row>
    <row r="108" spans="2:22" x14ac:dyDescent="0.2">
      <c r="B108" s="18" t="s">
        <v>32</v>
      </c>
      <c r="C108" s="14" t="s">
        <v>17</v>
      </c>
      <c r="D108" s="19"/>
      <c r="E108" s="19"/>
      <c r="F108" s="20"/>
      <c r="G108" s="107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2" hidden="1" x14ac:dyDescent="0.2">
      <c r="B109" s="18" t="s">
        <v>36</v>
      </c>
      <c r="C109" s="14" t="s">
        <v>17</v>
      </c>
      <c r="D109" s="19"/>
      <c r="E109" s="19"/>
      <c r="F109" s="20"/>
      <c r="G109" s="10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2" x14ac:dyDescent="0.2">
      <c r="B110" s="18" t="s">
        <v>37</v>
      </c>
      <c r="C110" s="14" t="s">
        <v>38</v>
      </c>
      <c r="D110" s="19"/>
      <c r="E110" s="19"/>
      <c r="F110" s="20"/>
      <c r="G110" s="10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2" x14ac:dyDescent="0.2">
      <c r="B111" s="18" t="s">
        <v>40</v>
      </c>
      <c r="C111" s="14" t="s">
        <v>17</v>
      </c>
      <c r="D111" s="19"/>
      <c r="E111" s="19"/>
      <c r="F111" s="20"/>
      <c r="G111" s="10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2" x14ac:dyDescent="0.2">
      <c r="B112" s="18" t="s">
        <v>42</v>
      </c>
      <c r="C112" s="14" t="s">
        <v>17</v>
      </c>
      <c r="D112" s="19"/>
      <c r="E112" s="19"/>
      <c r="F112" s="20"/>
      <c r="G112" s="10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 x14ac:dyDescent="0.2">
      <c r="B113" s="18" t="s">
        <v>32</v>
      </c>
      <c r="C113" s="14" t="s">
        <v>21</v>
      </c>
      <c r="D113" s="19"/>
      <c r="E113" s="19"/>
      <c r="F113" s="20"/>
      <c r="G113" s="108"/>
      <c r="H113" s="22">
        <f>H108*$U95</f>
        <v>0</v>
      </c>
      <c r="I113" s="22">
        <f t="shared" ref="I113:R113" si="104">I108*$U95</f>
        <v>0</v>
      </c>
      <c r="J113" s="22">
        <f t="shared" si="104"/>
        <v>0</v>
      </c>
      <c r="K113" s="22">
        <f t="shared" si="104"/>
        <v>0</v>
      </c>
      <c r="L113" s="22">
        <f t="shared" si="104"/>
        <v>0</v>
      </c>
      <c r="M113" s="22">
        <f t="shared" si="104"/>
        <v>0</v>
      </c>
      <c r="N113" s="22">
        <f t="shared" si="104"/>
        <v>0</v>
      </c>
      <c r="O113" s="22">
        <f t="shared" si="104"/>
        <v>0</v>
      </c>
      <c r="P113" s="22">
        <f t="shared" si="104"/>
        <v>0</v>
      </c>
      <c r="Q113" s="22">
        <f t="shared" si="104"/>
        <v>0</v>
      </c>
      <c r="R113" s="22">
        <f t="shared" si="104"/>
        <v>0</v>
      </c>
      <c r="S113" s="17"/>
      <c r="T113" s="25"/>
      <c r="U113" s="25"/>
      <c r="V113" s="25"/>
    </row>
    <row r="114" spans="2:22" hidden="1" x14ac:dyDescent="0.2">
      <c r="B114" s="18" t="s">
        <v>36</v>
      </c>
      <c r="C114" s="14" t="s">
        <v>21</v>
      </c>
      <c r="D114" s="19"/>
      <c r="E114" s="19"/>
      <c r="F114" s="20"/>
      <c r="G114" s="108"/>
      <c r="H114" s="22">
        <f t="shared" ref="H114" si="105">H109*$V96</f>
        <v>0</v>
      </c>
      <c r="I114" s="22">
        <f t="shared" ref="I114:R114" si="106">I109*$V96</f>
        <v>0</v>
      </c>
      <c r="J114" s="22">
        <f t="shared" si="106"/>
        <v>0</v>
      </c>
      <c r="K114" s="22">
        <f t="shared" si="106"/>
        <v>0</v>
      </c>
      <c r="L114" s="22">
        <f t="shared" si="106"/>
        <v>0</v>
      </c>
      <c r="M114" s="22">
        <f t="shared" si="106"/>
        <v>0</v>
      </c>
      <c r="N114" s="22">
        <f t="shared" si="106"/>
        <v>0</v>
      </c>
      <c r="O114" s="22">
        <f t="shared" si="106"/>
        <v>0</v>
      </c>
      <c r="P114" s="22">
        <f t="shared" si="106"/>
        <v>0</v>
      </c>
      <c r="Q114" s="22">
        <f t="shared" si="106"/>
        <v>0</v>
      </c>
      <c r="R114" s="22">
        <f t="shared" si="106"/>
        <v>0</v>
      </c>
      <c r="S114" s="17"/>
      <c r="T114" s="25"/>
      <c r="U114" s="25"/>
      <c r="V114" s="25"/>
    </row>
    <row r="115" spans="2:22" x14ac:dyDescent="0.2">
      <c r="B115" s="18" t="s">
        <v>37</v>
      </c>
      <c r="C115" s="14" t="s">
        <v>21</v>
      </c>
      <c r="D115" s="19"/>
      <c r="E115" s="19"/>
      <c r="F115" s="20"/>
      <c r="G115" s="108"/>
      <c r="H115" s="22">
        <f>H110*$U97</f>
        <v>0</v>
      </c>
      <c r="I115" s="22">
        <f t="shared" ref="I115:R115" si="107">I110*$U97</f>
        <v>0</v>
      </c>
      <c r="J115" s="22">
        <f t="shared" si="107"/>
        <v>0</v>
      </c>
      <c r="K115" s="22">
        <f t="shared" si="107"/>
        <v>0</v>
      </c>
      <c r="L115" s="22">
        <f t="shared" si="107"/>
        <v>0</v>
      </c>
      <c r="M115" s="22">
        <f t="shared" si="107"/>
        <v>0</v>
      </c>
      <c r="N115" s="22">
        <f t="shared" si="107"/>
        <v>0</v>
      </c>
      <c r="O115" s="22">
        <f t="shared" si="107"/>
        <v>0</v>
      </c>
      <c r="P115" s="22">
        <f t="shared" si="107"/>
        <v>0</v>
      </c>
      <c r="Q115" s="22">
        <f t="shared" si="107"/>
        <v>0</v>
      </c>
      <c r="R115" s="22">
        <f t="shared" si="107"/>
        <v>0</v>
      </c>
      <c r="S115" s="17"/>
      <c r="T115" s="25"/>
      <c r="U115" s="25"/>
      <c r="V115" s="25"/>
    </row>
    <row r="116" spans="2:22" x14ac:dyDescent="0.2">
      <c r="B116" s="18" t="s">
        <v>40</v>
      </c>
      <c r="C116" s="14" t="s">
        <v>21</v>
      </c>
      <c r="D116" s="19"/>
      <c r="E116" s="19"/>
      <c r="F116" s="19"/>
      <c r="G116" s="108"/>
      <c r="H116" s="22">
        <f>H111*$U98</f>
        <v>0</v>
      </c>
      <c r="I116" s="22">
        <f t="shared" ref="I116:R116" si="108">I111*$U98</f>
        <v>0</v>
      </c>
      <c r="J116" s="22">
        <f t="shared" si="108"/>
        <v>0</v>
      </c>
      <c r="K116" s="22">
        <f t="shared" si="108"/>
        <v>0</v>
      </c>
      <c r="L116" s="22">
        <f t="shared" si="108"/>
        <v>0</v>
      </c>
      <c r="M116" s="22">
        <f t="shared" si="108"/>
        <v>0</v>
      </c>
      <c r="N116" s="22">
        <f t="shared" si="108"/>
        <v>0</v>
      </c>
      <c r="O116" s="22">
        <f t="shared" si="108"/>
        <v>0</v>
      </c>
      <c r="P116" s="22">
        <f t="shared" si="108"/>
        <v>0</v>
      </c>
      <c r="Q116" s="22">
        <f t="shared" si="108"/>
        <v>0</v>
      </c>
      <c r="R116" s="22">
        <f t="shared" si="108"/>
        <v>0</v>
      </c>
      <c r="S116" s="17"/>
      <c r="T116" s="25"/>
      <c r="U116" s="25"/>
      <c r="V116" s="25"/>
    </row>
    <row r="117" spans="2:22" hidden="1" x14ac:dyDescent="0.2">
      <c r="B117" s="18" t="s">
        <v>42</v>
      </c>
      <c r="C117" s="14" t="s">
        <v>21</v>
      </c>
      <c r="D117" s="19"/>
      <c r="E117" s="19"/>
      <c r="F117" s="19"/>
      <c r="G117" s="31"/>
      <c r="H117" s="22">
        <f t="shared" ref="H117:R117" si="109">H112*$W101</f>
        <v>0</v>
      </c>
      <c r="I117" s="22">
        <f t="shared" si="109"/>
        <v>0</v>
      </c>
      <c r="J117" s="22">
        <f t="shared" si="109"/>
        <v>0</v>
      </c>
      <c r="K117" s="22">
        <f t="shared" si="109"/>
        <v>0</v>
      </c>
      <c r="L117" s="22">
        <f t="shared" si="109"/>
        <v>0</v>
      </c>
      <c r="M117" s="22">
        <f t="shared" si="109"/>
        <v>0</v>
      </c>
      <c r="N117" s="22">
        <f t="shared" si="109"/>
        <v>0</v>
      </c>
      <c r="O117" s="22">
        <f t="shared" si="109"/>
        <v>0</v>
      </c>
      <c r="P117" s="22">
        <f t="shared" ref="P117" si="110">P112*$W101</f>
        <v>0</v>
      </c>
      <c r="Q117" s="22">
        <f t="shared" si="109"/>
        <v>0</v>
      </c>
      <c r="R117" s="22">
        <f t="shared" si="109"/>
        <v>0</v>
      </c>
      <c r="S117" s="17"/>
      <c r="T117" s="25"/>
      <c r="U117" s="25"/>
      <c r="V117" s="25"/>
    </row>
    <row r="118" spans="2:22" x14ac:dyDescent="0.2">
      <c r="B118" s="26" t="s">
        <v>22</v>
      </c>
      <c r="C118" s="27" t="s">
        <v>21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1">SUM(J113:J116)</f>
        <v>0</v>
      </c>
      <c r="K118" s="29">
        <f t="shared" si="111"/>
        <v>0</v>
      </c>
      <c r="L118" s="29">
        <f t="shared" si="111"/>
        <v>0</v>
      </c>
      <c r="M118" s="29">
        <f t="shared" si="111"/>
        <v>0</v>
      </c>
      <c r="N118" s="29">
        <f t="shared" si="111"/>
        <v>0</v>
      </c>
      <c r="O118" s="29">
        <f t="shared" si="111"/>
        <v>0</v>
      </c>
      <c r="P118" s="29">
        <f t="shared" ref="P118" si="112">SUM(P113:P116)</f>
        <v>0</v>
      </c>
      <c r="Q118" s="29">
        <f t="shared" si="111"/>
        <v>0</v>
      </c>
      <c r="R118" s="29">
        <f t="shared" si="111"/>
        <v>0</v>
      </c>
      <c r="S118" s="17"/>
      <c r="T118" s="25"/>
      <c r="U118" s="25"/>
      <c r="V118" s="25"/>
    </row>
    <row r="119" spans="2:22" x14ac:dyDescent="0.2">
      <c r="B119" s="106" t="s">
        <v>47</v>
      </c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6"/>
      <c r="T119" s="8"/>
      <c r="U119" s="8"/>
      <c r="V119" s="8"/>
    </row>
    <row r="120" spans="2:22" x14ac:dyDescent="0.2">
      <c r="B120" s="14" t="s">
        <v>30</v>
      </c>
      <c r="C120" s="14" t="s">
        <v>31</v>
      </c>
      <c r="D120" s="15"/>
      <c r="E120" s="15"/>
      <c r="F120" s="16"/>
      <c r="G120" s="103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7"/>
      <c r="T120" s="39"/>
      <c r="U120" s="39"/>
      <c r="V120" s="39"/>
    </row>
    <row r="121" spans="2:22" x14ac:dyDescent="0.2">
      <c r="B121" s="18" t="s">
        <v>32</v>
      </c>
      <c r="C121" s="14" t="s">
        <v>17</v>
      </c>
      <c r="D121" s="19"/>
      <c r="E121" s="19"/>
      <c r="F121" s="20"/>
      <c r="G121" s="107"/>
      <c r="H121" s="22">
        <f t="shared" ref="H121:R130" si="113">H95-H108</f>
        <v>21.74</v>
      </c>
      <c r="I121" s="22">
        <f t="shared" si="113"/>
        <v>21.74</v>
      </c>
      <c r="J121" s="22">
        <f t="shared" si="113"/>
        <v>21.74</v>
      </c>
      <c r="K121" s="22">
        <f t="shared" si="113"/>
        <v>21.74</v>
      </c>
      <c r="L121" s="22">
        <f t="shared" si="113"/>
        <v>21.74</v>
      </c>
      <c r="M121" s="22">
        <f t="shared" si="113"/>
        <v>21.74</v>
      </c>
      <c r="N121" s="22">
        <f t="shared" si="113"/>
        <v>21.74</v>
      </c>
      <c r="O121" s="22">
        <f t="shared" si="113"/>
        <v>21.74</v>
      </c>
      <c r="P121" s="22">
        <f t="shared" ref="P121" si="114">P95-P108</f>
        <v>21.74</v>
      </c>
      <c r="Q121" s="22">
        <f t="shared" si="113"/>
        <v>21.74</v>
      </c>
      <c r="R121" s="22">
        <f t="shared" si="113"/>
        <v>21.74</v>
      </c>
      <c r="S121" s="17"/>
      <c r="T121" s="39"/>
      <c r="U121" s="39"/>
      <c r="V121" s="39"/>
    </row>
    <row r="122" spans="2:22" hidden="1" x14ac:dyDescent="0.2">
      <c r="B122" s="18" t="s">
        <v>36</v>
      </c>
      <c r="C122" s="14" t="s">
        <v>17</v>
      </c>
      <c r="D122" s="19"/>
      <c r="E122" s="19"/>
      <c r="F122" s="20"/>
      <c r="G122" s="108"/>
      <c r="H122" s="22">
        <f t="shared" si="113"/>
        <v>0</v>
      </c>
      <c r="I122" s="22">
        <f t="shared" si="113"/>
        <v>0</v>
      </c>
      <c r="J122" s="22">
        <f t="shared" si="113"/>
        <v>0</v>
      </c>
      <c r="K122" s="22">
        <f t="shared" si="113"/>
        <v>0</v>
      </c>
      <c r="L122" s="22">
        <f t="shared" si="113"/>
        <v>0</v>
      </c>
      <c r="M122" s="22">
        <f t="shared" si="113"/>
        <v>0</v>
      </c>
      <c r="N122" s="22">
        <f t="shared" si="113"/>
        <v>0</v>
      </c>
      <c r="O122" s="22">
        <f t="shared" si="113"/>
        <v>0</v>
      </c>
      <c r="P122" s="22">
        <f t="shared" ref="P122" si="115">P96-P109</f>
        <v>0</v>
      </c>
      <c r="Q122" s="22">
        <f t="shared" si="113"/>
        <v>0</v>
      </c>
      <c r="R122" s="22">
        <f t="shared" si="113"/>
        <v>0</v>
      </c>
      <c r="S122" s="17"/>
      <c r="T122" s="39"/>
      <c r="U122" s="39"/>
      <c r="V122" s="39"/>
    </row>
    <row r="123" spans="2:22" x14ac:dyDescent="0.2">
      <c r="B123" s="18" t="s">
        <v>37</v>
      </c>
      <c r="C123" s="14" t="s">
        <v>38</v>
      </c>
      <c r="D123" s="19"/>
      <c r="E123" s="19"/>
      <c r="F123" s="20"/>
      <c r="G123" s="108"/>
      <c r="H123" s="22">
        <f t="shared" si="113"/>
        <v>51</v>
      </c>
      <c r="I123" s="22">
        <f t="shared" si="113"/>
        <v>51</v>
      </c>
      <c r="J123" s="22">
        <f t="shared" si="113"/>
        <v>51</v>
      </c>
      <c r="K123" s="22">
        <f t="shared" si="113"/>
        <v>51</v>
      </c>
      <c r="L123" s="22">
        <f t="shared" si="113"/>
        <v>51</v>
      </c>
      <c r="M123" s="22">
        <f t="shared" si="113"/>
        <v>51</v>
      </c>
      <c r="N123" s="22">
        <f t="shared" si="113"/>
        <v>51</v>
      </c>
      <c r="O123" s="22">
        <f t="shared" si="113"/>
        <v>51</v>
      </c>
      <c r="P123" s="22">
        <f t="shared" ref="P123" si="116">P97-P110</f>
        <v>51</v>
      </c>
      <c r="Q123" s="22">
        <f t="shared" si="113"/>
        <v>51</v>
      </c>
      <c r="R123" s="22">
        <f t="shared" si="113"/>
        <v>51</v>
      </c>
      <c r="S123" s="17"/>
      <c r="T123" s="39"/>
      <c r="U123" s="39"/>
      <c r="V123" s="39"/>
    </row>
    <row r="124" spans="2:22" x14ac:dyDescent="0.2">
      <c r="B124" s="18" t="s">
        <v>40</v>
      </c>
      <c r="C124" s="14" t="s">
        <v>17</v>
      </c>
      <c r="D124" s="19"/>
      <c r="E124" s="19"/>
      <c r="F124" s="20"/>
      <c r="G124" s="108"/>
      <c r="H124" s="22">
        <f t="shared" si="113"/>
        <v>164.13</v>
      </c>
      <c r="I124" s="22">
        <f t="shared" si="113"/>
        <v>164.13</v>
      </c>
      <c r="J124" s="22">
        <f t="shared" si="113"/>
        <v>164.13</v>
      </c>
      <c r="K124" s="22">
        <f t="shared" si="113"/>
        <v>164.13</v>
      </c>
      <c r="L124" s="22">
        <f t="shared" si="113"/>
        <v>164.13</v>
      </c>
      <c r="M124" s="22">
        <f t="shared" si="113"/>
        <v>164.13</v>
      </c>
      <c r="N124" s="22">
        <f t="shared" si="113"/>
        <v>164.13</v>
      </c>
      <c r="O124" s="22">
        <f t="shared" si="113"/>
        <v>164.13</v>
      </c>
      <c r="P124" s="22">
        <f t="shared" ref="P124" si="117">P98-P111</f>
        <v>164.13</v>
      </c>
      <c r="Q124" s="22">
        <f t="shared" si="113"/>
        <v>164.13</v>
      </c>
      <c r="R124" s="22">
        <f t="shared" si="113"/>
        <v>164.13</v>
      </c>
      <c r="S124" s="17"/>
      <c r="T124" s="39"/>
      <c r="U124" s="39"/>
      <c r="V124" s="39"/>
    </row>
    <row r="125" spans="2:22" hidden="1" x14ac:dyDescent="0.2">
      <c r="B125" s="18" t="s">
        <v>42</v>
      </c>
      <c r="C125" s="14" t="s">
        <v>17</v>
      </c>
      <c r="D125" s="19"/>
      <c r="E125" s="19"/>
      <c r="F125" s="20"/>
      <c r="G125" s="108"/>
      <c r="H125" s="22">
        <f t="shared" si="113"/>
        <v>0</v>
      </c>
      <c r="I125" s="22">
        <f t="shared" si="113"/>
        <v>0</v>
      </c>
      <c r="J125" s="22">
        <f t="shared" si="113"/>
        <v>0</v>
      </c>
      <c r="K125" s="22">
        <f t="shared" si="113"/>
        <v>0</v>
      </c>
      <c r="L125" s="22">
        <f t="shared" si="113"/>
        <v>0</v>
      </c>
      <c r="M125" s="22">
        <f t="shared" si="113"/>
        <v>0</v>
      </c>
      <c r="N125" s="22">
        <f t="shared" si="113"/>
        <v>0</v>
      </c>
      <c r="O125" s="22">
        <f t="shared" si="113"/>
        <v>0</v>
      </c>
      <c r="P125" s="22">
        <f t="shared" ref="P125" si="118">P99-P112</f>
        <v>0</v>
      </c>
      <c r="Q125" s="22">
        <f t="shared" si="113"/>
        <v>0</v>
      </c>
      <c r="R125" s="22">
        <f t="shared" si="113"/>
        <v>0</v>
      </c>
      <c r="S125" s="17"/>
      <c r="T125" s="39"/>
      <c r="U125" s="39"/>
      <c r="V125" s="39"/>
    </row>
    <row r="126" spans="2:22" x14ac:dyDescent="0.2">
      <c r="B126" s="18" t="s">
        <v>32</v>
      </c>
      <c r="C126" s="14" t="s">
        <v>21</v>
      </c>
      <c r="D126" s="19"/>
      <c r="E126" s="19"/>
      <c r="F126" s="20"/>
      <c r="G126" s="108"/>
      <c r="H126" s="22">
        <f t="shared" si="113"/>
        <v>86.179000000000002</v>
      </c>
      <c r="I126" s="22">
        <f t="shared" si="113"/>
        <v>86.179000000000002</v>
      </c>
      <c r="J126" s="22">
        <f t="shared" si="113"/>
        <v>86.179000000000002</v>
      </c>
      <c r="K126" s="22">
        <f t="shared" si="113"/>
        <v>86.179000000000002</v>
      </c>
      <c r="L126" s="22">
        <f t="shared" si="113"/>
        <v>86.179000000000002</v>
      </c>
      <c r="M126" s="22">
        <f t="shared" si="113"/>
        <v>86.179000000000002</v>
      </c>
      <c r="N126" s="22">
        <f t="shared" si="113"/>
        <v>86.179000000000002</v>
      </c>
      <c r="O126" s="22">
        <f t="shared" si="113"/>
        <v>86.179000000000002</v>
      </c>
      <c r="P126" s="22">
        <f t="shared" ref="P126" si="119">P100-P113</f>
        <v>86.179000000000002</v>
      </c>
      <c r="Q126" s="22">
        <f t="shared" si="113"/>
        <v>86.179000000000002</v>
      </c>
      <c r="R126" s="22">
        <f t="shared" si="113"/>
        <v>86.179000000000002</v>
      </c>
      <c r="S126" s="17"/>
      <c r="T126" s="39"/>
      <c r="U126" s="39"/>
      <c r="V126" s="39"/>
    </row>
    <row r="127" spans="2:22" hidden="1" x14ac:dyDescent="0.2">
      <c r="B127" s="18" t="s">
        <v>36</v>
      </c>
      <c r="C127" s="14" t="s">
        <v>21</v>
      </c>
      <c r="D127" s="19"/>
      <c r="E127" s="19"/>
      <c r="F127" s="20"/>
      <c r="G127" s="108"/>
      <c r="H127" s="22">
        <f t="shared" si="113"/>
        <v>0</v>
      </c>
      <c r="I127" s="22">
        <f t="shared" si="113"/>
        <v>0</v>
      </c>
      <c r="J127" s="22">
        <f t="shared" si="113"/>
        <v>0</v>
      </c>
      <c r="K127" s="22">
        <f t="shared" si="113"/>
        <v>0</v>
      </c>
      <c r="L127" s="22">
        <f t="shared" si="113"/>
        <v>0</v>
      </c>
      <c r="M127" s="22">
        <f t="shared" si="113"/>
        <v>0</v>
      </c>
      <c r="N127" s="22">
        <f t="shared" si="113"/>
        <v>0</v>
      </c>
      <c r="O127" s="22">
        <f t="shared" si="113"/>
        <v>0</v>
      </c>
      <c r="P127" s="22">
        <f t="shared" ref="P127" si="120">P101-P114</f>
        <v>0</v>
      </c>
      <c r="Q127" s="22">
        <f t="shared" si="113"/>
        <v>0</v>
      </c>
      <c r="R127" s="22">
        <f t="shared" si="113"/>
        <v>0</v>
      </c>
      <c r="S127" s="17"/>
      <c r="T127" s="25"/>
      <c r="U127" s="25"/>
      <c r="V127" s="25"/>
    </row>
    <row r="128" spans="2:22" x14ac:dyDescent="0.2">
      <c r="B128" s="18" t="s">
        <v>37</v>
      </c>
      <c r="C128" s="14" t="s">
        <v>21</v>
      </c>
      <c r="D128" s="19"/>
      <c r="E128" s="19"/>
      <c r="F128" s="20"/>
      <c r="G128" s="108"/>
      <c r="H128" s="22">
        <f t="shared" si="113"/>
        <v>5.67</v>
      </c>
      <c r="I128" s="22">
        <f t="shared" si="113"/>
        <v>5.67</v>
      </c>
      <c r="J128" s="22">
        <f t="shared" si="113"/>
        <v>5.67</v>
      </c>
      <c r="K128" s="22">
        <f t="shared" si="113"/>
        <v>5.67</v>
      </c>
      <c r="L128" s="22">
        <f t="shared" si="113"/>
        <v>5.67</v>
      </c>
      <c r="M128" s="22">
        <f t="shared" si="113"/>
        <v>5.67</v>
      </c>
      <c r="N128" s="22">
        <f t="shared" si="113"/>
        <v>5.67</v>
      </c>
      <c r="O128" s="22">
        <f t="shared" si="113"/>
        <v>5.67</v>
      </c>
      <c r="P128" s="22">
        <f t="shared" ref="P128" si="121">P102-P115</f>
        <v>5.67</v>
      </c>
      <c r="Q128" s="22">
        <f t="shared" si="113"/>
        <v>5.67</v>
      </c>
      <c r="R128" s="22">
        <f t="shared" si="113"/>
        <v>5.67</v>
      </c>
      <c r="S128" s="17"/>
      <c r="T128" s="25"/>
      <c r="U128" s="25"/>
      <c r="V128" s="25"/>
    </row>
    <row r="129" spans="2:22" x14ac:dyDescent="0.2">
      <c r="B129" s="18" t="s">
        <v>40</v>
      </c>
      <c r="C129" s="14" t="s">
        <v>21</v>
      </c>
      <c r="D129" s="19"/>
      <c r="E129" s="19"/>
      <c r="F129" s="19"/>
      <c r="G129" s="108"/>
      <c r="H129" s="22">
        <f t="shared" si="113"/>
        <v>166.67099999999999</v>
      </c>
      <c r="I129" s="22">
        <f t="shared" si="113"/>
        <v>166.67099999999999</v>
      </c>
      <c r="J129" s="22">
        <f t="shared" si="113"/>
        <v>166.67099999999999</v>
      </c>
      <c r="K129" s="22">
        <f t="shared" si="113"/>
        <v>166.67099999999999</v>
      </c>
      <c r="L129" s="22">
        <f t="shared" si="113"/>
        <v>166.67099999999999</v>
      </c>
      <c r="M129" s="22">
        <f t="shared" si="113"/>
        <v>166.67099999999999</v>
      </c>
      <c r="N129" s="22">
        <f t="shared" si="113"/>
        <v>166.67099999999999</v>
      </c>
      <c r="O129" s="22">
        <f t="shared" si="113"/>
        <v>166.67099999999999</v>
      </c>
      <c r="P129" s="22">
        <f t="shared" ref="P129" si="122">P103-P116</f>
        <v>166.67099999999999</v>
      </c>
      <c r="Q129" s="22">
        <f t="shared" si="113"/>
        <v>166.67099999999999</v>
      </c>
      <c r="R129" s="22">
        <f t="shared" si="113"/>
        <v>166.67099999999999</v>
      </c>
      <c r="S129" s="17"/>
      <c r="T129" s="25"/>
      <c r="U129" s="25"/>
      <c r="V129" s="25"/>
    </row>
    <row r="130" spans="2:22" hidden="1" x14ac:dyDescent="0.2">
      <c r="B130" s="18" t="s">
        <v>42</v>
      </c>
      <c r="C130" s="14" t="s">
        <v>21</v>
      </c>
      <c r="D130" s="19"/>
      <c r="E130" s="19"/>
      <c r="F130" s="19"/>
      <c r="G130" s="31"/>
      <c r="H130" s="22">
        <f t="shared" si="113"/>
        <v>0</v>
      </c>
      <c r="I130" s="22">
        <f t="shared" si="113"/>
        <v>0</v>
      </c>
      <c r="J130" s="22">
        <f t="shared" si="113"/>
        <v>0</v>
      </c>
      <c r="K130" s="22">
        <f t="shared" si="113"/>
        <v>0</v>
      </c>
      <c r="L130" s="22">
        <f t="shared" si="113"/>
        <v>0</v>
      </c>
      <c r="M130" s="22">
        <f t="shared" si="113"/>
        <v>0</v>
      </c>
      <c r="N130" s="22">
        <f t="shared" si="113"/>
        <v>0</v>
      </c>
      <c r="O130" s="22">
        <f t="shared" si="113"/>
        <v>0</v>
      </c>
      <c r="P130" s="22">
        <f t="shared" ref="P130" si="123">P104-P117</f>
        <v>0</v>
      </c>
      <c r="Q130" s="22">
        <f t="shared" si="113"/>
        <v>0</v>
      </c>
      <c r="R130" s="22">
        <f t="shared" si="113"/>
        <v>0</v>
      </c>
      <c r="S130" s="17"/>
      <c r="T130" s="25"/>
      <c r="U130" s="25"/>
      <c r="V130" s="25"/>
    </row>
    <row r="131" spans="2:22" x14ac:dyDescent="0.2">
      <c r="B131" s="26" t="s">
        <v>22</v>
      </c>
      <c r="C131" s="27" t="s">
        <v>21</v>
      </c>
      <c r="D131" s="28"/>
      <c r="E131" s="28"/>
      <c r="F131" s="28"/>
      <c r="G131" s="26"/>
      <c r="H131" s="29">
        <f>SUM(H126:H130)</f>
        <v>258.52</v>
      </c>
      <c r="I131" s="29">
        <f t="shared" ref="I131:R131" si="124">SUM(I126:I130)</f>
        <v>258.52</v>
      </c>
      <c r="J131" s="29">
        <f t="shared" si="124"/>
        <v>258.52</v>
      </c>
      <c r="K131" s="29">
        <f t="shared" si="124"/>
        <v>258.52</v>
      </c>
      <c r="L131" s="29">
        <f t="shared" si="124"/>
        <v>258.52</v>
      </c>
      <c r="M131" s="29">
        <f t="shared" si="124"/>
        <v>258.52</v>
      </c>
      <c r="N131" s="29">
        <f t="shared" si="124"/>
        <v>258.52</v>
      </c>
      <c r="O131" s="29">
        <f t="shared" si="124"/>
        <v>258.52</v>
      </c>
      <c r="P131" s="29">
        <f t="shared" ref="P131" si="125">SUM(P126:P130)</f>
        <v>258.52</v>
      </c>
      <c r="Q131" s="29">
        <f t="shared" si="124"/>
        <v>258.52</v>
      </c>
      <c r="R131" s="29">
        <f t="shared" si="124"/>
        <v>258.52</v>
      </c>
      <c r="S131" s="17"/>
      <c r="T131" s="25"/>
      <c r="U131" s="25"/>
      <c r="V131" s="25"/>
    </row>
    <row r="132" spans="2:22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2" x14ac:dyDescent="0.2">
      <c r="B133" s="98" t="str">
        <f>'E2 Údaje a hodnotící tabulky1 '!B46</f>
        <v>Zahrada, poskytovatel sociálních služeb</v>
      </c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6"/>
      <c r="T133" s="8"/>
      <c r="U133" s="8"/>
      <c r="V133" s="8"/>
    </row>
    <row r="134" spans="2:22" x14ac:dyDescent="0.2">
      <c r="B134" s="100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6"/>
      <c r="T134" s="8"/>
      <c r="U134" s="8"/>
      <c r="V134" s="8"/>
    </row>
    <row r="135" spans="2:22" x14ac:dyDescent="0.2">
      <c r="B135" s="40" t="s">
        <v>26</v>
      </c>
      <c r="C135" s="10">
        <f>C5</f>
        <v>10</v>
      </c>
      <c r="D135" s="11"/>
      <c r="E135" s="11"/>
      <c r="F135" s="12" t="s">
        <v>27</v>
      </c>
      <c r="G135" s="12" t="s">
        <v>28</v>
      </c>
      <c r="H135" s="12">
        <f>H92</f>
        <v>0</v>
      </c>
      <c r="I135" s="12">
        <f t="shared" ref="I135:R135" si="126">I92</f>
        <v>1</v>
      </c>
      <c r="J135" s="12">
        <f t="shared" si="126"/>
        <v>2</v>
      </c>
      <c r="K135" s="12">
        <f t="shared" si="126"/>
        <v>3</v>
      </c>
      <c r="L135" s="12">
        <f t="shared" si="126"/>
        <v>4</v>
      </c>
      <c r="M135" s="12">
        <f t="shared" si="126"/>
        <v>5</v>
      </c>
      <c r="N135" s="12">
        <f t="shared" si="126"/>
        <v>6</v>
      </c>
      <c r="O135" s="12">
        <f t="shared" si="126"/>
        <v>7</v>
      </c>
      <c r="P135" s="12">
        <f t="shared" si="126"/>
        <v>8</v>
      </c>
      <c r="Q135" s="12">
        <f t="shared" si="126"/>
        <v>9</v>
      </c>
      <c r="R135" s="12">
        <f t="shared" si="126"/>
        <v>10</v>
      </c>
      <c r="S135" s="13"/>
      <c r="T135" s="13"/>
      <c r="U135" s="13"/>
      <c r="V135" s="13"/>
    </row>
    <row r="136" spans="2:22" x14ac:dyDescent="0.2">
      <c r="B136" s="102" t="s">
        <v>29</v>
      </c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6"/>
      <c r="T136" s="105" t="s">
        <v>33</v>
      </c>
      <c r="U136" s="105" t="s">
        <v>34</v>
      </c>
      <c r="V136" s="105" t="s">
        <v>35</v>
      </c>
    </row>
    <row r="137" spans="2:22" x14ac:dyDescent="0.2">
      <c r="B137" s="14" t="s">
        <v>30</v>
      </c>
      <c r="C137" s="14" t="s">
        <v>31</v>
      </c>
      <c r="D137" s="15"/>
      <c r="E137" s="15"/>
      <c r="F137" s="16"/>
      <c r="G137" s="103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7"/>
      <c r="T137" s="105"/>
      <c r="U137" s="105"/>
      <c r="V137" s="105"/>
    </row>
    <row r="138" spans="2:22" x14ac:dyDescent="0.2">
      <c r="B138" s="18" t="s">
        <v>32</v>
      </c>
      <c r="C138" s="14" t="s">
        <v>17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27">H138</f>
        <v>110.43</v>
      </c>
      <c r="J138" s="22">
        <f t="shared" si="127"/>
        <v>110.43</v>
      </c>
      <c r="K138" s="22">
        <f t="shared" si="127"/>
        <v>110.43</v>
      </c>
      <c r="L138" s="22">
        <f t="shared" si="127"/>
        <v>110.43</v>
      </c>
      <c r="M138" s="22">
        <f t="shared" si="127"/>
        <v>110.43</v>
      </c>
      <c r="N138" s="22">
        <f t="shared" si="127"/>
        <v>110.43</v>
      </c>
      <c r="O138" s="22">
        <f t="shared" si="127"/>
        <v>110.43</v>
      </c>
      <c r="P138" s="22">
        <f t="shared" si="127"/>
        <v>110.43</v>
      </c>
      <c r="Q138" s="22">
        <f t="shared" ref="Q138:Q147" si="128">O138</f>
        <v>110.43</v>
      </c>
      <c r="R138" s="22">
        <f t="shared" si="127"/>
        <v>110.43</v>
      </c>
      <c r="S138" s="17"/>
      <c r="T138" s="23" t="s">
        <v>39</v>
      </c>
      <c r="U138" s="24">
        <f>IFERROR(G143/G138,0)</f>
        <v>4.790681879923933</v>
      </c>
      <c r="V138" s="24">
        <f>U138*1.21</f>
        <v>5.7967250747079584</v>
      </c>
    </row>
    <row r="139" spans="2:22" hidden="1" x14ac:dyDescent="0.2">
      <c r="B139" s="18" t="s">
        <v>36</v>
      </c>
      <c r="C139" s="14" t="s">
        <v>17</v>
      </c>
      <c r="D139" s="19"/>
      <c r="E139" s="19"/>
      <c r="F139" s="20"/>
      <c r="G139" s="21"/>
      <c r="H139" s="22">
        <f t="shared" ref="H139:H147" si="129">G139</f>
        <v>0</v>
      </c>
      <c r="I139" s="22">
        <f t="shared" si="127"/>
        <v>0</v>
      </c>
      <c r="J139" s="22">
        <f t="shared" si="127"/>
        <v>0</v>
      </c>
      <c r="K139" s="22">
        <f t="shared" si="127"/>
        <v>0</v>
      </c>
      <c r="L139" s="22">
        <f t="shared" si="127"/>
        <v>0</v>
      </c>
      <c r="M139" s="22">
        <f t="shared" si="127"/>
        <v>0</v>
      </c>
      <c r="N139" s="22">
        <f t="shared" si="127"/>
        <v>0</v>
      </c>
      <c r="O139" s="22">
        <f t="shared" si="127"/>
        <v>0</v>
      </c>
      <c r="P139" s="22">
        <f t="shared" si="127"/>
        <v>0</v>
      </c>
      <c r="Q139" s="22">
        <f t="shared" si="128"/>
        <v>0</v>
      </c>
      <c r="R139" s="22">
        <f t="shared" si="127"/>
        <v>0</v>
      </c>
      <c r="S139" s="17"/>
      <c r="T139" s="23" t="s">
        <v>41</v>
      </c>
      <c r="U139" s="24">
        <f>IFERROR(G144/G139,0)</f>
        <v>0</v>
      </c>
      <c r="V139" s="24">
        <f>U139*1.15</f>
        <v>0</v>
      </c>
    </row>
    <row r="140" spans="2:22" x14ac:dyDescent="0.2">
      <c r="B140" s="18" t="s">
        <v>37</v>
      </c>
      <c r="C140" s="14" t="s">
        <v>38</v>
      </c>
      <c r="D140" s="19"/>
      <c r="E140" s="19"/>
      <c r="F140" s="20"/>
      <c r="G140" s="21">
        <v>4791</v>
      </c>
      <c r="H140" s="22">
        <f t="shared" si="129"/>
        <v>4791</v>
      </c>
      <c r="I140" s="22">
        <f t="shared" si="127"/>
        <v>4791</v>
      </c>
      <c r="J140" s="22">
        <f t="shared" si="127"/>
        <v>4791</v>
      </c>
      <c r="K140" s="22">
        <f t="shared" si="127"/>
        <v>4791</v>
      </c>
      <c r="L140" s="22">
        <f t="shared" si="127"/>
        <v>4791</v>
      </c>
      <c r="M140" s="22">
        <f t="shared" si="127"/>
        <v>4791</v>
      </c>
      <c r="N140" s="22">
        <f t="shared" si="127"/>
        <v>4791</v>
      </c>
      <c r="O140" s="22">
        <f t="shared" si="127"/>
        <v>4791</v>
      </c>
      <c r="P140" s="22">
        <f t="shared" si="127"/>
        <v>4791</v>
      </c>
      <c r="Q140" s="22">
        <f t="shared" si="128"/>
        <v>4791</v>
      </c>
      <c r="R140" s="22">
        <f t="shared" si="127"/>
        <v>4791</v>
      </c>
      <c r="S140" s="17"/>
      <c r="T140" s="23" t="s">
        <v>48</v>
      </c>
      <c r="U140" s="24">
        <f>IFERROR(G145/G140,0)</f>
        <v>9.2925067835524941E-2</v>
      </c>
      <c r="V140" s="24">
        <f>U140*1.1</f>
        <v>0.10221757461907745</v>
      </c>
    </row>
    <row r="141" spans="2:22" x14ac:dyDescent="0.2">
      <c r="B141" s="18" t="s">
        <v>40</v>
      </c>
      <c r="C141" s="14" t="s">
        <v>17</v>
      </c>
      <c r="D141" s="19"/>
      <c r="E141" s="19"/>
      <c r="F141" s="20"/>
      <c r="G141" s="21">
        <v>626.46</v>
      </c>
      <c r="H141" s="22">
        <f t="shared" si="129"/>
        <v>626.46</v>
      </c>
      <c r="I141" s="22">
        <f t="shared" si="127"/>
        <v>626.46</v>
      </c>
      <c r="J141" s="22">
        <f t="shared" si="127"/>
        <v>626.46</v>
      </c>
      <c r="K141" s="22">
        <f t="shared" si="127"/>
        <v>626.46</v>
      </c>
      <c r="L141" s="22">
        <f t="shared" si="127"/>
        <v>626.46</v>
      </c>
      <c r="M141" s="22">
        <f t="shared" si="127"/>
        <v>626.46</v>
      </c>
      <c r="N141" s="22">
        <f t="shared" si="127"/>
        <v>626.46</v>
      </c>
      <c r="O141" s="22">
        <f t="shared" si="127"/>
        <v>626.46</v>
      </c>
      <c r="P141" s="22">
        <f t="shared" si="127"/>
        <v>626.46</v>
      </c>
      <c r="Q141" s="22">
        <f t="shared" si="128"/>
        <v>626.46</v>
      </c>
      <c r="R141" s="22">
        <f t="shared" si="127"/>
        <v>626.46</v>
      </c>
      <c r="S141" s="17"/>
      <c r="T141" s="23" t="s">
        <v>44</v>
      </c>
      <c r="U141" s="24">
        <f>IFERROR(G146/G141,0)</f>
        <v>1.0191823899371069</v>
      </c>
      <c r="V141" s="24">
        <f t="shared" ref="V141" si="130">U141*1.21</f>
        <v>1.2332106918238992</v>
      </c>
    </row>
    <row r="142" spans="2:22" hidden="1" x14ac:dyDescent="0.2">
      <c r="B142" s="18" t="s">
        <v>42</v>
      </c>
      <c r="C142" s="14" t="s">
        <v>17</v>
      </c>
      <c r="D142" s="19"/>
      <c r="E142" s="19"/>
      <c r="F142" s="20"/>
      <c r="G142" s="21"/>
      <c r="H142" s="22">
        <f t="shared" si="129"/>
        <v>0</v>
      </c>
      <c r="I142" s="22">
        <f t="shared" si="127"/>
        <v>0</v>
      </c>
      <c r="J142" s="22">
        <f t="shared" si="127"/>
        <v>0</v>
      </c>
      <c r="K142" s="22">
        <f t="shared" si="127"/>
        <v>0</v>
      </c>
      <c r="L142" s="22">
        <f t="shared" si="127"/>
        <v>0</v>
      </c>
      <c r="M142" s="22">
        <f t="shared" si="127"/>
        <v>0</v>
      </c>
      <c r="N142" s="22">
        <f t="shared" si="127"/>
        <v>0</v>
      </c>
      <c r="O142" s="22">
        <f t="shared" si="127"/>
        <v>0</v>
      </c>
      <c r="P142" s="22">
        <f t="shared" si="127"/>
        <v>0</v>
      </c>
      <c r="Q142" s="22">
        <f t="shared" si="128"/>
        <v>0</v>
      </c>
      <c r="R142" s="22">
        <f t="shared" si="127"/>
        <v>0</v>
      </c>
      <c r="S142" s="17"/>
      <c r="T142" s="23" t="s">
        <v>79</v>
      </c>
      <c r="U142" s="24">
        <f>IFERROR(G147/G142,0)</f>
        <v>0</v>
      </c>
      <c r="V142" s="24">
        <f>U142*1.21</f>
        <v>0</v>
      </c>
    </row>
    <row r="143" spans="2:22" x14ac:dyDescent="0.2">
      <c r="B143" s="18" t="s">
        <v>32</v>
      </c>
      <c r="C143" s="14" t="s">
        <v>21</v>
      </c>
      <c r="D143" s="19"/>
      <c r="E143" s="19"/>
      <c r="F143" s="20"/>
      <c r="G143" s="21">
        <v>529.03499999999997</v>
      </c>
      <c r="H143" s="22">
        <f t="shared" si="129"/>
        <v>529.03499999999997</v>
      </c>
      <c r="I143" s="22">
        <f t="shared" si="127"/>
        <v>529.03499999999997</v>
      </c>
      <c r="J143" s="22">
        <f t="shared" si="127"/>
        <v>529.03499999999997</v>
      </c>
      <c r="K143" s="22">
        <f t="shared" si="127"/>
        <v>529.03499999999997</v>
      </c>
      <c r="L143" s="22">
        <f t="shared" si="127"/>
        <v>529.03499999999997</v>
      </c>
      <c r="M143" s="22">
        <f t="shared" si="127"/>
        <v>529.03499999999997</v>
      </c>
      <c r="N143" s="22">
        <f t="shared" si="127"/>
        <v>529.03499999999997</v>
      </c>
      <c r="O143" s="22">
        <f t="shared" si="127"/>
        <v>529.03499999999997</v>
      </c>
      <c r="P143" s="22">
        <f t="shared" si="127"/>
        <v>529.03499999999997</v>
      </c>
      <c r="Q143" s="22">
        <f t="shared" si="128"/>
        <v>529.03499999999997</v>
      </c>
      <c r="R143" s="22">
        <f t="shared" si="127"/>
        <v>529.03499999999997</v>
      </c>
      <c r="S143" s="17"/>
    </row>
    <row r="144" spans="2:22" hidden="1" x14ac:dyDescent="0.2">
      <c r="B144" s="18" t="s">
        <v>36</v>
      </c>
      <c r="C144" s="14" t="s">
        <v>21</v>
      </c>
      <c r="D144" s="19"/>
      <c r="E144" s="19"/>
      <c r="F144" s="20"/>
      <c r="G144" s="21"/>
      <c r="H144" s="22">
        <f t="shared" si="129"/>
        <v>0</v>
      </c>
      <c r="I144" s="22">
        <f t="shared" si="127"/>
        <v>0</v>
      </c>
      <c r="J144" s="22">
        <f t="shared" si="127"/>
        <v>0</v>
      </c>
      <c r="K144" s="22">
        <f t="shared" si="127"/>
        <v>0</v>
      </c>
      <c r="L144" s="22">
        <f t="shared" si="127"/>
        <v>0</v>
      </c>
      <c r="M144" s="22">
        <f t="shared" si="127"/>
        <v>0</v>
      </c>
      <c r="N144" s="22">
        <f t="shared" si="127"/>
        <v>0</v>
      </c>
      <c r="O144" s="22">
        <f t="shared" si="127"/>
        <v>0</v>
      </c>
      <c r="P144" s="22">
        <f t="shared" si="127"/>
        <v>0</v>
      </c>
      <c r="Q144" s="22">
        <f t="shared" si="128"/>
        <v>0</v>
      </c>
      <c r="R144" s="22">
        <f t="shared" si="127"/>
        <v>0</v>
      </c>
      <c r="S144" s="17"/>
      <c r="T144" s="25"/>
      <c r="U144" s="25"/>
      <c r="V144" s="25"/>
    </row>
    <row r="145" spans="2:22" x14ac:dyDescent="0.2">
      <c r="B145" s="18" t="s">
        <v>37</v>
      </c>
      <c r="C145" s="14" t="s">
        <v>21</v>
      </c>
      <c r="D145" s="19"/>
      <c r="E145" s="19"/>
      <c r="F145" s="20"/>
      <c r="G145" s="21">
        <v>445.20400000000001</v>
      </c>
      <c r="H145" s="22">
        <f t="shared" si="129"/>
        <v>445.20400000000001</v>
      </c>
      <c r="I145" s="22">
        <f t="shared" si="127"/>
        <v>445.20400000000001</v>
      </c>
      <c r="J145" s="22">
        <f t="shared" si="127"/>
        <v>445.20400000000001</v>
      </c>
      <c r="K145" s="22">
        <f t="shared" si="127"/>
        <v>445.20400000000001</v>
      </c>
      <c r="L145" s="22">
        <f t="shared" si="127"/>
        <v>445.20400000000001</v>
      </c>
      <c r="M145" s="22">
        <f t="shared" si="127"/>
        <v>445.20400000000001</v>
      </c>
      <c r="N145" s="22">
        <f t="shared" si="127"/>
        <v>445.20400000000001</v>
      </c>
      <c r="O145" s="22">
        <f t="shared" si="127"/>
        <v>445.20400000000001</v>
      </c>
      <c r="P145" s="22">
        <f t="shared" si="127"/>
        <v>445.20400000000001</v>
      </c>
      <c r="Q145" s="22">
        <f t="shared" si="128"/>
        <v>445.20400000000001</v>
      </c>
      <c r="R145" s="22">
        <f t="shared" si="127"/>
        <v>445.20400000000001</v>
      </c>
      <c r="S145" s="17"/>
      <c r="T145" s="25"/>
      <c r="U145" s="25"/>
      <c r="V145" s="25"/>
    </row>
    <row r="146" spans="2:22" x14ac:dyDescent="0.2">
      <c r="B146" s="18" t="s">
        <v>40</v>
      </c>
      <c r="C146" s="14" t="s">
        <v>21</v>
      </c>
      <c r="D146" s="19"/>
      <c r="E146" s="19"/>
      <c r="F146" s="19"/>
      <c r="G146" s="21">
        <v>638.47699999999998</v>
      </c>
      <c r="H146" s="22">
        <f t="shared" si="129"/>
        <v>638.47699999999998</v>
      </c>
      <c r="I146" s="22">
        <f t="shared" si="127"/>
        <v>638.47699999999998</v>
      </c>
      <c r="J146" s="22">
        <f t="shared" si="127"/>
        <v>638.47699999999998</v>
      </c>
      <c r="K146" s="22">
        <f t="shared" si="127"/>
        <v>638.47699999999998</v>
      </c>
      <c r="L146" s="22">
        <f t="shared" si="127"/>
        <v>638.47699999999998</v>
      </c>
      <c r="M146" s="22">
        <f t="shared" si="127"/>
        <v>638.47699999999998</v>
      </c>
      <c r="N146" s="22">
        <f t="shared" si="127"/>
        <v>638.47699999999998</v>
      </c>
      <c r="O146" s="22">
        <f t="shared" si="127"/>
        <v>638.47699999999998</v>
      </c>
      <c r="P146" s="22">
        <f t="shared" si="127"/>
        <v>638.47699999999998</v>
      </c>
      <c r="Q146" s="22">
        <f t="shared" si="128"/>
        <v>638.47699999999998</v>
      </c>
      <c r="R146" s="22">
        <f t="shared" si="127"/>
        <v>638.47699999999998</v>
      </c>
      <c r="S146" s="17"/>
    </row>
    <row r="147" spans="2:22" hidden="1" x14ac:dyDescent="0.2">
      <c r="B147" s="18" t="s">
        <v>42</v>
      </c>
      <c r="C147" s="14" t="s">
        <v>21</v>
      </c>
      <c r="D147" s="19"/>
      <c r="E147" s="19"/>
      <c r="F147" s="19"/>
      <c r="G147" s="21"/>
      <c r="H147" s="22">
        <f t="shared" si="129"/>
        <v>0</v>
      </c>
      <c r="I147" s="22">
        <f t="shared" si="127"/>
        <v>0</v>
      </c>
      <c r="J147" s="22">
        <f t="shared" si="127"/>
        <v>0</v>
      </c>
      <c r="K147" s="22">
        <f t="shared" si="127"/>
        <v>0</v>
      </c>
      <c r="L147" s="22">
        <f t="shared" si="127"/>
        <v>0</v>
      </c>
      <c r="M147" s="22">
        <f t="shared" si="127"/>
        <v>0</v>
      </c>
      <c r="N147" s="22">
        <f t="shared" si="127"/>
        <v>0</v>
      </c>
      <c r="O147" s="22">
        <f t="shared" si="127"/>
        <v>0</v>
      </c>
      <c r="P147" s="22">
        <f t="shared" si="127"/>
        <v>0</v>
      </c>
      <c r="Q147" s="22">
        <f t="shared" si="128"/>
        <v>0</v>
      </c>
      <c r="R147" s="22">
        <f t="shared" si="127"/>
        <v>0</v>
      </c>
      <c r="S147" s="17"/>
    </row>
    <row r="148" spans="2:22" x14ac:dyDescent="0.2">
      <c r="B148" s="26" t="s">
        <v>22</v>
      </c>
      <c r="C148" s="27" t="s">
        <v>21</v>
      </c>
      <c r="D148" s="28"/>
      <c r="E148" s="28"/>
      <c r="F148" s="28"/>
      <c r="G148" s="29">
        <f>SUM(G143:G147)</f>
        <v>1612.7159999999999</v>
      </c>
      <c r="H148" s="29">
        <f>SUM(H143:H147)</f>
        <v>1612.7159999999999</v>
      </c>
      <c r="I148" s="29">
        <f t="shared" ref="I148:R148" si="131">SUM(I143:I147)</f>
        <v>1612.7159999999999</v>
      </c>
      <c r="J148" s="29">
        <f t="shared" si="131"/>
        <v>1612.7159999999999</v>
      </c>
      <c r="K148" s="29">
        <f t="shared" si="131"/>
        <v>1612.7159999999999</v>
      </c>
      <c r="L148" s="29">
        <f t="shared" si="131"/>
        <v>1612.7159999999999</v>
      </c>
      <c r="M148" s="29">
        <f t="shared" si="131"/>
        <v>1612.7159999999999</v>
      </c>
      <c r="N148" s="29">
        <f t="shared" si="131"/>
        <v>1612.7159999999999</v>
      </c>
      <c r="O148" s="29">
        <f t="shared" si="131"/>
        <v>1612.7159999999999</v>
      </c>
      <c r="P148" s="29">
        <f t="shared" ref="P148" si="132">SUM(P143:P147)</f>
        <v>1612.7159999999999</v>
      </c>
      <c r="Q148" s="29">
        <f t="shared" si="131"/>
        <v>1612.7159999999999</v>
      </c>
      <c r="R148" s="29">
        <f t="shared" si="131"/>
        <v>1612.7159999999999</v>
      </c>
      <c r="S148" s="17"/>
    </row>
    <row r="149" spans="2:22" x14ac:dyDescent="0.2">
      <c r="B149" s="106" t="s">
        <v>46</v>
      </c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6"/>
    </row>
    <row r="150" spans="2:22" x14ac:dyDescent="0.2">
      <c r="B150" s="14" t="s">
        <v>30</v>
      </c>
      <c r="C150" s="14" t="s">
        <v>31</v>
      </c>
      <c r="D150" s="15"/>
      <c r="E150" s="15"/>
      <c r="F150" s="16"/>
      <c r="G150" s="103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7"/>
    </row>
    <row r="151" spans="2:22" x14ac:dyDescent="0.2">
      <c r="B151" s="18" t="s">
        <v>32</v>
      </c>
      <c r="C151" s="14" t="s">
        <v>17</v>
      </c>
      <c r="D151" s="19"/>
      <c r="E151" s="19"/>
      <c r="F151" s="20"/>
      <c r="G151" s="107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 x14ac:dyDescent="0.2">
      <c r="B152" s="18" t="s">
        <v>36</v>
      </c>
      <c r="C152" s="14" t="s">
        <v>17</v>
      </c>
      <c r="D152" s="19"/>
      <c r="E152" s="19"/>
      <c r="F152" s="20"/>
      <c r="G152" s="10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 x14ac:dyDescent="0.2">
      <c r="B153" s="18" t="s">
        <v>37</v>
      </c>
      <c r="C153" s="14" t="s">
        <v>38</v>
      </c>
      <c r="D153" s="19"/>
      <c r="E153" s="19"/>
      <c r="F153" s="20"/>
      <c r="G153" s="10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 x14ac:dyDescent="0.2">
      <c r="B154" s="18" t="s">
        <v>40</v>
      </c>
      <c r="C154" s="14" t="s">
        <v>17</v>
      </c>
      <c r="D154" s="19"/>
      <c r="E154" s="19"/>
      <c r="F154" s="20"/>
      <c r="G154" s="10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 x14ac:dyDescent="0.2">
      <c r="B155" s="18" t="s">
        <v>42</v>
      </c>
      <c r="C155" s="14" t="s">
        <v>17</v>
      </c>
      <c r="D155" s="19"/>
      <c r="E155" s="19"/>
      <c r="F155" s="20"/>
      <c r="G155" s="10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 x14ac:dyDescent="0.2">
      <c r="B156" s="18" t="s">
        <v>32</v>
      </c>
      <c r="C156" s="14" t="s">
        <v>21</v>
      </c>
      <c r="D156" s="19"/>
      <c r="E156" s="19"/>
      <c r="F156" s="20"/>
      <c r="G156" s="108"/>
      <c r="H156" s="22">
        <f>H151*$U138</f>
        <v>0</v>
      </c>
      <c r="I156" s="22">
        <f t="shared" ref="I156:R156" si="133">I151*$U138</f>
        <v>0</v>
      </c>
      <c r="J156" s="22">
        <f t="shared" si="133"/>
        <v>0</v>
      </c>
      <c r="K156" s="22">
        <f t="shared" si="133"/>
        <v>0</v>
      </c>
      <c r="L156" s="22">
        <f t="shared" si="133"/>
        <v>0</v>
      </c>
      <c r="M156" s="22">
        <f t="shared" si="133"/>
        <v>0</v>
      </c>
      <c r="N156" s="22">
        <f t="shared" si="133"/>
        <v>0</v>
      </c>
      <c r="O156" s="22">
        <f t="shared" si="133"/>
        <v>0</v>
      </c>
      <c r="P156" s="22">
        <f t="shared" si="133"/>
        <v>0</v>
      </c>
      <c r="Q156" s="22">
        <f t="shared" si="133"/>
        <v>0</v>
      </c>
      <c r="R156" s="22">
        <f t="shared" si="133"/>
        <v>0</v>
      </c>
      <c r="S156" s="17"/>
      <c r="T156" s="25"/>
      <c r="U156" s="25"/>
      <c r="V156" s="25"/>
    </row>
    <row r="157" spans="2:22" hidden="1" x14ac:dyDescent="0.2">
      <c r="B157" s="18" t="s">
        <v>36</v>
      </c>
      <c r="C157" s="14" t="s">
        <v>21</v>
      </c>
      <c r="D157" s="19"/>
      <c r="E157" s="19"/>
      <c r="F157" s="20"/>
      <c r="G157" s="108"/>
      <c r="H157" s="22">
        <f t="shared" ref="H157" si="134">H152*$V139</f>
        <v>0</v>
      </c>
      <c r="I157" s="22">
        <f t="shared" ref="I157:R157" si="135">I152*$V139</f>
        <v>0</v>
      </c>
      <c r="J157" s="22">
        <f t="shared" si="135"/>
        <v>0</v>
      </c>
      <c r="K157" s="22">
        <f t="shared" si="135"/>
        <v>0</v>
      </c>
      <c r="L157" s="22">
        <f t="shared" si="135"/>
        <v>0</v>
      </c>
      <c r="M157" s="22">
        <f t="shared" si="135"/>
        <v>0</v>
      </c>
      <c r="N157" s="22">
        <f t="shared" si="135"/>
        <v>0</v>
      </c>
      <c r="O157" s="22">
        <f t="shared" si="135"/>
        <v>0</v>
      </c>
      <c r="P157" s="22">
        <f t="shared" si="135"/>
        <v>0</v>
      </c>
      <c r="Q157" s="22">
        <f t="shared" si="135"/>
        <v>0</v>
      </c>
      <c r="R157" s="22">
        <f t="shared" si="135"/>
        <v>0</v>
      </c>
      <c r="S157" s="17"/>
      <c r="T157" s="25"/>
      <c r="U157" s="25"/>
      <c r="V157" s="25"/>
    </row>
    <row r="158" spans="2:22" x14ac:dyDescent="0.2">
      <c r="B158" s="18" t="s">
        <v>37</v>
      </c>
      <c r="C158" s="14" t="s">
        <v>21</v>
      </c>
      <c r="D158" s="19"/>
      <c r="E158" s="19"/>
      <c r="F158" s="20"/>
      <c r="G158" s="108"/>
      <c r="H158" s="22">
        <f>H153*$U140</f>
        <v>0</v>
      </c>
      <c r="I158" s="22">
        <f t="shared" ref="I158:R158" si="136">I153*$U140</f>
        <v>0</v>
      </c>
      <c r="J158" s="22">
        <f t="shared" si="136"/>
        <v>0</v>
      </c>
      <c r="K158" s="22">
        <f t="shared" si="136"/>
        <v>0</v>
      </c>
      <c r="L158" s="22">
        <f t="shared" si="136"/>
        <v>0</v>
      </c>
      <c r="M158" s="22">
        <f t="shared" si="136"/>
        <v>0</v>
      </c>
      <c r="N158" s="22">
        <f t="shared" si="136"/>
        <v>0</v>
      </c>
      <c r="O158" s="22">
        <f t="shared" si="136"/>
        <v>0</v>
      </c>
      <c r="P158" s="22">
        <f t="shared" si="136"/>
        <v>0</v>
      </c>
      <c r="Q158" s="22">
        <f t="shared" si="136"/>
        <v>0</v>
      </c>
      <c r="R158" s="22">
        <f t="shared" si="136"/>
        <v>0</v>
      </c>
      <c r="S158" s="17"/>
      <c r="T158" s="25"/>
      <c r="U158" s="25"/>
      <c r="V158" s="25"/>
    </row>
    <row r="159" spans="2:22" x14ac:dyDescent="0.2">
      <c r="B159" s="18" t="s">
        <v>40</v>
      </c>
      <c r="C159" s="14" t="s">
        <v>21</v>
      </c>
      <c r="D159" s="19"/>
      <c r="E159" s="19"/>
      <c r="F159" s="19"/>
      <c r="G159" s="108"/>
      <c r="H159" s="22">
        <f>H154*$U141</f>
        <v>0</v>
      </c>
      <c r="I159" s="22">
        <f t="shared" ref="I159:R159" si="137">I154*$U141</f>
        <v>0</v>
      </c>
      <c r="J159" s="22">
        <f t="shared" si="137"/>
        <v>0</v>
      </c>
      <c r="K159" s="22">
        <f t="shared" si="137"/>
        <v>0</v>
      </c>
      <c r="L159" s="22">
        <f t="shared" si="137"/>
        <v>0</v>
      </c>
      <c r="M159" s="22">
        <f t="shared" si="137"/>
        <v>0</v>
      </c>
      <c r="N159" s="22">
        <f t="shared" si="137"/>
        <v>0</v>
      </c>
      <c r="O159" s="22">
        <f t="shared" si="137"/>
        <v>0</v>
      </c>
      <c r="P159" s="22">
        <f t="shared" si="137"/>
        <v>0</v>
      </c>
      <c r="Q159" s="22">
        <f t="shared" si="137"/>
        <v>0</v>
      </c>
      <c r="R159" s="22">
        <f t="shared" si="137"/>
        <v>0</v>
      </c>
      <c r="S159" s="17"/>
      <c r="T159" s="25"/>
      <c r="U159" s="25"/>
      <c r="V159" s="25"/>
    </row>
    <row r="160" spans="2:22" hidden="1" x14ac:dyDescent="0.2">
      <c r="B160" s="18" t="s">
        <v>42</v>
      </c>
      <c r="C160" s="14" t="s">
        <v>21</v>
      </c>
      <c r="D160" s="19"/>
      <c r="E160" s="19"/>
      <c r="F160" s="19"/>
      <c r="G160" s="31"/>
      <c r="H160" s="22">
        <f t="shared" ref="H160:R160" si="138">H155*$V142</f>
        <v>0</v>
      </c>
      <c r="I160" s="22">
        <f t="shared" si="138"/>
        <v>0</v>
      </c>
      <c r="J160" s="22">
        <f t="shared" si="138"/>
        <v>0</v>
      </c>
      <c r="K160" s="22">
        <f t="shared" si="138"/>
        <v>0</v>
      </c>
      <c r="L160" s="22">
        <f t="shared" si="138"/>
        <v>0</v>
      </c>
      <c r="M160" s="22">
        <f t="shared" si="138"/>
        <v>0</v>
      </c>
      <c r="N160" s="22">
        <f t="shared" si="138"/>
        <v>0</v>
      </c>
      <c r="O160" s="22">
        <f t="shared" si="138"/>
        <v>0</v>
      </c>
      <c r="P160" s="22">
        <f t="shared" ref="P160" si="139">P155*$V142</f>
        <v>0</v>
      </c>
      <c r="Q160" s="22">
        <f t="shared" si="138"/>
        <v>0</v>
      </c>
      <c r="R160" s="22">
        <f t="shared" si="138"/>
        <v>0</v>
      </c>
      <c r="S160" s="17"/>
      <c r="T160" s="25"/>
      <c r="U160" s="25"/>
      <c r="V160" s="25"/>
    </row>
    <row r="161" spans="2:22" x14ac:dyDescent="0.2">
      <c r="B161" s="26" t="s">
        <v>22</v>
      </c>
      <c r="C161" s="27" t="s">
        <v>21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0">SUM(J156:J159)</f>
        <v>0</v>
      </c>
      <c r="K161" s="29">
        <f t="shared" si="140"/>
        <v>0</v>
      </c>
      <c r="L161" s="29">
        <f t="shared" si="140"/>
        <v>0</v>
      </c>
      <c r="M161" s="29">
        <f t="shared" si="140"/>
        <v>0</v>
      </c>
      <c r="N161" s="29">
        <f t="shared" si="140"/>
        <v>0</v>
      </c>
      <c r="O161" s="29">
        <f t="shared" si="140"/>
        <v>0</v>
      </c>
      <c r="P161" s="29">
        <f t="shared" ref="P161" si="141">SUM(P156:P159)</f>
        <v>0</v>
      </c>
      <c r="Q161" s="29">
        <f t="shared" si="140"/>
        <v>0</v>
      </c>
      <c r="R161" s="29">
        <f t="shared" si="140"/>
        <v>0</v>
      </c>
      <c r="S161" s="17"/>
      <c r="T161" s="25"/>
      <c r="U161" s="25"/>
      <c r="V161" s="25"/>
    </row>
    <row r="162" spans="2:22" x14ac:dyDescent="0.2">
      <c r="B162" s="106" t="s">
        <v>47</v>
      </c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6"/>
      <c r="T162" s="8"/>
      <c r="U162" s="8"/>
      <c r="V162" s="8"/>
    </row>
    <row r="163" spans="2:22" x14ac:dyDescent="0.2">
      <c r="B163" s="14" t="s">
        <v>30</v>
      </c>
      <c r="C163" s="14" t="s">
        <v>31</v>
      </c>
      <c r="D163" s="15"/>
      <c r="E163" s="15"/>
      <c r="F163" s="16"/>
      <c r="G163" s="103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7"/>
      <c r="T163" s="39"/>
      <c r="U163" s="39"/>
      <c r="V163" s="39"/>
    </row>
    <row r="164" spans="2:22" x14ac:dyDescent="0.2">
      <c r="B164" s="18" t="s">
        <v>32</v>
      </c>
      <c r="C164" s="14" t="s">
        <v>17</v>
      </c>
      <c r="D164" s="19"/>
      <c r="E164" s="19"/>
      <c r="F164" s="20"/>
      <c r="G164" s="107"/>
      <c r="H164" s="22">
        <f t="shared" ref="H164:R168" si="142">H138-H151</f>
        <v>110.43</v>
      </c>
      <c r="I164" s="22">
        <f t="shared" si="142"/>
        <v>110.43</v>
      </c>
      <c r="J164" s="22">
        <f t="shared" si="142"/>
        <v>110.43</v>
      </c>
      <c r="K164" s="22">
        <f t="shared" si="142"/>
        <v>110.43</v>
      </c>
      <c r="L164" s="22">
        <f t="shared" si="142"/>
        <v>110.43</v>
      </c>
      <c r="M164" s="22">
        <f t="shared" si="142"/>
        <v>110.43</v>
      </c>
      <c r="N164" s="22">
        <f t="shared" si="142"/>
        <v>110.43</v>
      </c>
      <c r="O164" s="22">
        <f t="shared" si="142"/>
        <v>110.43</v>
      </c>
      <c r="P164" s="22">
        <f t="shared" ref="P164" si="143">P138-P151</f>
        <v>110.43</v>
      </c>
      <c r="Q164" s="22">
        <f t="shared" si="142"/>
        <v>110.43</v>
      </c>
      <c r="R164" s="22">
        <f t="shared" si="142"/>
        <v>110.43</v>
      </c>
      <c r="S164" s="17"/>
      <c r="T164" s="39"/>
      <c r="U164" s="39"/>
      <c r="V164" s="39"/>
    </row>
    <row r="165" spans="2:22" hidden="1" x14ac:dyDescent="0.2">
      <c r="B165" s="18" t="s">
        <v>36</v>
      </c>
      <c r="C165" s="14" t="s">
        <v>17</v>
      </c>
      <c r="D165" s="19"/>
      <c r="E165" s="19"/>
      <c r="F165" s="20"/>
      <c r="G165" s="108"/>
      <c r="H165" s="22">
        <f t="shared" ref="H165" si="144">H139-H152</f>
        <v>0</v>
      </c>
      <c r="I165" s="22">
        <f t="shared" si="142"/>
        <v>0</v>
      </c>
      <c r="J165" s="22">
        <f t="shared" si="142"/>
        <v>0</v>
      </c>
      <c r="K165" s="22">
        <f t="shared" si="142"/>
        <v>0</v>
      </c>
      <c r="L165" s="22">
        <f t="shared" si="142"/>
        <v>0</v>
      </c>
      <c r="M165" s="22">
        <f t="shared" si="142"/>
        <v>0</v>
      </c>
      <c r="N165" s="22">
        <f t="shared" si="142"/>
        <v>0</v>
      </c>
      <c r="O165" s="22">
        <f t="shared" si="142"/>
        <v>0</v>
      </c>
      <c r="P165" s="22">
        <f t="shared" ref="P165" si="145">P139-P152</f>
        <v>0</v>
      </c>
      <c r="Q165" s="22">
        <f t="shared" si="142"/>
        <v>0</v>
      </c>
      <c r="R165" s="22">
        <f t="shared" si="142"/>
        <v>0</v>
      </c>
      <c r="S165" s="17"/>
      <c r="T165" s="39"/>
      <c r="U165" s="39"/>
      <c r="V165" s="39"/>
    </row>
    <row r="166" spans="2:22" x14ac:dyDescent="0.2">
      <c r="B166" s="18" t="s">
        <v>37</v>
      </c>
      <c r="C166" s="14" t="s">
        <v>38</v>
      </c>
      <c r="D166" s="19"/>
      <c r="E166" s="19"/>
      <c r="F166" s="20"/>
      <c r="G166" s="108"/>
      <c r="H166" s="22">
        <f t="shared" ref="H166" si="146">H140-H153</f>
        <v>4791</v>
      </c>
      <c r="I166" s="22">
        <f t="shared" si="142"/>
        <v>4791</v>
      </c>
      <c r="J166" s="22">
        <f t="shared" si="142"/>
        <v>4791</v>
      </c>
      <c r="K166" s="22">
        <f t="shared" si="142"/>
        <v>4791</v>
      </c>
      <c r="L166" s="22">
        <f t="shared" si="142"/>
        <v>4791</v>
      </c>
      <c r="M166" s="22">
        <f t="shared" si="142"/>
        <v>4791</v>
      </c>
      <c r="N166" s="22">
        <f t="shared" si="142"/>
        <v>4791</v>
      </c>
      <c r="O166" s="22">
        <f t="shared" si="142"/>
        <v>4791</v>
      </c>
      <c r="P166" s="22">
        <f t="shared" ref="P166" si="147">P140-P153</f>
        <v>4791</v>
      </c>
      <c r="Q166" s="22">
        <f t="shared" si="142"/>
        <v>4791</v>
      </c>
      <c r="R166" s="22">
        <f t="shared" si="142"/>
        <v>4791</v>
      </c>
      <c r="S166" s="17"/>
      <c r="T166" s="39"/>
      <c r="U166" s="39"/>
      <c r="V166" s="39"/>
    </row>
    <row r="167" spans="2:22" x14ac:dyDescent="0.2">
      <c r="B167" s="18" t="s">
        <v>40</v>
      </c>
      <c r="C167" s="14" t="s">
        <v>17</v>
      </c>
      <c r="D167" s="19"/>
      <c r="E167" s="19"/>
      <c r="F167" s="20"/>
      <c r="G167" s="108"/>
      <c r="H167" s="22">
        <f t="shared" ref="H167" si="148">H141-H154</f>
        <v>626.46</v>
      </c>
      <c r="I167" s="22">
        <f t="shared" si="142"/>
        <v>626.46</v>
      </c>
      <c r="J167" s="22">
        <f t="shared" si="142"/>
        <v>626.46</v>
      </c>
      <c r="K167" s="22">
        <f t="shared" si="142"/>
        <v>626.46</v>
      </c>
      <c r="L167" s="22">
        <f t="shared" si="142"/>
        <v>626.46</v>
      </c>
      <c r="M167" s="22">
        <f t="shared" si="142"/>
        <v>626.46</v>
      </c>
      <c r="N167" s="22">
        <f t="shared" si="142"/>
        <v>626.46</v>
      </c>
      <c r="O167" s="22">
        <f t="shared" si="142"/>
        <v>626.46</v>
      </c>
      <c r="P167" s="22">
        <f t="shared" ref="P167" si="149">P141-P154</f>
        <v>626.46</v>
      </c>
      <c r="Q167" s="22">
        <f t="shared" si="142"/>
        <v>626.46</v>
      </c>
      <c r="R167" s="22">
        <f t="shared" si="142"/>
        <v>626.46</v>
      </c>
      <c r="S167" s="17"/>
      <c r="T167" s="39"/>
      <c r="U167" s="39"/>
      <c r="V167" s="39"/>
    </row>
    <row r="168" spans="2:22" hidden="1" x14ac:dyDescent="0.2">
      <c r="B168" s="18" t="s">
        <v>42</v>
      </c>
      <c r="C168" s="14" t="s">
        <v>17</v>
      </c>
      <c r="D168" s="19"/>
      <c r="E168" s="19"/>
      <c r="F168" s="20"/>
      <c r="G168" s="108"/>
      <c r="H168" s="22">
        <f t="shared" ref="H168" si="150">H142-H155</f>
        <v>0</v>
      </c>
      <c r="I168" s="22">
        <f t="shared" si="142"/>
        <v>0</v>
      </c>
      <c r="J168" s="22">
        <f t="shared" si="142"/>
        <v>0</v>
      </c>
      <c r="K168" s="22">
        <f t="shared" si="142"/>
        <v>0</v>
      </c>
      <c r="L168" s="22">
        <f t="shared" si="142"/>
        <v>0</v>
      </c>
      <c r="M168" s="22">
        <f t="shared" si="142"/>
        <v>0</v>
      </c>
      <c r="N168" s="22">
        <f t="shared" si="142"/>
        <v>0</v>
      </c>
      <c r="O168" s="22">
        <f t="shared" si="142"/>
        <v>0</v>
      </c>
      <c r="P168" s="22">
        <f t="shared" ref="P168" si="151">P142-P155</f>
        <v>0</v>
      </c>
      <c r="Q168" s="22">
        <f t="shared" si="142"/>
        <v>0</v>
      </c>
      <c r="R168" s="22">
        <f t="shared" si="142"/>
        <v>0</v>
      </c>
      <c r="S168" s="17"/>
      <c r="T168" s="39"/>
      <c r="U168" s="39"/>
      <c r="V168" s="39"/>
    </row>
    <row r="169" spans="2:22" x14ac:dyDescent="0.2">
      <c r="B169" s="18" t="s">
        <v>32</v>
      </c>
      <c r="C169" s="14" t="s">
        <v>21</v>
      </c>
      <c r="D169" s="19"/>
      <c r="E169" s="19"/>
      <c r="F169" s="20"/>
      <c r="G169" s="108"/>
      <c r="H169" s="22">
        <f t="shared" ref="H169" si="152">H143-H156</f>
        <v>529.03499999999997</v>
      </c>
      <c r="I169" s="22">
        <f t="shared" ref="H169:R173" si="153">I143-I156</f>
        <v>529.03499999999997</v>
      </c>
      <c r="J169" s="22">
        <f t="shared" si="153"/>
        <v>529.03499999999997</v>
      </c>
      <c r="K169" s="22">
        <f t="shared" si="153"/>
        <v>529.03499999999997</v>
      </c>
      <c r="L169" s="22">
        <f t="shared" si="153"/>
        <v>529.03499999999997</v>
      </c>
      <c r="M169" s="22">
        <f t="shared" si="153"/>
        <v>529.03499999999997</v>
      </c>
      <c r="N169" s="22">
        <f t="shared" si="153"/>
        <v>529.03499999999997</v>
      </c>
      <c r="O169" s="22">
        <f t="shared" si="153"/>
        <v>529.03499999999997</v>
      </c>
      <c r="P169" s="22">
        <f t="shared" ref="P169" si="154">P143-P156</f>
        <v>529.03499999999997</v>
      </c>
      <c r="Q169" s="22">
        <f t="shared" si="153"/>
        <v>529.03499999999997</v>
      </c>
      <c r="R169" s="22">
        <f t="shared" si="153"/>
        <v>529.03499999999997</v>
      </c>
      <c r="S169" s="17"/>
      <c r="T169" s="39"/>
      <c r="U169" s="39"/>
      <c r="V169" s="39"/>
    </row>
    <row r="170" spans="2:22" hidden="1" x14ac:dyDescent="0.2">
      <c r="B170" s="18" t="s">
        <v>36</v>
      </c>
      <c r="C170" s="14" t="s">
        <v>21</v>
      </c>
      <c r="D170" s="19"/>
      <c r="E170" s="19"/>
      <c r="F170" s="20"/>
      <c r="G170" s="108"/>
      <c r="H170" s="22">
        <f t="shared" ref="H170" si="155">H144-H157</f>
        <v>0</v>
      </c>
      <c r="I170" s="22">
        <f t="shared" si="153"/>
        <v>0</v>
      </c>
      <c r="J170" s="22">
        <f t="shared" si="153"/>
        <v>0</v>
      </c>
      <c r="K170" s="22">
        <f t="shared" si="153"/>
        <v>0</v>
      </c>
      <c r="L170" s="22">
        <f t="shared" si="153"/>
        <v>0</v>
      </c>
      <c r="M170" s="22">
        <f t="shared" si="153"/>
        <v>0</v>
      </c>
      <c r="N170" s="22">
        <f t="shared" si="153"/>
        <v>0</v>
      </c>
      <c r="O170" s="22">
        <f t="shared" si="153"/>
        <v>0</v>
      </c>
      <c r="P170" s="22">
        <f t="shared" ref="P170" si="156">P144-P157</f>
        <v>0</v>
      </c>
      <c r="Q170" s="22">
        <f t="shared" si="153"/>
        <v>0</v>
      </c>
      <c r="R170" s="22">
        <f t="shared" si="153"/>
        <v>0</v>
      </c>
      <c r="S170" s="17"/>
      <c r="T170" s="25"/>
      <c r="U170" s="25"/>
      <c r="V170" s="25"/>
    </row>
    <row r="171" spans="2:22" x14ac:dyDescent="0.2">
      <c r="B171" s="18" t="s">
        <v>37</v>
      </c>
      <c r="C171" s="14" t="s">
        <v>21</v>
      </c>
      <c r="D171" s="19"/>
      <c r="E171" s="19"/>
      <c r="F171" s="20"/>
      <c r="G171" s="108"/>
      <c r="H171" s="22">
        <f t="shared" ref="H171" si="157">H145-H158</f>
        <v>445.20400000000001</v>
      </c>
      <c r="I171" s="22">
        <f t="shared" si="153"/>
        <v>445.20400000000001</v>
      </c>
      <c r="J171" s="22">
        <f t="shared" si="153"/>
        <v>445.20400000000001</v>
      </c>
      <c r="K171" s="22">
        <f t="shared" si="153"/>
        <v>445.20400000000001</v>
      </c>
      <c r="L171" s="22">
        <f t="shared" si="153"/>
        <v>445.20400000000001</v>
      </c>
      <c r="M171" s="22">
        <f t="shared" si="153"/>
        <v>445.20400000000001</v>
      </c>
      <c r="N171" s="22">
        <f t="shared" si="153"/>
        <v>445.20400000000001</v>
      </c>
      <c r="O171" s="22">
        <f t="shared" si="153"/>
        <v>445.20400000000001</v>
      </c>
      <c r="P171" s="22">
        <f t="shared" ref="P171" si="158">P145-P158</f>
        <v>445.20400000000001</v>
      </c>
      <c r="Q171" s="22">
        <f t="shared" si="153"/>
        <v>445.20400000000001</v>
      </c>
      <c r="R171" s="22">
        <f t="shared" si="153"/>
        <v>445.20400000000001</v>
      </c>
      <c r="S171" s="17"/>
      <c r="T171" s="25"/>
      <c r="U171" s="25"/>
      <c r="V171" s="25"/>
    </row>
    <row r="172" spans="2:22" x14ac:dyDescent="0.2">
      <c r="B172" s="18" t="s">
        <v>40</v>
      </c>
      <c r="C172" s="14" t="s">
        <v>21</v>
      </c>
      <c r="D172" s="19"/>
      <c r="E172" s="19"/>
      <c r="F172" s="19"/>
      <c r="G172" s="108"/>
      <c r="H172" s="22">
        <f t="shared" ref="H172" si="159">H146-H159</f>
        <v>638.47699999999998</v>
      </c>
      <c r="I172" s="22">
        <f t="shared" si="153"/>
        <v>638.47699999999998</v>
      </c>
      <c r="J172" s="22">
        <f t="shared" si="153"/>
        <v>638.47699999999998</v>
      </c>
      <c r="K172" s="22">
        <f t="shared" si="153"/>
        <v>638.47699999999998</v>
      </c>
      <c r="L172" s="22">
        <f t="shared" si="153"/>
        <v>638.47699999999998</v>
      </c>
      <c r="M172" s="22">
        <f t="shared" si="153"/>
        <v>638.47699999999998</v>
      </c>
      <c r="N172" s="22">
        <f t="shared" si="153"/>
        <v>638.47699999999998</v>
      </c>
      <c r="O172" s="22">
        <f t="shared" si="153"/>
        <v>638.47699999999998</v>
      </c>
      <c r="P172" s="22">
        <f t="shared" ref="P172" si="160">P146-P159</f>
        <v>638.47699999999998</v>
      </c>
      <c r="Q172" s="22">
        <f t="shared" si="153"/>
        <v>638.47699999999998</v>
      </c>
      <c r="R172" s="22">
        <f t="shared" si="153"/>
        <v>638.47699999999998</v>
      </c>
      <c r="S172" s="17"/>
      <c r="T172" s="25"/>
      <c r="U172" s="25"/>
      <c r="V172" s="25"/>
    </row>
    <row r="173" spans="2:22" hidden="1" x14ac:dyDescent="0.2">
      <c r="B173" s="18" t="s">
        <v>42</v>
      </c>
      <c r="C173" s="14" t="s">
        <v>21</v>
      </c>
      <c r="D173" s="19"/>
      <c r="E173" s="19"/>
      <c r="F173" s="19"/>
      <c r="G173" s="31"/>
      <c r="H173" s="22">
        <f t="shared" si="153"/>
        <v>0</v>
      </c>
      <c r="I173" s="22">
        <f t="shared" si="153"/>
        <v>0</v>
      </c>
      <c r="J173" s="22">
        <f t="shared" si="153"/>
        <v>0</v>
      </c>
      <c r="K173" s="22">
        <f t="shared" si="153"/>
        <v>0</v>
      </c>
      <c r="L173" s="22">
        <f t="shared" si="153"/>
        <v>0</v>
      </c>
      <c r="M173" s="22">
        <f t="shared" si="153"/>
        <v>0</v>
      </c>
      <c r="N173" s="22">
        <f t="shared" si="153"/>
        <v>0</v>
      </c>
      <c r="O173" s="22">
        <f t="shared" si="153"/>
        <v>0</v>
      </c>
      <c r="P173" s="22">
        <f t="shared" ref="P173" si="161">P147-P160</f>
        <v>0</v>
      </c>
      <c r="Q173" s="22">
        <f t="shared" si="153"/>
        <v>0</v>
      </c>
      <c r="R173" s="22">
        <f t="shared" si="153"/>
        <v>0</v>
      </c>
      <c r="S173" s="17"/>
      <c r="T173" s="25"/>
      <c r="U173" s="25"/>
      <c r="V173" s="25"/>
    </row>
    <row r="174" spans="2:22" x14ac:dyDescent="0.2">
      <c r="B174" s="26" t="s">
        <v>22</v>
      </c>
      <c r="C174" s="27" t="s">
        <v>21</v>
      </c>
      <c r="D174" s="28"/>
      <c r="E174" s="28"/>
      <c r="F174" s="28"/>
      <c r="G174" s="26"/>
      <c r="H174" s="29">
        <f>SUM(H169:H173)</f>
        <v>1612.7159999999999</v>
      </c>
      <c r="I174" s="29">
        <f t="shared" ref="I174:R174" si="162">SUM(I169:I173)</f>
        <v>1612.7159999999999</v>
      </c>
      <c r="J174" s="29">
        <f t="shared" si="162"/>
        <v>1612.7159999999999</v>
      </c>
      <c r="K174" s="29">
        <f t="shared" si="162"/>
        <v>1612.7159999999999</v>
      </c>
      <c r="L174" s="29">
        <f t="shared" si="162"/>
        <v>1612.7159999999999</v>
      </c>
      <c r="M174" s="29">
        <f t="shared" si="162"/>
        <v>1612.7159999999999</v>
      </c>
      <c r="N174" s="29">
        <f t="shared" si="162"/>
        <v>1612.7159999999999</v>
      </c>
      <c r="O174" s="29">
        <f t="shared" si="162"/>
        <v>1612.7159999999999</v>
      </c>
      <c r="P174" s="29">
        <f t="shared" ref="P174" si="163">SUM(P169:P173)</f>
        <v>1612.7159999999999</v>
      </c>
      <c r="Q174" s="29">
        <f t="shared" si="162"/>
        <v>1612.7159999999999</v>
      </c>
      <c r="R174" s="29">
        <f t="shared" si="162"/>
        <v>1612.7159999999999</v>
      </c>
      <c r="S174" s="17"/>
      <c r="T174" s="25"/>
      <c r="U174" s="25"/>
      <c r="V174" s="25"/>
    </row>
    <row r="175" spans="2:22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 x14ac:dyDescent="0.2">
      <c r="B176" s="98" t="str">
        <f>'E2 Údaje a hodnotící tabulky1 '!B68</f>
        <v>Masarykova obchodní akademie, Rakovník, Pražská 1222 a Střední zemědělská škola, Rakovník, Pražská 1222</v>
      </c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6"/>
      <c r="T176" s="8"/>
      <c r="U176" s="8"/>
      <c r="V176" s="8"/>
    </row>
    <row r="177" spans="2:28" x14ac:dyDescent="0.2">
      <c r="B177" s="100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6"/>
      <c r="T177" s="8"/>
      <c r="U177" s="8"/>
      <c r="V177" s="8"/>
    </row>
    <row r="178" spans="2:28" x14ac:dyDescent="0.2">
      <c r="B178" s="40" t="s">
        <v>26</v>
      </c>
      <c r="C178" s="10">
        <f>C5</f>
        <v>10</v>
      </c>
      <c r="D178" s="11"/>
      <c r="E178" s="11"/>
      <c r="F178" s="12" t="s">
        <v>27</v>
      </c>
      <c r="G178" s="12" t="s">
        <v>28</v>
      </c>
      <c r="H178" s="12">
        <f>H135</f>
        <v>0</v>
      </c>
      <c r="I178" s="12">
        <f t="shared" ref="I178:R178" si="164">I135</f>
        <v>1</v>
      </c>
      <c r="J178" s="12">
        <f t="shared" si="164"/>
        <v>2</v>
      </c>
      <c r="K178" s="12">
        <f t="shared" si="164"/>
        <v>3</v>
      </c>
      <c r="L178" s="12">
        <f t="shared" si="164"/>
        <v>4</v>
      </c>
      <c r="M178" s="12">
        <f t="shared" si="164"/>
        <v>5</v>
      </c>
      <c r="N178" s="12">
        <f t="shared" si="164"/>
        <v>6</v>
      </c>
      <c r="O178" s="12">
        <f t="shared" si="164"/>
        <v>7</v>
      </c>
      <c r="P178" s="12">
        <f t="shared" si="164"/>
        <v>8</v>
      </c>
      <c r="Q178" s="12">
        <f t="shared" si="164"/>
        <v>9</v>
      </c>
      <c r="R178" s="12">
        <f t="shared" si="164"/>
        <v>10</v>
      </c>
      <c r="S178" s="13"/>
      <c r="T178" s="13"/>
      <c r="U178" s="13"/>
      <c r="V178" s="13"/>
    </row>
    <row r="179" spans="2:28" x14ac:dyDescent="0.2">
      <c r="B179" s="102" t="s">
        <v>29</v>
      </c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6"/>
      <c r="T179" s="105" t="s">
        <v>33</v>
      </c>
      <c r="U179" s="105" t="s">
        <v>34</v>
      </c>
      <c r="V179" s="105" t="s">
        <v>35</v>
      </c>
      <c r="W179" s="109"/>
      <c r="X179" s="109"/>
      <c r="Y179" s="109"/>
      <c r="Z179" s="109"/>
      <c r="AA179" s="109"/>
      <c r="AB179" s="109"/>
    </row>
    <row r="180" spans="2:28" x14ac:dyDescent="0.2">
      <c r="B180" s="14" t="s">
        <v>30</v>
      </c>
      <c r="C180" s="14" t="s">
        <v>31</v>
      </c>
      <c r="D180" s="15"/>
      <c r="E180" s="15"/>
      <c r="F180" s="16"/>
      <c r="G180" s="103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7"/>
      <c r="T180" s="105"/>
      <c r="U180" s="105"/>
      <c r="V180" s="105"/>
      <c r="W180" s="109"/>
      <c r="X180" s="109"/>
      <c r="Y180" s="109"/>
      <c r="Z180" s="109"/>
      <c r="AA180" s="109"/>
      <c r="AB180" s="109"/>
    </row>
    <row r="181" spans="2:28" x14ac:dyDescent="0.2">
      <c r="B181" s="18" t="s">
        <v>32</v>
      </c>
      <c r="C181" s="14" t="s">
        <v>17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65">H181</f>
        <v>101.4</v>
      </c>
      <c r="J181" s="22">
        <f t="shared" si="165"/>
        <v>101.4</v>
      </c>
      <c r="K181" s="22">
        <f t="shared" si="165"/>
        <v>101.4</v>
      </c>
      <c r="L181" s="22">
        <f t="shared" si="165"/>
        <v>101.4</v>
      </c>
      <c r="M181" s="22">
        <f t="shared" si="165"/>
        <v>101.4</v>
      </c>
      <c r="N181" s="22">
        <f t="shared" si="165"/>
        <v>101.4</v>
      </c>
      <c r="O181" s="22">
        <f t="shared" si="165"/>
        <v>101.4</v>
      </c>
      <c r="P181" s="22">
        <f t="shared" si="165"/>
        <v>101.4</v>
      </c>
      <c r="Q181" s="22">
        <f t="shared" ref="Q181:Q190" si="166">O181</f>
        <v>101.4</v>
      </c>
      <c r="R181" s="22">
        <f t="shared" si="165"/>
        <v>101.4</v>
      </c>
      <c r="S181" s="17"/>
      <c r="T181" s="23" t="s">
        <v>39</v>
      </c>
      <c r="U181" s="24">
        <f>IFERROR(G186/G181,0)</f>
        <v>3.6583037475345166</v>
      </c>
      <c r="V181" s="24">
        <f>U181*1.21</f>
        <v>4.4265475345167653</v>
      </c>
      <c r="W181" s="109"/>
      <c r="X181" s="109"/>
      <c r="Y181" s="109"/>
      <c r="Z181" s="109"/>
      <c r="AA181" s="109"/>
      <c r="AB181" s="109"/>
    </row>
    <row r="182" spans="2:28" hidden="1" x14ac:dyDescent="0.2">
      <c r="B182" s="18" t="s">
        <v>36</v>
      </c>
      <c r="C182" s="14" t="s">
        <v>17</v>
      </c>
      <c r="D182" s="19"/>
      <c r="E182" s="19"/>
      <c r="F182" s="20"/>
      <c r="G182" s="21"/>
      <c r="H182" s="22">
        <f t="shared" ref="H182:H189" si="167">G182</f>
        <v>0</v>
      </c>
      <c r="I182" s="22">
        <f t="shared" si="165"/>
        <v>0</v>
      </c>
      <c r="J182" s="22">
        <f t="shared" si="165"/>
        <v>0</v>
      </c>
      <c r="K182" s="22">
        <f t="shared" si="165"/>
        <v>0</v>
      </c>
      <c r="L182" s="22">
        <f t="shared" si="165"/>
        <v>0</v>
      </c>
      <c r="M182" s="22">
        <f t="shared" si="165"/>
        <v>0</v>
      </c>
      <c r="N182" s="22">
        <f t="shared" si="165"/>
        <v>0</v>
      </c>
      <c r="O182" s="22">
        <f t="shared" si="165"/>
        <v>0</v>
      </c>
      <c r="P182" s="22">
        <f t="shared" si="165"/>
        <v>0</v>
      </c>
      <c r="Q182" s="22">
        <f t="shared" si="166"/>
        <v>0</v>
      </c>
      <c r="R182" s="22">
        <f t="shared" si="165"/>
        <v>0</v>
      </c>
      <c r="S182" s="17"/>
      <c r="T182" s="23" t="s">
        <v>41</v>
      </c>
      <c r="U182" s="24">
        <f>IFERROR(G187/G182,0)</f>
        <v>0</v>
      </c>
      <c r="V182" s="24">
        <f>U182*1.15</f>
        <v>0</v>
      </c>
      <c r="W182" s="109"/>
      <c r="X182" s="109"/>
      <c r="Y182" s="109"/>
      <c r="Z182" s="109"/>
      <c r="AA182" s="109"/>
      <c r="AB182" s="109"/>
    </row>
    <row r="183" spans="2:28" x14ac:dyDescent="0.2">
      <c r="B183" s="18" t="s">
        <v>37</v>
      </c>
      <c r="C183" s="14" t="s">
        <v>38</v>
      </c>
      <c r="D183" s="19"/>
      <c r="E183" s="19"/>
      <c r="F183" s="20"/>
      <c r="G183" s="21">
        <v>1512</v>
      </c>
      <c r="H183" s="22">
        <f t="shared" si="167"/>
        <v>1512</v>
      </c>
      <c r="I183" s="22">
        <f t="shared" si="165"/>
        <v>1512</v>
      </c>
      <c r="J183" s="22">
        <f t="shared" si="165"/>
        <v>1512</v>
      </c>
      <c r="K183" s="22">
        <f t="shared" si="165"/>
        <v>1512</v>
      </c>
      <c r="L183" s="22">
        <f t="shared" si="165"/>
        <v>1512</v>
      </c>
      <c r="M183" s="22">
        <f t="shared" si="165"/>
        <v>1512</v>
      </c>
      <c r="N183" s="22">
        <f t="shared" si="165"/>
        <v>1512</v>
      </c>
      <c r="O183" s="22">
        <f t="shared" si="165"/>
        <v>1512</v>
      </c>
      <c r="P183" s="22">
        <f t="shared" si="165"/>
        <v>1512</v>
      </c>
      <c r="Q183" s="22">
        <f t="shared" si="166"/>
        <v>1512</v>
      </c>
      <c r="R183" s="22">
        <f t="shared" si="165"/>
        <v>1512</v>
      </c>
      <c r="S183" s="17"/>
      <c r="T183" s="23" t="s">
        <v>79</v>
      </c>
      <c r="U183" s="24">
        <f>IFERROR(G188/G183,0)</f>
        <v>7.4070767195767204E-2</v>
      </c>
      <c r="V183" s="24">
        <f>U183*1.1</f>
        <v>8.1477843915343934E-2</v>
      </c>
      <c r="W183" s="109"/>
      <c r="X183" s="109"/>
      <c r="Y183" s="109"/>
      <c r="Z183" s="109"/>
      <c r="AA183" s="109"/>
      <c r="AB183" s="109"/>
    </row>
    <row r="184" spans="2:28" x14ac:dyDescent="0.2">
      <c r="B184" s="18" t="s">
        <v>40</v>
      </c>
      <c r="C184" s="14" t="s">
        <v>17</v>
      </c>
      <c r="D184" s="19"/>
      <c r="E184" s="19"/>
      <c r="F184" s="20"/>
      <c r="G184" s="21">
        <v>1140.8699999999999</v>
      </c>
      <c r="H184" s="22">
        <f t="shared" si="167"/>
        <v>1140.8699999999999</v>
      </c>
      <c r="I184" s="22">
        <f t="shared" si="165"/>
        <v>1140.8699999999999</v>
      </c>
      <c r="J184" s="22">
        <f t="shared" si="165"/>
        <v>1140.8699999999999</v>
      </c>
      <c r="K184" s="22">
        <f t="shared" si="165"/>
        <v>1140.8699999999999</v>
      </c>
      <c r="L184" s="22">
        <f t="shared" si="165"/>
        <v>1140.8699999999999</v>
      </c>
      <c r="M184" s="22">
        <f t="shared" si="165"/>
        <v>1140.8699999999999</v>
      </c>
      <c r="N184" s="22">
        <f t="shared" si="165"/>
        <v>1140.8699999999999</v>
      </c>
      <c r="O184" s="22">
        <f t="shared" si="165"/>
        <v>1140.8699999999999</v>
      </c>
      <c r="P184" s="22">
        <f t="shared" si="165"/>
        <v>1140.8699999999999</v>
      </c>
      <c r="Q184" s="22">
        <f t="shared" si="166"/>
        <v>1140.8699999999999</v>
      </c>
      <c r="R184" s="22">
        <f t="shared" si="165"/>
        <v>1140.8699999999999</v>
      </c>
      <c r="S184" s="17"/>
      <c r="T184" s="23" t="s">
        <v>44</v>
      </c>
      <c r="U184" s="24">
        <f>IFERROR(G189/G184,0)</f>
        <v>1.0640774146046439</v>
      </c>
      <c r="V184" s="24">
        <f t="shared" ref="V184" si="168">U184*1.21</f>
        <v>1.287533671671619</v>
      </c>
      <c r="W184" s="109"/>
      <c r="X184" s="109"/>
      <c r="Y184" s="109"/>
      <c r="Z184" s="109"/>
      <c r="AA184" s="109"/>
      <c r="AB184" s="109"/>
    </row>
    <row r="185" spans="2:28" hidden="1" x14ac:dyDescent="0.2">
      <c r="B185" s="18" t="s">
        <v>42</v>
      </c>
      <c r="C185" s="14" t="s">
        <v>17</v>
      </c>
      <c r="D185" s="19"/>
      <c r="E185" s="19"/>
      <c r="F185" s="20"/>
      <c r="G185" s="21"/>
      <c r="H185" s="22">
        <f>G185</f>
        <v>0</v>
      </c>
      <c r="I185" s="22">
        <f t="shared" si="165"/>
        <v>0</v>
      </c>
      <c r="J185" s="22">
        <f t="shared" si="165"/>
        <v>0</v>
      </c>
      <c r="K185" s="22">
        <f t="shared" si="165"/>
        <v>0</v>
      </c>
      <c r="L185" s="22">
        <f t="shared" si="165"/>
        <v>0</v>
      </c>
      <c r="M185" s="22">
        <f t="shared" si="165"/>
        <v>0</v>
      </c>
      <c r="N185" s="22">
        <f t="shared" si="165"/>
        <v>0</v>
      </c>
      <c r="O185" s="22">
        <f t="shared" si="165"/>
        <v>0</v>
      </c>
      <c r="P185" s="22">
        <f t="shared" si="165"/>
        <v>0</v>
      </c>
      <c r="Q185" s="22">
        <f t="shared" si="166"/>
        <v>0</v>
      </c>
      <c r="R185" s="22">
        <f t="shared" si="165"/>
        <v>0</v>
      </c>
      <c r="S185" s="17"/>
      <c r="T185" s="23" t="s">
        <v>45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 x14ac:dyDescent="0.2">
      <c r="B186" s="18" t="s">
        <v>32</v>
      </c>
      <c r="C186" s="14" t="s">
        <v>21</v>
      </c>
      <c r="D186" s="19"/>
      <c r="E186" s="19"/>
      <c r="F186" s="20"/>
      <c r="G186" s="21">
        <v>370.952</v>
      </c>
      <c r="H186" s="22">
        <f t="shared" si="167"/>
        <v>370.952</v>
      </c>
      <c r="I186" s="22">
        <f t="shared" si="165"/>
        <v>370.952</v>
      </c>
      <c r="J186" s="22">
        <f t="shared" si="165"/>
        <v>370.952</v>
      </c>
      <c r="K186" s="22">
        <f t="shared" si="165"/>
        <v>370.952</v>
      </c>
      <c r="L186" s="22">
        <f t="shared" si="165"/>
        <v>370.952</v>
      </c>
      <c r="M186" s="22">
        <f t="shared" si="165"/>
        <v>370.952</v>
      </c>
      <c r="N186" s="22">
        <f t="shared" si="165"/>
        <v>370.952</v>
      </c>
      <c r="O186" s="22">
        <f t="shared" si="165"/>
        <v>370.952</v>
      </c>
      <c r="P186" s="22">
        <f t="shared" si="165"/>
        <v>370.952</v>
      </c>
      <c r="Q186" s="22">
        <f t="shared" si="166"/>
        <v>370.952</v>
      </c>
      <c r="R186" s="22">
        <f t="shared" si="165"/>
        <v>370.952</v>
      </c>
      <c r="S186" s="17"/>
    </row>
    <row r="187" spans="2:28" hidden="1" x14ac:dyDescent="0.2">
      <c r="B187" s="18" t="s">
        <v>36</v>
      </c>
      <c r="C187" s="14" t="s">
        <v>21</v>
      </c>
      <c r="D187" s="19"/>
      <c r="E187" s="19"/>
      <c r="F187" s="20"/>
      <c r="G187" s="21"/>
      <c r="H187" s="22">
        <f t="shared" si="167"/>
        <v>0</v>
      </c>
      <c r="I187" s="22">
        <f t="shared" si="165"/>
        <v>0</v>
      </c>
      <c r="J187" s="22">
        <f t="shared" si="165"/>
        <v>0</v>
      </c>
      <c r="K187" s="22">
        <f t="shared" si="165"/>
        <v>0</v>
      </c>
      <c r="L187" s="22">
        <f t="shared" si="165"/>
        <v>0</v>
      </c>
      <c r="M187" s="22">
        <f t="shared" si="165"/>
        <v>0</v>
      </c>
      <c r="N187" s="22">
        <f t="shared" si="165"/>
        <v>0</v>
      </c>
      <c r="O187" s="22">
        <f t="shared" si="165"/>
        <v>0</v>
      </c>
      <c r="P187" s="22">
        <f t="shared" si="165"/>
        <v>0</v>
      </c>
      <c r="Q187" s="22">
        <f t="shared" si="166"/>
        <v>0</v>
      </c>
      <c r="R187" s="22">
        <f t="shared" si="165"/>
        <v>0</v>
      </c>
      <c r="S187" s="17"/>
      <c r="T187" s="25"/>
      <c r="V187" s="25"/>
    </row>
    <row r="188" spans="2:28" x14ac:dyDescent="0.2">
      <c r="B188" s="18" t="s">
        <v>37</v>
      </c>
      <c r="C188" s="14" t="s">
        <v>21</v>
      </c>
      <c r="D188" s="19"/>
      <c r="E188" s="19"/>
      <c r="F188" s="20"/>
      <c r="G188" s="21">
        <v>111.995</v>
      </c>
      <c r="H188" s="22">
        <f t="shared" si="167"/>
        <v>111.995</v>
      </c>
      <c r="I188" s="22">
        <f t="shared" si="165"/>
        <v>111.995</v>
      </c>
      <c r="J188" s="22">
        <f t="shared" si="165"/>
        <v>111.995</v>
      </c>
      <c r="K188" s="22">
        <f t="shared" si="165"/>
        <v>111.995</v>
      </c>
      <c r="L188" s="22">
        <f t="shared" si="165"/>
        <v>111.995</v>
      </c>
      <c r="M188" s="22">
        <f t="shared" si="165"/>
        <v>111.995</v>
      </c>
      <c r="N188" s="22">
        <f t="shared" si="165"/>
        <v>111.995</v>
      </c>
      <c r="O188" s="22">
        <f t="shared" si="165"/>
        <v>111.995</v>
      </c>
      <c r="P188" s="22">
        <f t="shared" si="165"/>
        <v>111.995</v>
      </c>
      <c r="Q188" s="22">
        <f t="shared" si="166"/>
        <v>111.995</v>
      </c>
      <c r="R188" s="22">
        <f t="shared" si="165"/>
        <v>111.995</v>
      </c>
      <c r="S188" s="17"/>
    </row>
    <row r="189" spans="2:28" x14ac:dyDescent="0.2">
      <c r="B189" s="18" t="s">
        <v>40</v>
      </c>
      <c r="C189" s="14" t="s">
        <v>21</v>
      </c>
      <c r="D189" s="19"/>
      <c r="E189" s="19"/>
      <c r="F189" s="19"/>
      <c r="G189" s="21">
        <v>1213.9739999999999</v>
      </c>
      <c r="H189" s="22">
        <f t="shared" si="167"/>
        <v>1213.9739999999999</v>
      </c>
      <c r="I189" s="22">
        <f t="shared" si="165"/>
        <v>1213.9739999999999</v>
      </c>
      <c r="J189" s="22">
        <f t="shared" si="165"/>
        <v>1213.9739999999999</v>
      </c>
      <c r="K189" s="22">
        <f t="shared" si="165"/>
        <v>1213.9739999999999</v>
      </c>
      <c r="L189" s="22">
        <f t="shared" si="165"/>
        <v>1213.9739999999999</v>
      </c>
      <c r="M189" s="22">
        <f t="shared" si="165"/>
        <v>1213.9739999999999</v>
      </c>
      <c r="N189" s="22">
        <f t="shared" si="165"/>
        <v>1213.9739999999999</v>
      </c>
      <c r="O189" s="22">
        <f t="shared" si="165"/>
        <v>1213.9739999999999</v>
      </c>
      <c r="P189" s="22">
        <f t="shared" si="165"/>
        <v>1213.9739999999999</v>
      </c>
      <c r="Q189" s="22">
        <f t="shared" si="166"/>
        <v>1213.9739999999999</v>
      </c>
      <c r="R189" s="22">
        <f t="shared" si="165"/>
        <v>1213.9739999999999</v>
      </c>
      <c r="S189" s="17"/>
    </row>
    <row r="190" spans="2:28" ht="14.5" hidden="1" customHeight="1" x14ac:dyDescent="0.2">
      <c r="B190" s="18" t="s">
        <v>42</v>
      </c>
      <c r="C190" s="14" t="s">
        <v>21</v>
      </c>
      <c r="D190" s="19"/>
      <c r="E190" s="19"/>
      <c r="F190" s="19"/>
      <c r="G190" s="21"/>
      <c r="H190" s="22">
        <f>G190</f>
        <v>0</v>
      </c>
      <c r="I190" s="22">
        <f t="shared" si="165"/>
        <v>0</v>
      </c>
      <c r="J190" s="22">
        <f t="shared" si="165"/>
        <v>0</v>
      </c>
      <c r="K190" s="22">
        <f t="shared" si="165"/>
        <v>0</v>
      </c>
      <c r="L190" s="22">
        <f t="shared" si="165"/>
        <v>0</v>
      </c>
      <c r="M190" s="22">
        <f t="shared" si="165"/>
        <v>0</v>
      </c>
      <c r="N190" s="22">
        <f t="shared" si="165"/>
        <v>0</v>
      </c>
      <c r="O190" s="22">
        <f t="shared" si="165"/>
        <v>0</v>
      </c>
      <c r="P190" s="22">
        <f t="shared" si="165"/>
        <v>0</v>
      </c>
      <c r="Q190" s="22">
        <f t="shared" si="166"/>
        <v>0</v>
      </c>
      <c r="R190" s="22">
        <f t="shared" si="165"/>
        <v>0</v>
      </c>
      <c r="S190" s="17"/>
    </row>
    <row r="191" spans="2:28" x14ac:dyDescent="0.2">
      <c r="B191" s="26" t="s">
        <v>22</v>
      </c>
      <c r="C191" s="27" t="s">
        <v>21</v>
      </c>
      <c r="D191" s="28"/>
      <c r="E191" s="28"/>
      <c r="F191" s="28"/>
      <c r="G191" s="29">
        <f>SUM(G186:G190)</f>
        <v>1696.9209999999998</v>
      </c>
      <c r="H191" s="29">
        <f>SUM(H186:H190)</f>
        <v>1696.9209999999998</v>
      </c>
      <c r="I191" s="29">
        <f t="shared" ref="I191:R191" si="169">SUM(I186:I190)</f>
        <v>1696.9209999999998</v>
      </c>
      <c r="J191" s="29">
        <f t="shared" si="169"/>
        <v>1696.9209999999998</v>
      </c>
      <c r="K191" s="29">
        <f t="shared" si="169"/>
        <v>1696.9209999999998</v>
      </c>
      <c r="L191" s="29">
        <f t="shared" si="169"/>
        <v>1696.9209999999998</v>
      </c>
      <c r="M191" s="29">
        <f t="shared" si="169"/>
        <v>1696.9209999999998</v>
      </c>
      <c r="N191" s="29">
        <f t="shared" si="169"/>
        <v>1696.9209999999998</v>
      </c>
      <c r="O191" s="29">
        <f t="shared" si="169"/>
        <v>1696.9209999999998</v>
      </c>
      <c r="P191" s="29">
        <f t="shared" ref="P191" si="170">SUM(P186:P190)</f>
        <v>1696.9209999999998</v>
      </c>
      <c r="Q191" s="29">
        <f t="shared" si="169"/>
        <v>1696.9209999999998</v>
      </c>
      <c r="R191" s="29">
        <f t="shared" si="169"/>
        <v>1696.9209999999998</v>
      </c>
      <c r="S191" s="17"/>
    </row>
    <row r="192" spans="2:28" x14ac:dyDescent="0.2">
      <c r="B192" s="106" t="s">
        <v>46</v>
      </c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6"/>
    </row>
    <row r="193" spans="2:22" x14ac:dyDescent="0.2">
      <c r="B193" s="14" t="s">
        <v>30</v>
      </c>
      <c r="C193" s="14" t="s">
        <v>31</v>
      </c>
      <c r="D193" s="15"/>
      <c r="E193" s="15"/>
      <c r="F193" s="16"/>
      <c r="G193" s="103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7"/>
    </row>
    <row r="194" spans="2:22" x14ac:dyDescent="0.2">
      <c r="B194" s="18" t="s">
        <v>32</v>
      </c>
      <c r="C194" s="14" t="s">
        <v>17</v>
      </c>
      <c r="D194" s="19"/>
      <c r="E194" s="19"/>
      <c r="F194" s="20"/>
      <c r="G194" s="107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 x14ac:dyDescent="0.2">
      <c r="B195" s="18" t="s">
        <v>36</v>
      </c>
      <c r="C195" s="14" t="s">
        <v>17</v>
      </c>
      <c r="D195" s="19"/>
      <c r="E195" s="19"/>
      <c r="F195" s="20"/>
      <c r="G195" s="10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 x14ac:dyDescent="0.2">
      <c r="B196" s="18" t="s">
        <v>37</v>
      </c>
      <c r="C196" s="14" t="s">
        <v>38</v>
      </c>
      <c r="D196" s="19"/>
      <c r="E196" s="19"/>
      <c r="F196" s="20"/>
      <c r="G196" s="10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 x14ac:dyDescent="0.2">
      <c r="B197" s="18" t="s">
        <v>40</v>
      </c>
      <c r="C197" s="14" t="s">
        <v>17</v>
      </c>
      <c r="D197" s="19"/>
      <c r="E197" s="19"/>
      <c r="F197" s="20"/>
      <c r="G197" s="10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 x14ac:dyDescent="0.2">
      <c r="B198" s="18" t="s">
        <v>42</v>
      </c>
      <c r="C198" s="14" t="s">
        <v>17</v>
      </c>
      <c r="D198" s="19"/>
      <c r="E198" s="19"/>
      <c r="F198" s="20"/>
      <c r="G198" s="10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 x14ac:dyDescent="0.2">
      <c r="B199" s="18" t="s">
        <v>32</v>
      </c>
      <c r="C199" s="14" t="s">
        <v>21</v>
      </c>
      <c r="D199" s="19"/>
      <c r="E199" s="19"/>
      <c r="F199" s="20"/>
      <c r="G199" s="108"/>
      <c r="H199" s="22">
        <f>H194*$U181</f>
        <v>0</v>
      </c>
      <c r="I199" s="22">
        <f t="shared" ref="I199:R199" si="171">I194*$U181</f>
        <v>0</v>
      </c>
      <c r="J199" s="22">
        <f t="shared" si="171"/>
        <v>0</v>
      </c>
      <c r="K199" s="22">
        <f t="shared" si="171"/>
        <v>0</v>
      </c>
      <c r="L199" s="22">
        <f t="shared" si="171"/>
        <v>0</v>
      </c>
      <c r="M199" s="22">
        <f t="shared" si="171"/>
        <v>0</v>
      </c>
      <c r="N199" s="22">
        <f t="shared" si="171"/>
        <v>0</v>
      </c>
      <c r="O199" s="22">
        <f t="shared" si="171"/>
        <v>0</v>
      </c>
      <c r="P199" s="22">
        <f t="shared" si="171"/>
        <v>0</v>
      </c>
      <c r="Q199" s="22">
        <f t="shared" si="171"/>
        <v>0</v>
      </c>
      <c r="R199" s="22">
        <f t="shared" si="171"/>
        <v>0</v>
      </c>
      <c r="S199" s="17"/>
      <c r="T199" s="25"/>
      <c r="U199" s="25"/>
      <c r="V199" s="25"/>
    </row>
    <row r="200" spans="2:22" hidden="1" x14ac:dyDescent="0.2">
      <c r="B200" s="18" t="s">
        <v>36</v>
      </c>
      <c r="C200" s="14" t="s">
        <v>21</v>
      </c>
      <c r="D200" s="19"/>
      <c r="E200" s="19"/>
      <c r="F200" s="20"/>
      <c r="G200" s="108"/>
      <c r="H200" s="22">
        <f t="shared" ref="H200" si="172">H195*$V182</f>
        <v>0</v>
      </c>
      <c r="I200" s="22">
        <f t="shared" ref="I200:R200" si="173">I195*$V182</f>
        <v>0</v>
      </c>
      <c r="J200" s="22">
        <f t="shared" si="173"/>
        <v>0</v>
      </c>
      <c r="K200" s="22">
        <f t="shared" si="173"/>
        <v>0</v>
      </c>
      <c r="L200" s="22">
        <f t="shared" si="173"/>
        <v>0</v>
      </c>
      <c r="M200" s="22">
        <f t="shared" si="173"/>
        <v>0</v>
      </c>
      <c r="N200" s="22">
        <f t="shared" si="173"/>
        <v>0</v>
      </c>
      <c r="O200" s="22">
        <f t="shared" si="173"/>
        <v>0</v>
      </c>
      <c r="P200" s="22">
        <f t="shared" si="173"/>
        <v>0</v>
      </c>
      <c r="Q200" s="22">
        <f t="shared" si="173"/>
        <v>0</v>
      </c>
      <c r="R200" s="22">
        <f t="shared" si="173"/>
        <v>0</v>
      </c>
      <c r="S200" s="17"/>
      <c r="T200" s="25"/>
      <c r="U200" s="25"/>
      <c r="V200" s="25"/>
    </row>
    <row r="201" spans="2:22" x14ac:dyDescent="0.2">
      <c r="B201" s="18" t="s">
        <v>37</v>
      </c>
      <c r="C201" s="14" t="s">
        <v>21</v>
      </c>
      <c r="D201" s="19"/>
      <c r="E201" s="19"/>
      <c r="F201" s="20"/>
      <c r="G201" s="108"/>
      <c r="H201" s="22">
        <f>H196*$U183</f>
        <v>0</v>
      </c>
      <c r="I201" s="22">
        <f t="shared" ref="I201:R201" si="174">I196*$U183</f>
        <v>0</v>
      </c>
      <c r="J201" s="22">
        <f t="shared" si="174"/>
        <v>0</v>
      </c>
      <c r="K201" s="22">
        <f t="shared" si="174"/>
        <v>0</v>
      </c>
      <c r="L201" s="22">
        <f t="shared" si="174"/>
        <v>0</v>
      </c>
      <c r="M201" s="22">
        <f t="shared" si="174"/>
        <v>0</v>
      </c>
      <c r="N201" s="22">
        <f t="shared" si="174"/>
        <v>0</v>
      </c>
      <c r="O201" s="22">
        <f t="shared" si="174"/>
        <v>0</v>
      </c>
      <c r="P201" s="22">
        <f t="shared" si="174"/>
        <v>0</v>
      </c>
      <c r="Q201" s="22">
        <f t="shared" si="174"/>
        <v>0</v>
      </c>
      <c r="R201" s="22">
        <f t="shared" si="174"/>
        <v>0</v>
      </c>
      <c r="S201" s="17"/>
      <c r="T201" s="25"/>
      <c r="U201" s="25"/>
      <c r="V201" s="25"/>
    </row>
    <row r="202" spans="2:22" x14ac:dyDescent="0.2">
      <c r="B202" s="18" t="s">
        <v>40</v>
      </c>
      <c r="C202" s="14" t="s">
        <v>21</v>
      </c>
      <c r="D202" s="19"/>
      <c r="E202" s="19"/>
      <c r="F202" s="19"/>
      <c r="G202" s="108"/>
      <c r="H202" s="22">
        <f>H197*$U184</f>
        <v>0</v>
      </c>
      <c r="I202" s="22">
        <f t="shared" ref="I202:R202" si="175">I197*$U184</f>
        <v>0</v>
      </c>
      <c r="J202" s="22">
        <f t="shared" si="175"/>
        <v>0</v>
      </c>
      <c r="K202" s="22">
        <f t="shared" si="175"/>
        <v>0</v>
      </c>
      <c r="L202" s="22">
        <f t="shared" si="175"/>
        <v>0</v>
      </c>
      <c r="M202" s="22">
        <f t="shared" si="175"/>
        <v>0</v>
      </c>
      <c r="N202" s="22">
        <f t="shared" si="175"/>
        <v>0</v>
      </c>
      <c r="O202" s="22">
        <f t="shared" si="175"/>
        <v>0</v>
      </c>
      <c r="P202" s="22">
        <f t="shared" si="175"/>
        <v>0</v>
      </c>
      <c r="Q202" s="22">
        <f t="shared" si="175"/>
        <v>0</v>
      </c>
      <c r="R202" s="22">
        <f t="shared" si="175"/>
        <v>0</v>
      </c>
      <c r="S202" s="17"/>
      <c r="T202" s="25"/>
      <c r="U202" s="25"/>
      <c r="V202" s="25"/>
    </row>
    <row r="203" spans="2:22" hidden="1" x14ac:dyDescent="0.2">
      <c r="B203" s="18" t="s">
        <v>42</v>
      </c>
      <c r="C203" s="14" t="s">
        <v>21</v>
      </c>
      <c r="D203" s="19"/>
      <c r="E203" s="19"/>
      <c r="F203" s="19"/>
      <c r="G203" s="31"/>
      <c r="H203" s="22">
        <f t="shared" ref="H203:R203" si="176">H198*$W187</f>
        <v>0</v>
      </c>
      <c r="I203" s="22">
        <f t="shared" si="176"/>
        <v>0</v>
      </c>
      <c r="J203" s="22">
        <f t="shared" si="176"/>
        <v>0</v>
      </c>
      <c r="K203" s="22">
        <f t="shared" si="176"/>
        <v>0</v>
      </c>
      <c r="L203" s="22">
        <f t="shared" si="176"/>
        <v>0</v>
      </c>
      <c r="M203" s="22">
        <f t="shared" si="176"/>
        <v>0</v>
      </c>
      <c r="N203" s="22">
        <f t="shared" si="176"/>
        <v>0</v>
      </c>
      <c r="O203" s="22">
        <f t="shared" si="176"/>
        <v>0</v>
      </c>
      <c r="P203" s="22">
        <f t="shared" ref="P203" si="177">P198*$W187</f>
        <v>0</v>
      </c>
      <c r="Q203" s="22">
        <f t="shared" si="176"/>
        <v>0</v>
      </c>
      <c r="R203" s="22">
        <f t="shared" si="176"/>
        <v>0</v>
      </c>
      <c r="S203" s="17"/>
      <c r="T203" s="25"/>
      <c r="U203" s="25"/>
      <c r="V203" s="25"/>
    </row>
    <row r="204" spans="2:22" x14ac:dyDescent="0.2">
      <c r="B204" s="26" t="s">
        <v>22</v>
      </c>
      <c r="C204" s="27" t="s">
        <v>21</v>
      </c>
      <c r="D204" s="28"/>
      <c r="E204" s="28"/>
      <c r="F204" s="28"/>
      <c r="G204" s="26"/>
      <c r="H204" s="29">
        <f>SUM(H199:H202)</f>
        <v>0</v>
      </c>
      <c r="I204" s="29">
        <f t="shared" ref="I204:R204" si="178">SUM(I199:I202)</f>
        <v>0</v>
      </c>
      <c r="J204" s="29">
        <f t="shared" si="178"/>
        <v>0</v>
      </c>
      <c r="K204" s="29">
        <f t="shared" si="178"/>
        <v>0</v>
      </c>
      <c r="L204" s="29">
        <f t="shared" si="178"/>
        <v>0</v>
      </c>
      <c r="M204" s="29">
        <f t="shared" si="178"/>
        <v>0</v>
      </c>
      <c r="N204" s="29">
        <f t="shared" si="178"/>
        <v>0</v>
      </c>
      <c r="O204" s="29">
        <f t="shared" si="178"/>
        <v>0</v>
      </c>
      <c r="P204" s="29">
        <f t="shared" ref="P204" si="179">SUM(P199:P202)</f>
        <v>0</v>
      </c>
      <c r="Q204" s="29">
        <f t="shared" si="178"/>
        <v>0</v>
      </c>
      <c r="R204" s="29">
        <f t="shared" si="178"/>
        <v>0</v>
      </c>
      <c r="S204" s="17"/>
      <c r="T204" s="25"/>
      <c r="U204" s="25"/>
      <c r="V204" s="25"/>
    </row>
    <row r="205" spans="2:22" x14ac:dyDescent="0.2">
      <c r="B205" s="106" t="s">
        <v>47</v>
      </c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6"/>
      <c r="T205" s="8"/>
      <c r="U205" s="8"/>
      <c r="V205" s="8"/>
    </row>
    <row r="206" spans="2:22" x14ac:dyDescent="0.2">
      <c r="B206" s="14" t="s">
        <v>30</v>
      </c>
      <c r="C206" s="14" t="s">
        <v>31</v>
      </c>
      <c r="D206" s="15"/>
      <c r="E206" s="15"/>
      <c r="F206" s="16"/>
      <c r="G206" s="103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7"/>
      <c r="T206" s="39"/>
      <c r="U206" s="39"/>
      <c r="V206" s="39"/>
    </row>
    <row r="207" spans="2:22" x14ac:dyDescent="0.2">
      <c r="B207" s="18" t="s">
        <v>32</v>
      </c>
      <c r="C207" s="14" t="s">
        <v>17</v>
      </c>
      <c r="D207" s="19"/>
      <c r="E207" s="19"/>
      <c r="F207" s="20"/>
      <c r="G207" s="107"/>
      <c r="H207" s="22">
        <f t="shared" ref="H207:R216" si="180">H181-H194</f>
        <v>101.4</v>
      </c>
      <c r="I207" s="22">
        <f t="shared" si="180"/>
        <v>101.4</v>
      </c>
      <c r="J207" s="22">
        <f t="shared" si="180"/>
        <v>101.4</v>
      </c>
      <c r="K207" s="22">
        <f t="shared" si="180"/>
        <v>101.4</v>
      </c>
      <c r="L207" s="22">
        <f t="shared" si="180"/>
        <v>101.4</v>
      </c>
      <c r="M207" s="22">
        <f t="shared" si="180"/>
        <v>101.4</v>
      </c>
      <c r="N207" s="22">
        <f t="shared" si="180"/>
        <v>101.4</v>
      </c>
      <c r="O207" s="22">
        <f t="shared" si="180"/>
        <v>101.4</v>
      </c>
      <c r="P207" s="22">
        <f t="shared" ref="P207" si="181">P181-P194</f>
        <v>101.4</v>
      </c>
      <c r="Q207" s="22">
        <f t="shared" si="180"/>
        <v>101.4</v>
      </c>
      <c r="R207" s="22">
        <f t="shared" si="180"/>
        <v>101.4</v>
      </c>
      <c r="S207" s="17"/>
      <c r="T207" s="39"/>
      <c r="U207" s="39"/>
      <c r="V207" s="39"/>
    </row>
    <row r="208" spans="2:22" hidden="1" x14ac:dyDescent="0.2">
      <c r="B208" s="18" t="s">
        <v>36</v>
      </c>
      <c r="C208" s="14" t="s">
        <v>17</v>
      </c>
      <c r="D208" s="19"/>
      <c r="E208" s="19"/>
      <c r="F208" s="20"/>
      <c r="G208" s="108"/>
      <c r="H208" s="22">
        <f t="shared" si="180"/>
        <v>0</v>
      </c>
      <c r="I208" s="22">
        <f t="shared" si="180"/>
        <v>0</v>
      </c>
      <c r="J208" s="22">
        <f t="shared" si="180"/>
        <v>0</v>
      </c>
      <c r="K208" s="22">
        <f t="shared" si="180"/>
        <v>0</v>
      </c>
      <c r="L208" s="22">
        <f t="shared" si="180"/>
        <v>0</v>
      </c>
      <c r="M208" s="22">
        <f t="shared" si="180"/>
        <v>0</v>
      </c>
      <c r="N208" s="22">
        <f t="shared" si="180"/>
        <v>0</v>
      </c>
      <c r="O208" s="22">
        <f t="shared" si="180"/>
        <v>0</v>
      </c>
      <c r="P208" s="22">
        <f t="shared" ref="P208" si="182">P182-P195</f>
        <v>0</v>
      </c>
      <c r="Q208" s="22">
        <f t="shared" si="180"/>
        <v>0</v>
      </c>
      <c r="R208" s="22">
        <f t="shared" si="180"/>
        <v>0</v>
      </c>
      <c r="S208" s="17"/>
      <c r="T208" s="39"/>
      <c r="U208" s="39"/>
      <c r="V208" s="39"/>
    </row>
    <row r="209" spans="2:29" x14ac:dyDescent="0.2">
      <c r="B209" s="18" t="s">
        <v>37</v>
      </c>
      <c r="C209" s="14" t="s">
        <v>38</v>
      </c>
      <c r="D209" s="19"/>
      <c r="E209" s="19"/>
      <c r="F209" s="20"/>
      <c r="G209" s="108"/>
      <c r="H209" s="22">
        <f t="shared" si="180"/>
        <v>1512</v>
      </c>
      <c r="I209" s="22">
        <f t="shared" si="180"/>
        <v>1512</v>
      </c>
      <c r="J209" s="22">
        <f t="shared" si="180"/>
        <v>1512</v>
      </c>
      <c r="K209" s="22">
        <f t="shared" si="180"/>
        <v>1512</v>
      </c>
      <c r="L209" s="22">
        <f t="shared" si="180"/>
        <v>1512</v>
      </c>
      <c r="M209" s="22">
        <f t="shared" si="180"/>
        <v>1512</v>
      </c>
      <c r="N209" s="22">
        <f t="shared" si="180"/>
        <v>1512</v>
      </c>
      <c r="O209" s="22">
        <f t="shared" si="180"/>
        <v>1512</v>
      </c>
      <c r="P209" s="22">
        <f t="shared" ref="P209" si="183">P183-P196</f>
        <v>1512</v>
      </c>
      <c r="Q209" s="22">
        <f t="shared" si="180"/>
        <v>1512</v>
      </c>
      <c r="R209" s="22">
        <f t="shared" si="180"/>
        <v>1512</v>
      </c>
      <c r="S209" s="17"/>
      <c r="T209" s="39"/>
      <c r="U209" s="39"/>
      <c r="V209" s="39"/>
    </row>
    <row r="210" spans="2:29" x14ac:dyDescent="0.2">
      <c r="B210" s="18" t="s">
        <v>40</v>
      </c>
      <c r="C210" s="14" t="s">
        <v>17</v>
      </c>
      <c r="D210" s="19"/>
      <c r="E210" s="19"/>
      <c r="F210" s="20"/>
      <c r="G210" s="108"/>
      <c r="H210" s="22">
        <f t="shared" si="180"/>
        <v>1140.8699999999999</v>
      </c>
      <c r="I210" s="22">
        <f t="shared" si="180"/>
        <v>1140.8699999999999</v>
      </c>
      <c r="J210" s="22">
        <f t="shared" si="180"/>
        <v>1140.8699999999999</v>
      </c>
      <c r="K210" s="22">
        <f t="shared" si="180"/>
        <v>1140.8699999999999</v>
      </c>
      <c r="L210" s="22">
        <f t="shared" si="180"/>
        <v>1140.8699999999999</v>
      </c>
      <c r="M210" s="22">
        <f t="shared" si="180"/>
        <v>1140.8699999999999</v>
      </c>
      <c r="N210" s="22">
        <f t="shared" si="180"/>
        <v>1140.8699999999999</v>
      </c>
      <c r="O210" s="22">
        <f t="shared" si="180"/>
        <v>1140.8699999999999</v>
      </c>
      <c r="P210" s="22">
        <f t="shared" ref="P210" si="184">P184-P197</f>
        <v>1140.8699999999999</v>
      </c>
      <c r="Q210" s="22">
        <f t="shared" si="180"/>
        <v>1140.8699999999999</v>
      </c>
      <c r="R210" s="22">
        <f t="shared" si="180"/>
        <v>1140.8699999999999</v>
      </c>
      <c r="S210" s="17"/>
      <c r="T210" s="39"/>
      <c r="U210" s="39"/>
      <c r="V210" s="39"/>
    </row>
    <row r="211" spans="2:29" hidden="1" x14ac:dyDescent="0.2">
      <c r="B211" s="18" t="s">
        <v>42</v>
      </c>
      <c r="C211" s="14" t="s">
        <v>17</v>
      </c>
      <c r="D211" s="19"/>
      <c r="E211" s="19"/>
      <c r="F211" s="20"/>
      <c r="G211" s="108"/>
      <c r="H211" s="22">
        <f t="shared" si="180"/>
        <v>0</v>
      </c>
      <c r="I211" s="22">
        <f t="shared" si="180"/>
        <v>0</v>
      </c>
      <c r="J211" s="22">
        <f t="shared" si="180"/>
        <v>0</v>
      </c>
      <c r="K211" s="22">
        <f t="shared" si="180"/>
        <v>0</v>
      </c>
      <c r="L211" s="22">
        <f t="shared" si="180"/>
        <v>0</v>
      </c>
      <c r="M211" s="22">
        <f t="shared" si="180"/>
        <v>0</v>
      </c>
      <c r="N211" s="22">
        <f t="shared" si="180"/>
        <v>0</v>
      </c>
      <c r="O211" s="22">
        <f t="shared" si="180"/>
        <v>0</v>
      </c>
      <c r="P211" s="22">
        <f t="shared" ref="P211" si="185">P185-P198</f>
        <v>0</v>
      </c>
      <c r="Q211" s="22">
        <f t="shared" si="180"/>
        <v>0</v>
      </c>
      <c r="R211" s="22">
        <f t="shared" si="180"/>
        <v>0</v>
      </c>
      <c r="S211" s="17"/>
      <c r="T211" s="39"/>
      <c r="U211" s="39"/>
      <c r="V211" s="39"/>
    </row>
    <row r="212" spans="2:29" x14ac:dyDescent="0.2">
      <c r="B212" s="18" t="s">
        <v>32</v>
      </c>
      <c r="C212" s="14" t="s">
        <v>21</v>
      </c>
      <c r="D212" s="19"/>
      <c r="E212" s="19"/>
      <c r="F212" s="20"/>
      <c r="G212" s="108"/>
      <c r="H212" s="22">
        <f t="shared" si="180"/>
        <v>370.952</v>
      </c>
      <c r="I212" s="22">
        <f t="shared" si="180"/>
        <v>370.952</v>
      </c>
      <c r="J212" s="22">
        <f t="shared" si="180"/>
        <v>370.952</v>
      </c>
      <c r="K212" s="22">
        <f t="shared" si="180"/>
        <v>370.952</v>
      </c>
      <c r="L212" s="22">
        <f t="shared" si="180"/>
        <v>370.952</v>
      </c>
      <c r="M212" s="22">
        <f t="shared" si="180"/>
        <v>370.952</v>
      </c>
      <c r="N212" s="22">
        <f t="shared" si="180"/>
        <v>370.952</v>
      </c>
      <c r="O212" s="22">
        <f t="shared" si="180"/>
        <v>370.952</v>
      </c>
      <c r="P212" s="22">
        <f t="shared" ref="P212" si="186">P186-P199</f>
        <v>370.952</v>
      </c>
      <c r="Q212" s="22">
        <f t="shared" si="180"/>
        <v>370.952</v>
      </c>
      <c r="R212" s="22">
        <f t="shared" si="180"/>
        <v>370.952</v>
      </c>
      <c r="S212" s="17"/>
      <c r="T212" s="39"/>
      <c r="U212" s="39"/>
      <c r="V212" s="39"/>
    </row>
    <row r="213" spans="2:29" hidden="1" x14ac:dyDescent="0.2">
      <c r="B213" s="18" t="s">
        <v>36</v>
      </c>
      <c r="C213" s="14" t="s">
        <v>21</v>
      </c>
      <c r="D213" s="19"/>
      <c r="E213" s="19"/>
      <c r="F213" s="20"/>
      <c r="G213" s="108"/>
      <c r="H213" s="22">
        <f t="shared" si="180"/>
        <v>0</v>
      </c>
      <c r="I213" s="22">
        <f t="shared" si="180"/>
        <v>0</v>
      </c>
      <c r="J213" s="22">
        <f t="shared" si="180"/>
        <v>0</v>
      </c>
      <c r="K213" s="22">
        <f t="shared" si="180"/>
        <v>0</v>
      </c>
      <c r="L213" s="22">
        <f t="shared" si="180"/>
        <v>0</v>
      </c>
      <c r="M213" s="22">
        <f t="shared" si="180"/>
        <v>0</v>
      </c>
      <c r="N213" s="22">
        <f t="shared" si="180"/>
        <v>0</v>
      </c>
      <c r="O213" s="22">
        <f t="shared" si="180"/>
        <v>0</v>
      </c>
      <c r="P213" s="22">
        <f t="shared" ref="P213" si="187">P187-P200</f>
        <v>0</v>
      </c>
      <c r="Q213" s="22">
        <f t="shared" si="180"/>
        <v>0</v>
      </c>
      <c r="R213" s="22">
        <f t="shared" si="180"/>
        <v>0</v>
      </c>
      <c r="S213" s="17"/>
      <c r="T213" s="25"/>
      <c r="U213" s="25"/>
      <c r="V213" s="25"/>
    </row>
    <row r="214" spans="2:29" x14ac:dyDescent="0.2">
      <c r="B214" s="18" t="s">
        <v>37</v>
      </c>
      <c r="C214" s="14" t="s">
        <v>21</v>
      </c>
      <c r="D214" s="19"/>
      <c r="E214" s="19"/>
      <c r="F214" s="20"/>
      <c r="G214" s="108"/>
      <c r="H214" s="22">
        <f t="shared" si="180"/>
        <v>111.995</v>
      </c>
      <c r="I214" s="22">
        <f t="shared" si="180"/>
        <v>111.995</v>
      </c>
      <c r="J214" s="22">
        <f t="shared" si="180"/>
        <v>111.995</v>
      </c>
      <c r="K214" s="22">
        <f t="shared" si="180"/>
        <v>111.995</v>
      </c>
      <c r="L214" s="22">
        <f t="shared" si="180"/>
        <v>111.995</v>
      </c>
      <c r="M214" s="22">
        <f t="shared" si="180"/>
        <v>111.995</v>
      </c>
      <c r="N214" s="22">
        <f t="shared" si="180"/>
        <v>111.995</v>
      </c>
      <c r="O214" s="22">
        <f t="shared" si="180"/>
        <v>111.995</v>
      </c>
      <c r="P214" s="22">
        <f t="shared" ref="P214" si="188">P188-P201</f>
        <v>111.995</v>
      </c>
      <c r="Q214" s="22">
        <f t="shared" si="180"/>
        <v>111.995</v>
      </c>
      <c r="R214" s="22">
        <f t="shared" si="180"/>
        <v>111.995</v>
      </c>
      <c r="S214" s="17"/>
      <c r="T214" s="25"/>
      <c r="U214" s="25"/>
      <c r="V214" s="25"/>
    </row>
    <row r="215" spans="2:29" x14ac:dyDescent="0.2">
      <c r="B215" s="18" t="s">
        <v>40</v>
      </c>
      <c r="C215" s="14" t="s">
        <v>21</v>
      </c>
      <c r="D215" s="19"/>
      <c r="E215" s="19"/>
      <c r="F215" s="19"/>
      <c r="G215" s="108"/>
      <c r="H215" s="22">
        <f t="shared" si="180"/>
        <v>1213.9739999999999</v>
      </c>
      <c r="I215" s="22">
        <f t="shared" si="180"/>
        <v>1213.9739999999999</v>
      </c>
      <c r="J215" s="22">
        <f t="shared" si="180"/>
        <v>1213.9739999999999</v>
      </c>
      <c r="K215" s="22">
        <f t="shared" si="180"/>
        <v>1213.9739999999999</v>
      </c>
      <c r="L215" s="22">
        <f t="shared" si="180"/>
        <v>1213.9739999999999</v>
      </c>
      <c r="M215" s="22">
        <f t="shared" si="180"/>
        <v>1213.9739999999999</v>
      </c>
      <c r="N215" s="22">
        <f t="shared" si="180"/>
        <v>1213.9739999999999</v>
      </c>
      <c r="O215" s="22">
        <f t="shared" si="180"/>
        <v>1213.9739999999999</v>
      </c>
      <c r="P215" s="22">
        <f t="shared" ref="P215" si="189">P189-P202</f>
        <v>1213.9739999999999</v>
      </c>
      <c r="Q215" s="22">
        <f t="shared" si="180"/>
        <v>1213.9739999999999</v>
      </c>
      <c r="R215" s="22">
        <f t="shared" si="180"/>
        <v>1213.9739999999999</v>
      </c>
      <c r="S215" s="17"/>
      <c r="T215" s="25"/>
      <c r="U215" s="25"/>
      <c r="V215" s="25"/>
    </row>
    <row r="216" spans="2:29" hidden="1" x14ac:dyDescent="0.2">
      <c r="B216" s="18" t="s">
        <v>42</v>
      </c>
      <c r="C216" s="14" t="s">
        <v>21</v>
      </c>
      <c r="D216" s="19"/>
      <c r="E216" s="19"/>
      <c r="F216" s="19"/>
      <c r="G216" s="31"/>
      <c r="H216" s="22">
        <f t="shared" si="180"/>
        <v>0</v>
      </c>
      <c r="I216" s="22">
        <f t="shared" si="180"/>
        <v>0</v>
      </c>
      <c r="J216" s="22">
        <f t="shared" si="180"/>
        <v>0</v>
      </c>
      <c r="K216" s="22">
        <f t="shared" si="180"/>
        <v>0</v>
      </c>
      <c r="L216" s="22">
        <f t="shared" si="180"/>
        <v>0</v>
      </c>
      <c r="M216" s="22">
        <f t="shared" si="180"/>
        <v>0</v>
      </c>
      <c r="N216" s="22">
        <f t="shared" si="180"/>
        <v>0</v>
      </c>
      <c r="O216" s="22">
        <f t="shared" si="180"/>
        <v>0</v>
      </c>
      <c r="P216" s="22">
        <f t="shared" ref="P216" si="190">P190-P203</f>
        <v>0</v>
      </c>
      <c r="Q216" s="22">
        <f t="shared" si="180"/>
        <v>0</v>
      </c>
      <c r="R216" s="22">
        <f t="shared" si="180"/>
        <v>0</v>
      </c>
      <c r="S216" s="17"/>
      <c r="T216" s="25"/>
      <c r="U216" s="25"/>
      <c r="V216" s="25"/>
    </row>
    <row r="217" spans="2:29" x14ac:dyDescent="0.2">
      <c r="B217" s="26" t="s">
        <v>22</v>
      </c>
      <c r="C217" s="27" t="s">
        <v>21</v>
      </c>
      <c r="D217" s="28"/>
      <c r="E217" s="28"/>
      <c r="F217" s="28"/>
      <c r="G217" s="26"/>
      <c r="H217" s="29">
        <f>SUM(H212:H216)</f>
        <v>1696.9209999999998</v>
      </c>
      <c r="I217" s="29">
        <f t="shared" ref="I217:R217" si="191">SUM(I212:I216)</f>
        <v>1696.9209999999998</v>
      </c>
      <c r="J217" s="29">
        <f t="shared" si="191"/>
        <v>1696.9209999999998</v>
      </c>
      <c r="K217" s="29">
        <f t="shared" si="191"/>
        <v>1696.9209999999998</v>
      </c>
      <c r="L217" s="29">
        <f t="shared" si="191"/>
        <v>1696.9209999999998</v>
      </c>
      <c r="M217" s="29">
        <f t="shared" si="191"/>
        <v>1696.9209999999998</v>
      </c>
      <c r="N217" s="29">
        <f t="shared" si="191"/>
        <v>1696.9209999999998</v>
      </c>
      <c r="O217" s="29">
        <f t="shared" si="191"/>
        <v>1696.9209999999998</v>
      </c>
      <c r="P217" s="29">
        <f t="shared" ref="P217" si="192">SUM(P212:P216)</f>
        <v>1696.9209999999998</v>
      </c>
      <c r="Q217" s="29">
        <f t="shared" si="191"/>
        <v>1696.9209999999998</v>
      </c>
      <c r="R217" s="29">
        <f t="shared" si="191"/>
        <v>1696.9209999999998</v>
      </c>
      <c r="S217" s="17"/>
      <c r="T217" s="25"/>
      <c r="U217" s="25"/>
      <c r="V217" s="25"/>
    </row>
    <row r="218" spans="2:29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9" x14ac:dyDescent="0.2">
      <c r="B219" s="98" t="str">
        <f>'E2 Údaje a hodnotící tabulky1 '!B90</f>
        <v>Rabasova galerie Rakovník, příspěvková organizace</v>
      </c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6"/>
      <c r="T219" s="8"/>
      <c r="U219" s="8"/>
      <c r="V219" s="8"/>
    </row>
    <row r="220" spans="2:29" x14ac:dyDescent="0.2">
      <c r="B220" s="100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6"/>
      <c r="T220" s="8"/>
      <c r="U220" s="8"/>
      <c r="V220" s="8"/>
    </row>
    <row r="221" spans="2:29" x14ac:dyDescent="0.2">
      <c r="B221" s="40" t="s">
        <v>26</v>
      </c>
      <c r="C221" s="10">
        <f>C5</f>
        <v>10</v>
      </c>
      <c r="D221" s="11"/>
      <c r="E221" s="11"/>
      <c r="F221" s="12" t="s">
        <v>27</v>
      </c>
      <c r="G221" s="12" t="s">
        <v>28</v>
      </c>
      <c r="H221" s="12">
        <f>H178</f>
        <v>0</v>
      </c>
      <c r="I221" s="12">
        <f t="shared" ref="I221:R221" si="193">I178</f>
        <v>1</v>
      </c>
      <c r="J221" s="12">
        <f t="shared" si="193"/>
        <v>2</v>
      </c>
      <c r="K221" s="12">
        <f t="shared" si="193"/>
        <v>3</v>
      </c>
      <c r="L221" s="12">
        <f t="shared" si="193"/>
        <v>4</v>
      </c>
      <c r="M221" s="12">
        <f t="shared" si="193"/>
        <v>5</v>
      </c>
      <c r="N221" s="12">
        <f t="shared" si="193"/>
        <v>6</v>
      </c>
      <c r="O221" s="12">
        <f t="shared" si="193"/>
        <v>7</v>
      </c>
      <c r="P221" s="12">
        <f t="shared" si="193"/>
        <v>8</v>
      </c>
      <c r="Q221" s="12">
        <f t="shared" si="193"/>
        <v>9</v>
      </c>
      <c r="R221" s="12">
        <f t="shared" si="193"/>
        <v>10</v>
      </c>
      <c r="S221" s="13"/>
      <c r="T221" s="13"/>
      <c r="U221" s="13"/>
      <c r="V221" s="13"/>
    </row>
    <row r="222" spans="2:29" x14ac:dyDescent="0.2">
      <c r="B222" s="102" t="s">
        <v>29</v>
      </c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6"/>
      <c r="T222" s="105" t="s">
        <v>33</v>
      </c>
      <c r="U222" s="105" t="s">
        <v>34</v>
      </c>
      <c r="V222" s="105" t="s">
        <v>35</v>
      </c>
    </row>
    <row r="223" spans="2:29" x14ac:dyDescent="0.2">
      <c r="B223" s="14" t="s">
        <v>30</v>
      </c>
      <c r="C223" s="14" t="s">
        <v>31</v>
      </c>
      <c r="D223" s="15"/>
      <c r="E223" s="15"/>
      <c r="F223" s="16"/>
      <c r="G223" s="103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7"/>
      <c r="T223" s="105"/>
      <c r="U223" s="105"/>
      <c r="V223" s="105"/>
      <c r="X223" s="109"/>
      <c r="Y223" s="109"/>
      <c r="Z223" s="109"/>
      <c r="AA223" s="109"/>
      <c r="AB223" s="109"/>
      <c r="AC223" s="109"/>
    </row>
    <row r="224" spans="2:29" x14ac:dyDescent="0.2">
      <c r="B224" s="18" t="s">
        <v>32</v>
      </c>
      <c r="C224" s="14" t="s">
        <v>17</v>
      </c>
      <c r="D224" s="19"/>
      <c r="E224" s="19"/>
      <c r="F224" s="20"/>
      <c r="G224" s="21">
        <v>85.2</v>
      </c>
      <c r="H224" s="22">
        <f t="shared" ref="H224:H233" si="194">G224</f>
        <v>85.2</v>
      </c>
      <c r="I224" s="22">
        <f t="shared" ref="I224:I227" si="195">H224</f>
        <v>85.2</v>
      </c>
      <c r="J224" s="22">
        <f t="shared" ref="J224:J227" si="196">I224</f>
        <v>85.2</v>
      </c>
      <c r="K224" s="22">
        <f t="shared" ref="I224:R233" si="197">J224</f>
        <v>85.2</v>
      </c>
      <c r="L224" s="22">
        <f t="shared" si="197"/>
        <v>85.2</v>
      </c>
      <c r="M224" s="22">
        <f t="shared" si="197"/>
        <v>85.2</v>
      </c>
      <c r="N224" s="22">
        <f t="shared" si="197"/>
        <v>85.2</v>
      </c>
      <c r="O224" s="22">
        <f t="shared" si="197"/>
        <v>85.2</v>
      </c>
      <c r="P224" s="22">
        <f t="shared" si="197"/>
        <v>85.2</v>
      </c>
      <c r="Q224" s="22">
        <f t="shared" ref="Q224:Q233" si="198">O224</f>
        <v>85.2</v>
      </c>
      <c r="R224" s="22">
        <f t="shared" si="197"/>
        <v>85.2</v>
      </c>
      <c r="S224" s="17"/>
      <c r="T224" s="23" t="s">
        <v>93</v>
      </c>
      <c r="U224" s="24">
        <v>4.1996712518848733</v>
      </c>
      <c r="V224" s="24">
        <f>U224*1.21</f>
        <v>5.0816022147806965</v>
      </c>
      <c r="X224" s="109"/>
      <c r="Y224" s="109"/>
      <c r="Z224" s="109"/>
      <c r="AA224" s="109"/>
      <c r="AB224" s="109"/>
      <c r="AC224" s="109"/>
    </row>
    <row r="225" spans="2:29" hidden="1" x14ac:dyDescent="0.2">
      <c r="B225" s="18" t="s">
        <v>36</v>
      </c>
      <c r="C225" s="14" t="s">
        <v>17</v>
      </c>
      <c r="D225" s="19"/>
      <c r="E225" s="19"/>
      <c r="F225" s="20"/>
      <c r="G225" s="21"/>
      <c r="H225" s="22">
        <f t="shared" si="194"/>
        <v>0</v>
      </c>
      <c r="I225" s="22">
        <f t="shared" si="195"/>
        <v>0</v>
      </c>
      <c r="J225" s="22">
        <f t="shared" si="196"/>
        <v>0</v>
      </c>
      <c r="K225" s="22">
        <f t="shared" si="197"/>
        <v>0</v>
      </c>
      <c r="L225" s="22">
        <f t="shared" si="197"/>
        <v>0</v>
      </c>
      <c r="M225" s="22">
        <f t="shared" si="197"/>
        <v>0</v>
      </c>
      <c r="N225" s="22">
        <f t="shared" si="197"/>
        <v>0</v>
      </c>
      <c r="O225" s="22">
        <f t="shared" si="197"/>
        <v>0</v>
      </c>
      <c r="P225" s="22">
        <f t="shared" si="197"/>
        <v>0</v>
      </c>
      <c r="Q225" s="22">
        <f t="shared" si="198"/>
        <v>0</v>
      </c>
      <c r="R225" s="22">
        <f t="shared" si="197"/>
        <v>0</v>
      </c>
      <c r="S225" s="17"/>
      <c r="T225" s="23" t="s">
        <v>41</v>
      </c>
      <c r="U225" s="24">
        <f>IFERROR(G230/G225,0)</f>
        <v>0</v>
      </c>
      <c r="V225" s="24">
        <f>U225*1.15</f>
        <v>0</v>
      </c>
      <c r="X225" s="109"/>
      <c r="Y225" s="109"/>
      <c r="Z225" s="109"/>
      <c r="AA225" s="109"/>
      <c r="AB225" s="109"/>
      <c r="AC225" s="109"/>
    </row>
    <row r="226" spans="2:29" x14ac:dyDescent="0.2">
      <c r="B226" s="18" t="s">
        <v>37</v>
      </c>
      <c r="C226" s="14" t="s">
        <v>38</v>
      </c>
      <c r="D226" s="19"/>
      <c r="E226" s="19"/>
      <c r="F226" s="20"/>
      <c r="G226" s="21">
        <v>22</v>
      </c>
      <c r="H226" s="22">
        <f t="shared" si="194"/>
        <v>22</v>
      </c>
      <c r="I226" s="22">
        <f t="shared" si="195"/>
        <v>22</v>
      </c>
      <c r="J226" s="22">
        <f t="shared" si="196"/>
        <v>22</v>
      </c>
      <c r="K226" s="22">
        <f t="shared" si="197"/>
        <v>22</v>
      </c>
      <c r="L226" s="22">
        <f t="shared" si="197"/>
        <v>22</v>
      </c>
      <c r="M226" s="22">
        <f t="shared" si="197"/>
        <v>22</v>
      </c>
      <c r="N226" s="22">
        <f t="shared" si="197"/>
        <v>22</v>
      </c>
      <c r="O226" s="22">
        <f t="shared" si="197"/>
        <v>22</v>
      </c>
      <c r="P226" s="22">
        <f t="shared" si="197"/>
        <v>22</v>
      </c>
      <c r="Q226" s="22">
        <f t="shared" si="198"/>
        <v>22</v>
      </c>
      <c r="R226" s="22">
        <f t="shared" si="197"/>
        <v>22</v>
      </c>
      <c r="S226" s="17"/>
      <c r="T226" s="23" t="s">
        <v>79</v>
      </c>
      <c r="U226" s="24">
        <f>IFERROR(G231/G226,0)</f>
        <v>8.8181818181818181E-2</v>
      </c>
      <c r="V226" s="24">
        <f>U226*1.1</f>
        <v>9.7000000000000003E-2</v>
      </c>
      <c r="X226" s="109"/>
      <c r="Y226" s="109"/>
      <c r="Z226" s="109"/>
      <c r="AA226" s="109"/>
      <c r="AB226" s="109"/>
      <c r="AC226" s="109"/>
    </row>
    <row r="227" spans="2:29" x14ac:dyDescent="0.2">
      <c r="B227" s="18" t="s">
        <v>40</v>
      </c>
      <c r="C227" s="14" t="s">
        <v>17</v>
      </c>
      <c r="D227" s="19"/>
      <c r="E227" s="19"/>
      <c r="F227" s="20"/>
      <c r="G227" s="21">
        <v>160.26</v>
      </c>
      <c r="H227" s="22">
        <f t="shared" si="194"/>
        <v>160.26</v>
      </c>
      <c r="I227" s="22">
        <f t="shared" si="195"/>
        <v>160.26</v>
      </c>
      <c r="J227" s="22">
        <f t="shared" si="196"/>
        <v>160.26</v>
      </c>
      <c r="K227" s="22">
        <f t="shared" si="197"/>
        <v>160.26</v>
      </c>
      <c r="L227" s="22">
        <f t="shared" si="197"/>
        <v>160.26</v>
      </c>
      <c r="M227" s="22">
        <f t="shared" si="197"/>
        <v>160.26</v>
      </c>
      <c r="N227" s="22">
        <f t="shared" si="197"/>
        <v>160.26</v>
      </c>
      <c r="O227" s="22">
        <f t="shared" si="197"/>
        <v>160.26</v>
      </c>
      <c r="P227" s="22">
        <f t="shared" si="197"/>
        <v>160.26</v>
      </c>
      <c r="Q227" s="22">
        <f t="shared" si="198"/>
        <v>160.26</v>
      </c>
      <c r="R227" s="22">
        <f t="shared" si="197"/>
        <v>160.26</v>
      </c>
      <c r="S227" s="17"/>
      <c r="T227" s="23" t="s">
        <v>44</v>
      </c>
      <c r="U227" s="24">
        <f>IFERROR(G232/G227,0)</f>
        <v>1.1079620616498191</v>
      </c>
      <c r="V227" s="24">
        <f t="shared" ref="V227" si="199">U227*1.21</f>
        <v>1.3406340945962811</v>
      </c>
      <c r="X227" s="109"/>
      <c r="Y227" s="109"/>
      <c r="Z227" s="109"/>
      <c r="AA227" s="109"/>
      <c r="AB227" s="109"/>
      <c r="AC227" s="109"/>
    </row>
    <row r="228" spans="2:29" hidden="1" x14ac:dyDescent="0.2">
      <c r="B228" s="18" t="s">
        <v>42</v>
      </c>
      <c r="C228" s="14" t="s">
        <v>17</v>
      </c>
      <c r="D228" s="19"/>
      <c r="E228" s="19"/>
      <c r="F228" s="20"/>
      <c r="G228" s="21"/>
      <c r="H228" s="22">
        <f t="shared" si="194"/>
        <v>0</v>
      </c>
      <c r="I228" s="22">
        <f t="shared" si="197"/>
        <v>0</v>
      </c>
      <c r="J228" s="22">
        <f t="shared" si="197"/>
        <v>0</v>
      </c>
      <c r="K228" s="22">
        <f t="shared" si="197"/>
        <v>0</v>
      </c>
      <c r="L228" s="22">
        <f t="shared" si="197"/>
        <v>0</v>
      </c>
      <c r="M228" s="22">
        <f t="shared" si="197"/>
        <v>0</v>
      </c>
      <c r="N228" s="22">
        <f t="shared" si="197"/>
        <v>0</v>
      </c>
      <c r="O228" s="22">
        <f t="shared" si="197"/>
        <v>0</v>
      </c>
      <c r="P228" s="22">
        <f t="shared" si="197"/>
        <v>0</v>
      </c>
      <c r="Q228" s="22">
        <f t="shared" si="198"/>
        <v>0</v>
      </c>
      <c r="R228" s="22">
        <f t="shared" si="197"/>
        <v>0</v>
      </c>
      <c r="S228" s="17"/>
      <c r="T228" s="23"/>
      <c r="U228" s="24">
        <f>IFERROR(G233/G228,0)</f>
        <v>0</v>
      </c>
      <c r="V228" s="24">
        <f>U228*1.21</f>
        <v>0</v>
      </c>
      <c r="X228" s="109"/>
      <c r="Y228" s="109"/>
      <c r="Z228" s="109"/>
      <c r="AA228" s="109"/>
      <c r="AB228" s="109"/>
      <c r="AC228" s="109"/>
    </row>
    <row r="229" spans="2:29" x14ac:dyDescent="0.2">
      <c r="B229" s="18" t="s">
        <v>32</v>
      </c>
      <c r="C229" s="14" t="s">
        <v>21</v>
      </c>
      <c r="D229" s="19"/>
      <c r="E229" s="19"/>
      <c r="F229" s="20"/>
      <c r="G229" s="21">
        <f>G224*U224</f>
        <v>357.81199066059122</v>
      </c>
      <c r="H229" s="22">
        <f t="shared" si="194"/>
        <v>357.81199066059122</v>
      </c>
      <c r="I229" s="22">
        <f t="shared" si="197"/>
        <v>357.81199066059122</v>
      </c>
      <c r="J229" s="22">
        <f t="shared" si="197"/>
        <v>357.81199066059122</v>
      </c>
      <c r="K229" s="22">
        <f t="shared" si="197"/>
        <v>357.81199066059122</v>
      </c>
      <c r="L229" s="22">
        <f t="shared" si="197"/>
        <v>357.81199066059122</v>
      </c>
      <c r="M229" s="22">
        <f t="shared" si="197"/>
        <v>357.81199066059122</v>
      </c>
      <c r="N229" s="22">
        <f t="shared" si="197"/>
        <v>357.81199066059122</v>
      </c>
      <c r="O229" s="22">
        <f t="shared" si="197"/>
        <v>357.81199066059122</v>
      </c>
      <c r="P229" s="22">
        <f t="shared" si="197"/>
        <v>357.81199066059122</v>
      </c>
      <c r="Q229" s="22">
        <f t="shared" si="198"/>
        <v>357.81199066059122</v>
      </c>
      <c r="R229" s="22">
        <f t="shared" si="197"/>
        <v>357.81199066059122</v>
      </c>
      <c r="S229" s="17"/>
      <c r="T229" s="82" t="s">
        <v>94</v>
      </c>
      <c r="X229" s="109"/>
      <c r="Y229" s="109"/>
      <c r="Z229" s="109"/>
      <c r="AA229" s="109"/>
      <c r="AB229" s="109"/>
      <c r="AC229" s="109"/>
    </row>
    <row r="230" spans="2:29" hidden="1" x14ac:dyDescent="0.2">
      <c r="B230" s="18" t="s">
        <v>36</v>
      </c>
      <c r="C230" s="14" t="s">
        <v>21</v>
      </c>
      <c r="D230" s="19"/>
      <c r="E230" s="19"/>
      <c r="F230" s="20"/>
      <c r="G230" s="21"/>
      <c r="H230" s="22">
        <f t="shared" si="194"/>
        <v>0</v>
      </c>
      <c r="I230" s="22">
        <f t="shared" si="197"/>
        <v>0</v>
      </c>
      <c r="J230" s="22">
        <f t="shared" si="197"/>
        <v>0</v>
      </c>
      <c r="K230" s="22">
        <f t="shared" si="197"/>
        <v>0</v>
      </c>
      <c r="L230" s="22">
        <f t="shared" si="197"/>
        <v>0</v>
      </c>
      <c r="M230" s="22">
        <f t="shared" si="197"/>
        <v>0</v>
      </c>
      <c r="N230" s="22">
        <f t="shared" si="197"/>
        <v>0</v>
      </c>
      <c r="O230" s="22">
        <f t="shared" si="197"/>
        <v>0</v>
      </c>
      <c r="P230" s="22">
        <f t="shared" si="197"/>
        <v>0</v>
      </c>
      <c r="Q230" s="22">
        <f t="shared" si="198"/>
        <v>0</v>
      </c>
      <c r="R230" s="22">
        <f t="shared" si="197"/>
        <v>0</v>
      </c>
      <c r="S230" s="17"/>
      <c r="T230" s="25"/>
      <c r="U230" s="25"/>
      <c r="V230" s="25"/>
    </row>
    <row r="231" spans="2:29" x14ac:dyDescent="0.2">
      <c r="B231" s="18" t="s">
        <v>37</v>
      </c>
      <c r="C231" s="14" t="s">
        <v>21</v>
      </c>
      <c r="D231" s="19"/>
      <c r="E231" s="19"/>
      <c r="F231" s="20"/>
      <c r="G231" s="21">
        <v>1.94</v>
      </c>
      <c r="H231" s="22">
        <f t="shared" si="194"/>
        <v>1.94</v>
      </c>
      <c r="I231" s="22">
        <f t="shared" si="197"/>
        <v>1.94</v>
      </c>
      <c r="J231" s="22">
        <f t="shared" si="197"/>
        <v>1.94</v>
      </c>
      <c r="K231" s="22">
        <f t="shared" si="197"/>
        <v>1.94</v>
      </c>
      <c r="L231" s="22">
        <f t="shared" si="197"/>
        <v>1.94</v>
      </c>
      <c r="M231" s="22">
        <f t="shared" si="197"/>
        <v>1.94</v>
      </c>
      <c r="N231" s="22">
        <f t="shared" si="197"/>
        <v>1.94</v>
      </c>
      <c r="O231" s="22">
        <f t="shared" si="197"/>
        <v>1.94</v>
      </c>
      <c r="P231" s="22">
        <f t="shared" si="197"/>
        <v>1.94</v>
      </c>
      <c r="Q231" s="22">
        <f t="shared" si="198"/>
        <v>1.94</v>
      </c>
      <c r="R231" s="22">
        <f t="shared" si="197"/>
        <v>1.94</v>
      </c>
      <c r="S231" s="17"/>
      <c r="T231" s="25"/>
      <c r="U231" s="25"/>
      <c r="V231" s="25"/>
    </row>
    <row r="232" spans="2:29" x14ac:dyDescent="0.2">
      <c r="B232" s="18" t="s">
        <v>40</v>
      </c>
      <c r="C232" s="14" t="s">
        <v>21</v>
      </c>
      <c r="D232" s="19"/>
      <c r="E232" s="19"/>
      <c r="F232" s="19"/>
      <c r="G232" s="21">
        <v>177.56200000000001</v>
      </c>
      <c r="H232" s="22">
        <f t="shared" si="194"/>
        <v>177.56200000000001</v>
      </c>
      <c r="I232" s="22">
        <f t="shared" si="197"/>
        <v>177.56200000000001</v>
      </c>
      <c r="J232" s="22">
        <f t="shared" si="197"/>
        <v>177.56200000000001</v>
      </c>
      <c r="K232" s="22">
        <f t="shared" si="197"/>
        <v>177.56200000000001</v>
      </c>
      <c r="L232" s="22">
        <f t="shared" si="197"/>
        <v>177.56200000000001</v>
      </c>
      <c r="M232" s="22">
        <f t="shared" si="197"/>
        <v>177.56200000000001</v>
      </c>
      <c r="N232" s="22">
        <f t="shared" si="197"/>
        <v>177.56200000000001</v>
      </c>
      <c r="O232" s="22">
        <f t="shared" si="197"/>
        <v>177.56200000000001</v>
      </c>
      <c r="P232" s="22">
        <f t="shared" si="197"/>
        <v>177.56200000000001</v>
      </c>
      <c r="Q232" s="22">
        <f t="shared" si="198"/>
        <v>177.56200000000001</v>
      </c>
      <c r="R232" s="22">
        <f t="shared" si="197"/>
        <v>177.56200000000001</v>
      </c>
      <c r="S232" s="17"/>
      <c r="T232" s="25"/>
      <c r="U232" s="25"/>
      <c r="V232" s="25"/>
    </row>
    <row r="233" spans="2:29" hidden="1" x14ac:dyDescent="0.2">
      <c r="B233" s="18" t="s">
        <v>42</v>
      </c>
      <c r="C233" s="14" t="s">
        <v>21</v>
      </c>
      <c r="D233" s="19"/>
      <c r="E233" s="19"/>
      <c r="F233" s="19"/>
      <c r="G233" s="21"/>
      <c r="H233" s="22">
        <f t="shared" si="194"/>
        <v>0</v>
      </c>
      <c r="I233" s="22">
        <f t="shared" si="197"/>
        <v>0</v>
      </c>
      <c r="J233" s="22">
        <f t="shared" si="197"/>
        <v>0</v>
      </c>
      <c r="K233" s="22">
        <f t="shared" si="197"/>
        <v>0</v>
      </c>
      <c r="L233" s="22">
        <f t="shared" si="197"/>
        <v>0</v>
      </c>
      <c r="M233" s="22">
        <f t="shared" si="197"/>
        <v>0</v>
      </c>
      <c r="N233" s="22">
        <f t="shared" si="197"/>
        <v>0</v>
      </c>
      <c r="O233" s="22">
        <f t="shared" si="197"/>
        <v>0</v>
      </c>
      <c r="P233" s="22">
        <f t="shared" si="197"/>
        <v>0</v>
      </c>
      <c r="Q233" s="22">
        <f t="shared" si="198"/>
        <v>0</v>
      </c>
      <c r="R233" s="22">
        <f t="shared" si="197"/>
        <v>0</v>
      </c>
      <c r="S233" s="17"/>
      <c r="T233" s="25"/>
      <c r="U233" s="25"/>
      <c r="V233" s="25"/>
    </row>
    <row r="234" spans="2:29" x14ac:dyDescent="0.2">
      <c r="B234" s="26" t="s">
        <v>22</v>
      </c>
      <c r="C234" s="27" t="s">
        <v>21</v>
      </c>
      <c r="D234" s="28"/>
      <c r="E234" s="28"/>
      <c r="F234" s="28"/>
      <c r="G234" s="29">
        <f>SUM(G229:G233)</f>
        <v>537.31399066059123</v>
      </c>
      <c r="H234" s="29">
        <f>SUM(H229:H233)</f>
        <v>537.31399066059123</v>
      </c>
      <c r="I234" s="29">
        <f t="shared" ref="I234:R234" si="200">SUM(I229:I233)</f>
        <v>537.31399066059123</v>
      </c>
      <c r="J234" s="29">
        <f t="shared" si="200"/>
        <v>537.31399066059123</v>
      </c>
      <c r="K234" s="29">
        <f t="shared" si="200"/>
        <v>537.31399066059123</v>
      </c>
      <c r="L234" s="29">
        <f t="shared" si="200"/>
        <v>537.31399066059123</v>
      </c>
      <c r="M234" s="29">
        <f t="shared" si="200"/>
        <v>537.31399066059123</v>
      </c>
      <c r="N234" s="29">
        <f t="shared" si="200"/>
        <v>537.31399066059123</v>
      </c>
      <c r="O234" s="29">
        <f t="shared" si="200"/>
        <v>537.31399066059123</v>
      </c>
      <c r="P234" s="29">
        <f t="shared" ref="P234" si="201">SUM(P229:P233)</f>
        <v>537.31399066059123</v>
      </c>
      <c r="Q234" s="29">
        <f t="shared" si="200"/>
        <v>537.31399066059123</v>
      </c>
      <c r="R234" s="29">
        <f t="shared" si="200"/>
        <v>537.31399066059123</v>
      </c>
      <c r="S234" s="17"/>
    </row>
    <row r="235" spans="2:29" x14ac:dyDescent="0.2">
      <c r="B235" s="106" t="s">
        <v>46</v>
      </c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6"/>
    </row>
    <row r="236" spans="2:29" x14ac:dyDescent="0.2">
      <c r="B236" s="14" t="s">
        <v>30</v>
      </c>
      <c r="C236" s="14" t="s">
        <v>31</v>
      </c>
      <c r="D236" s="15"/>
      <c r="E236" s="15"/>
      <c r="F236" s="16"/>
      <c r="G236" s="103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7"/>
    </row>
    <row r="237" spans="2:29" x14ac:dyDescent="0.2">
      <c r="B237" s="18" t="s">
        <v>32</v>
      </c>
      <c r="C237" s="14" t="s">
        <v>17</v>
      </c>
      <c r="D237" s="19"/>
      <c r="E237" s="19"/>
      <c r="F237" s="20"/>
      <c r="G237" s="107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9" hidden="1" x14ac:dyDescent="0.2">
      <c r="B238" s="18" t="s">
        <v>36</v>
      </c>
      <c r="C238" s="14" t="s">
        <v>17</v>
      </c>
      <c r="D238" s="19"/>
      <c r="E238" s="19"/>
      <c r="F238" s="20"/>
      <c r="G238" s="10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9" x14ac:dyDescent="0.2">
      <c r="B239" s="18" t="s">
        <v>37</v>
      </c>
      <c r="C239" s="14" t="s">
        <v>38</v>
      </c>
      <c r="D239" s="19"/>
      <c r="E239" s="19"/>
      <c r="F239" s="20"/>
      <c r="G239" s="10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9" x14ac:dyDescent="0.2">
      <c r="B240" s="18" t="s">
        <v>40</v>
      </c>
      <c r="C240" s="14" t="s">
        <v>17</v>
      </c>
      <c r="D240" s="19"/>
      <c r="E240" s="19"/>
      <c r="F240" s="20"/>
      <c r="G240" s="10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 x14ac:dyDescent="0.2">
      <c r="B241" s="18" t="s">
        <v>42</v>
      </c>
      <c r="C241" s="14" t="s">
        <v>17</v>
      </c>
      <c r="D241" s="19"/>
      <c r="E241" s="19"/>
      <c r="F241" s="20"/>
      <c r="G241" s="10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 x14ac:dyDescent="0.2">
      <c r="B242" s="18" t="s">
        <v>32</v>
      </c>
      <c r="C242" s="14" t="s">
        <v>21</v>
      </c>
      <c r="D242" s="19"/>
      <c r="E242" s="19"/>
      <c r="F242" s="20"/>
      <c r="G242" s="108"/>
      <c r="H242" s="22">
        <f>H237*$U224</f>
        <v>0</v>
      </c>
      <c r="I242" s="22">
        <f t="shared" ref="I242:R242" si="202">I237*$U224</f>
        <v>0</v>
      </c>
      <c r="J242" s="22">
        <f t="shared" si="202"/>
        <v>0</v>
      </c>
      <c r="K242" s="22">
        <f t="shared" si="202"/>
        <v>0</v>
      </c>
      <c r="L242" s="22">
        <f t="shared" si="202"/>
        <v>0</v>
      </c>
      <c r="M242" s="22">
        <f t="shared" si="202"/>
        <v>0</v>
      </c>
      <c r="N242" s="22">
        <f t="shared" si="202"/>
        <v>0</v>
      </c>
      <c r="O242" s="22">
        <f t="shared" si="202"/>
        <v>0</v>
      </c>
      <c r="P242" s="22">
        <f t="shared" si="202"/>
        <v>0</v>
      </c>
      <c r="Q242" s="22">
        <f t="shared" si="202"/>
        <v>0</v>
      </c>
      <c r="R242" s="22">
        <f t="shared" si="202"/>
        <v>0</v>
      </c>
      <c r="S242" s="17"/>
      <c r="T242" s="25"/>
      <c r="U242" s="25"/>
      <c r="V242" s="25"/>
    </row>
    <row r="243" spans="2:22" hidden="1" x14ac:dyDescent="0.2">
      <c r="B243" s="18" t="s">
        <v>36</v>
      </c>
      <c r="C243" s="14" t="s">
        <v>21</v>
      </c>
      <c r="D243" s="19"/>
      <c r="E243" s="19"/>
      <c r="F243" s="20"/>
      <c r="G243" s="108"/>
      <c r="H243" s="22">
        <f t="shared" ref="H243" si="203">H238*$V225</f>
        <v>0</v>
      </c>
      <c r="I243" s="22">
        <f t="shared" ref="I243:R243" si="204">I238*$V225</f>
        <v>0</v>
      </c>
      <c r="J243" s="22">
        <f t="shared" si="204"/>
        <v>0</v>
      </c>
      <c r="K243" s="22">
        <f t="shared" si="204"/>
        <v>0</v>
      </c>
      <c r="L243" s="22">
        <f t="shared" si="204"/>
        <v>0</v>
      </c>
      <c r="M243" s="22">
        <f t="shared" si="204"/>
        <v>0</v>
      </c>
      <c r="N243" s="22">
        <f t="shared" si="204"/>
        <v>0</v>
      </c>
      <c r="O243" s="22">
        <f t="shared" si="204"/>
        <v>0</v>
      </c>
      <c r="P243" s="22">
        <f t="shared" si="204"/>
        <v>0</v>
      </c>
      <c r="Q243" s="22">
        <f t="shared" si="204"/>
        <v>0</v>
      </c>
      <c r="R243" s="22">
        <f t="shared" si="204"/>
        <v>0</v>
      </c>
      <c r="S243" s="17"/>
      <c r="T243" s="25"/>
      <c r="U243" s="25"/>
      <c r="V243" s="25"/>
    </row>
    <row r="244" spans="2:22" x14ac:dyDescent="0.2">
      <c r="B244" s="18" t="s">
        <v>37</v>
      </c>
      <c r="C244" s="14" t="s">
        <v>21</v>
      </c>
      <c r="D244" s="19"/>
      <c r="E244" s="19"/>
      <c r="F244" s="20"/>
      <c r="G244" s="108"/>
      <c r="H244" s="22">
        <f>H239*$U226</f>
        <v>0</v>
      </c>
      <c r="I244" s="22">
        <f t="shared" ref="I244:R244" si="205">I239*$U226</f>
        <v>0</v>
      </c>
      <c r="J244" s="22">
        <f t="shared" si="205"/>
        <v>0</v>
      </c>
      <c r="K244" s="22">
        <f t="shared" si="205"/>
        <v>0</v>
      </c>
      <c r="L244" s="22">
        <f t="shared" si="205"/>
        <v>0</v>
      </c>
      <c r="M244" s="22">
        <f t="shared" si="205"/>
        <v>0</v>
      </c>
      <c r="N244" s="22">
        <f t="shared" si="205"/>
        <v>0</v>
      </c>
      <c r="O244" s="22">
        <f t="shared" si="205"/>
        <v>0</v>
      </c>
      <c r="P244" s="22">
        <f t="shared" si="205"/>
        <v>0</v>
      </c>
      <c r="Q244" s="22">
        <f t="shared" si="205"/>
        <v>0</v>
      </c>
      <c r="R244" s="22">
        <f t="shared" si="205"/>
        <v>0</v>
      </c>
      <c r="S244" s="17"/>
      <c r="T244" s="25"/>
      <c r="U244" s="25"/>
      <c r="V244" s="25"/>
    </row>
    <row r="245" spans="2:22" x14ac:dyDescent="0.2">
      <c r="B245" s="18" t="s">
        <v>40</v>
      </c>
      <c r="C245" s="14" t="s">
        <v>21</v>
      </c>
      <c r="D245" s="19"/>
      <c r="E245" s="19"/>
      <c r="F245" s="19"/>
      <c r="G245" s="108"/>
      <c r="H245" s="22">
        <f>H240*$U227</f>
        <v>0</v>
      </c>
      <c r="I245" s="22">
        <f t="shared" ref="I245:R245" si="206">I240*$U227</f>
        <v>0</v>
      </c>
      <c r="J245" s="22">
        <f t="shared" si="206"/>
        <v>0</v>
      </c>
      <c r="K245" s="22">
        <f t="shared" si="206"/>
        <v>0</v>
      </c>
      <c r="L245" s="22">
        <f t="shared" si="206"/>
        <v>0</v>
      </c>
      <c r="M245" s="22">
        <f t="shared" si="206"/>
        <v>0</v>
      </c>
      <c r="N245" s="22">
        <f t="shared" si="206"/>
        <v>0</v>
      </c>
      <c r="O245" s="22">
        <f t="shared" si="206"/>
        <v>0</v>
      </c>
      <c r="P245" s="22">
        <f t="shared" si="206"/>
        <v>0</v>
      </c>
      <c r="Q245" s="22">
        <f t="shared" si="206"/>
        <v>0</v>
      </c>
      <c r="R245" s="22">
        <f t="shared" si="206"/>
        <v>0</v>
      </c>
      <c r="S245" s="17"/>
      <c r="T245" s="25"/>
      <c r="U245" s="25"/>
      <c r="V245" s="25"/>
    </row>
    <row r="246" spans="2:22" hidden="1" x14ac:dyDescent="0.2">
      <c r="B246" s="18" t="s">
        <v>42</v>
      </c>
      <c r="C246" s="14" t="s">
        <v>21</v>
      </c>
      <c r="D246" s="19"/>
      <c r="E246" s="19"/>
      <c r="F246" s="19"/>
      <c r="G246" s="31"/>
      <c r="H246" s="22">
        <f>H241*$V228</f>
        <v>0</v>
      </c>
      <c r="I246" s="22">
        <f t="shared" ref="I246:R246" si="207">I241*$W230</f>
        <v>0</v>
      </c>
      <c r="J246" s="22">
        <f t="shared" si="207"/>
        <v>0</v>
      </c>
      <c r="K246" s="22">
        <f t="shared" si="207"/>
        <v>0</v>
      </c>
      <c r="L246" s="22">
        <f t="shared" si="207"/>
        <v>0</v>
      </c>
      <c r="M246" s="22">
        <f t="shared" si="207"/>
        <v>0</v>
      </c>
      <c r="N246" s="22">
        <f t="shared" si="207"/>
        <v>0</v>
      </c>
      <c r="O246" s="22">
        <f t="shared" si="207"/>
        <v>0</v>
      </c>
      <c r="P246" s="22">
        <f t="shared" ref="P246" si="208">P241*$W230</f>
        <v>0</v>
      </c>
      <c r="Q246" s="22">
        <f t="shared" si="207"/>
        <v>0</v>
      </c>
      <c r="R246" s="22">
        <f t="shared" si="207"/>
        <v>0</v>
      </c>
      <c r="S246" s="17"/>
      <c r="T246" s="25"/>
      <c r="U246" s="25"/>
      <c r="V246" s="25"/>
    </row>
    <row r="247" spans="2:22" x14ac:dyDescent="0.2">
      <c r="B247" s="26" t="s">
        <v>22</v>
      </c>
      <c r="C247" s="27" t="s">
        <v>21</v>
      </c>
      <c r="D247" s="28"/>
      <c r="E247" s="28"/>
      <c r="F247" s="28"/>
      <c r="G247" s="26"/>
      <c r="H247" s="29">
        <f>SUM(H242:H246)</f>
        <v>0</v>
      </c>
      <c r="I247" s="29">
        <f t="shared" ref="I247:R247" si="209">SUM(I242:I246)</f>
        <v>0</v>
      </c>
      <c r="J247" s="29">
        <f t="shared" si="209"/>
        <v>0</v>
      </c>
      <c r="K247" s="29">
        <f t="shared" si="209"/>
        <v>0</v>
      </c>
      <c r="L247" s="29">
        <f t="shared" si="209"/>
        <v>0</v>
      </c>
      <c r="M247" s="29">
        <f t="shared" si="209"/>
        <v>0</v>
      </c>
      <c r="N247" s="29">
        <f t="shared" si="209"/>
        <v>0</v>
      </c>
      <c r="O247" s="29">
        <f t="shared" si="209"/>
        <v>0</v>
      </c>
      <c r="P247" s="29">
        <f t="shared" ref="P247" si="210">SUM(P242:P246)</f>
        <v>0</v>
      </c>
      <c r="Q247" s="29">
        <f t="shared" si="209"/>
        <v>0</v>
      </c>
      <c r="R247" s="29">
        <f t="shared" si="209"/>
        <v>0</v>
      </c>
      <c r="S247" s="17"/>
      <c r="T247" s="25"/>
      <c r="U247" s="25"/>
      <c r="V247" s="25"/>
    </row>
    <row r="248" spans="2:22" x14ac:dyDescent="0.2">
      <c r="B248" s="106" t="s">
        <v>47</v>
      </c>
      <c r="C248" s="106"/>
      <c r="D248" s="106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  <c r="O248" s="106"/>
      <c r="P248" s="106"/>
      <c r="Q248" s="106"/>
      <c r="R248" s="106"/>
      <c r="S248" s="6"/>
      <c r="T248" s="8"/>
      <c r="U248" s="8"/>
      <c r="V248" s="8"/>
    </row>
    <row r="249" spans="2:22" x14ac:dyDescent="0.2">
      <c r="B249" s="14" t="s">
        <v>30</v>
      </c>
      <c r="C249" s="14" t="s">
        <v>31</v>
      </c>
      <c r="D249" s="15"/>
      <c r="E249" s="15"/>
      <c r="F249" s="16"/>
      <c r="G249" s="103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7"/>
      <c r="T249" s="39"/>
      <c r="U249" s="39"/>
      <c r="V249" s="39"/>
    </row>
    <row r="250" spans="2:22" x14ac:dyDescent="0.2">
      <c r="B250" s="18" t="s">
        <v>32</v>
      </c>
      <c r="C250" s="14" t="s">
        <v>17</v>
      </c>
      <c r="D250" s="19"/>
      <c r="E250" s="19"/>
      <c r="F250" s="20"/>
      <c r="G250" s="107"/>
      <c r="H250" s="22">
        <f t="shared" ref="H250:R259" si="211">H224-H237</f>
        <v>85.2</v>
      </c>
      <c r="I250" s="22">
        <f t="shared" si="211"/>
        <v>85.2</v>
      </c>
      <c r="J250" s="22">
        <f t="shared" si="211"/>
        <v>85.2</v>
      </c>
      <c r="K250" s="22">
        <f t="shared" si="211"/>
        <v>85.2</v>
      </c>
      <c r="L250" s="22">
        <f t="shared" si="211"/>
        <v>85.2</v>
      </c>
      <c r="M250" s="22">
        <f t="shared" si="211"/>
        <v>85.2</v>
      </c>
      <c r="N250" s="22">
        <f t="shared" si="211"/>
        <v>85.2</v>
      </c>
      <c r="O250" s="22">
        <f t="shared" si="211"/>
        <v>85.2</v>
      </c>
      <c r="P250" s="22">
        <f t="shared" ref="P250" si="212">P224-P237</f>
        <v>85.2</v>
      </c>
      <c r="Q250" s="22">
        <f t="shared" si="211"/>
        <v>85.2</v>
      </c>
      <c r="R250" s="22">
        <f t="shared" si="211"/>
        <v>85.2</v>
      </c>
      <c r="S250" s="17"/>
      <c r="T250" s="39"/>
      <c r="U250" s="39"/>
      <c r="V250" s="39"/>
    </row>
    <row r="251" spans="2:22" hidden="1" x14ac:dyDescent="0.2">
      <c r="B251" s="18" t="s">
        <v>36</v>
      </c>
      <c r="C251" s="14" t="s">
        <v>17</v>
      </c>
      <c r="D251" s="19"/>
      <c r="E251" s="19"/>
      <c r="F251" s="20"/>
      <c r="G251" s="108"/>
      <c r="H251" s="22">
        <f t="shared" si="211"/>
        <v>0</v>
      </c>
      <c r="I251" s="22">
        <f t="shared" si="211"/>
        <v>0</v>
      </c>
      <c r="J251" s="22">
        <f t="shared" si="211"/>
        <v>0</v>
      </c>
      <c r="K251" s="22">
        <f t="shared" si="211"/>
        <v>0</v>
      </c>
      <c r="L251" s="22">
        <f t="shared" si="211"/>
        <v>0</v>
      </c>
      <c r="M251" s="22">
        <f t="shared" si="211"/>
        <v>0</v>
      </c>
      <c r="N251" s="22">
        <f t="shared" si="211"/>
        <v>0</v>
      </c>
      <c r="O251" s="22">
        <f t="shared" si="211"/>
        <v>0</v>
      </c>
      <c r="P251" s="22">
        <f t="shared" ref="P251" si="213">P225-P238</f>
        <v>0</v>
      </c>
      <c r="Q251" s="22">
        <f t="shared" si="211"/>
        <v>0</v>
      </c>
      <c r="R251" s="22">
        <f t="shared" si="211"/>
        <v>0</v>
      </c>
      <c r="S251" s="17"/>
      <c r="T251" s="39"/>
      <c r="U251" s="39"/>
      <c r="V251" s="39"/>
    </row>
    <row r="252" spans="2:22" x14ac:dyDescent="0.2">
      <c r="B252" s="18" t="s">
        <v>37</v>
      </c>
      <c r="C252" s="14" t="s">
        <v>38</v>
      </c>
      <c r="D252" s="19"/>
      <c r="E252" s="19"/>
      <c r="F252" s="20"/>
      <c r="G252" s="108"/>
      <c r="H252" s="22">
        <f t="shared" si="211"/>
        <v>22</v>
      </c>
      <c r="I252" s="22">
        <f t="shared" si="211"/>
        <v>22</v>
      </c>
      <c r="J252" s="22">
        <f t="shared" si="211"/>
        <v>22</v>
      </c>
      <c r="K252" s="22">
        <f t="shared" si="211"/>
        <v>22</v>
      </c>
      <c r="L252" s="22">
        <f t="shared" si="211"/>
        <v>22</v>
      </c>
      <c r="M252" s="22">
        <f t="shared" si="211"/>
        <v>22</v>
      </c>
      <c r="N252" s="22">
        <f t="shared" si="211"/>
        <v>22</v>
      </c>
      <c r="O252" s="22">
        <f t="shared" si="211"/>
        <v>22</v>
      </c>
      <c r="P252" s="22">
        <f t="shared" ref="P252" si="214">P226-P239</f>
        <v>22</v>
      </c>
      <c r="Q252" s="22">
        <f t="shared" si="211"/>
        <v>22</v>
      </c>
      <c r="R252" s="22">
        <f t="shared" si="211"/>
        <v>22</v>
      </c>
      <c r="S252" s="17"/>
      <c r="T252" s="39"/>
      <c r="U252" s="39"/>
      <c r="V252" s="39"/>
    </row>
    <row r="253" spans="2:22" x14ac:dyDescent="0.2">
      <c r="B253" s="18" t="s">
        <v>40</v>
      </c>
      <c r="C253" s="14" t="s">
        <v>17</v>
      </c>
      <c r="D253" s="19"/>
      <c r="E253" s="19"/>
      <c r="F253" s="20"/>
      <c r="G253" s="108"/>
      <c r="H253" s="22">
        <f t="shared" si="211"/>
        <v>160.26</v>
      </c>
      <c r="I253" s="22">
        <f t="shared" si="211"/>
        <v>160.26</v>
      </c>
      <c r="J253" s="22">
        <f t="shared" si="211"/>
        <v>160.26</v>
      </c>
      <c r="K253" s="22">
        <f t="shared" si="211"/>
        <v>160.26</v>
      </c>
      <c r="L253" s="22">
        <f t="shared" si="211"/>
        <v>160.26</v>
      </c>
      <c r="M253" s="22">
        <f t="shared" si="211"/>
        <v>160.26</v>
      </c>
      <c r="N253" s="22">
        <f t="shared" si="211"/>
        <v>160.26</v>
      </c>
      <c r="O253" s="22">
        <f t="shared" si="211"/>
        <v>160.26</v>
      </c>
      <c r="P253" s="22">
        <f t="shared" ref="P253" si="215">P227-P240</f>
        <v>160.26</v>
      </c>
      <c r="Q253" s="22">
        <f t="shared" si="211"/>
        <v>160.26</v>
      </c>
      <c r="R253" s="22">
        <f t="shared" si="211"/>
        <v>160.26</v>
      </c>
      <c r="S253" s="17"/>
      <c r="T253" s="39"/>
      <c r="U253" s="39"/>
      <c r="V253" s="39"/>
    </row>
    <row r="254" spans="2:22" hidden="1" x14ac:dyDescent="0.2">
      <c r="B254" s="18" t="s">
        <v>42</v>
      </c>
      <c r="C254" s="14" t="s">
        <v>17</v>
      </c>
      <c r="D254" s="19"/>
      <c r="E254" s="19"/>
      <c r="F254" s="20"/>
      <c r="G254" s="108"/>
      <c r="H254" s="22">
        <f t="shared" si="211"/>
        <v>0</v>
      </c>
      <c r="I254" s="22">
        <f t="shared" si="211"/>
        <v>0</v>
      </c>
      <c r="J254" s="22">
        <f t="shared" si="211"/>
        <v>0</v>
      </c>
      <c r="K254" s="22">
        <f t="shared" si="211"/>
        <v>0</v>
      </c>
      <c r="L254" s="22">
        <f t="shared" si="211"/>
        <v>0</v>
      </c>
      <c r="M254" s="22">
        <f t="shared" si="211"/>
        <v>0</v>
      </c>
      <c r="N254" s="22">
        <f t="shared" si="211"/>
        <v>0</v>
      </c>
      <c r="O254" s="22">
        <f t="shared" si="211"/>
        <v>0</v>
      </c>
      <c r="P254" s="22">
        <f t="shared" ref="P254" si="216">P228-P241</f>
        <v>0</v>
      </c>
      <c r="Q254" s="22">
        <f t="shared" si="211"/>
        <v>0</v>
      </c>
      <c r="R254" s="22">
        <f t="shared" si="211"/>
        <v>0</v>
      </c>
      <c r="S254" s="17"/>
      <c r="T254" s="39"/>
      <c r="U254" s="39"/>
      <c r="V254" s="39"/>
    </row>
    <row r="255" spans="2:22" x14ac:dyDescent="0.2">
      <c r="B255" s="18" t="s">
        <v>32</v>
      </c>
      <c r="C255" s="14" t="s">
        <v>21</v>
      </c>
      <c r="D255" s="19"/>
      <c r="E255" s="19"/>
      <c r="F255" s="20"/>
      <c r="G255" s="108"/>
      <c r="H255" s="22">
        <f t="shared" si="211"/>
        <v>357.81199066059122</v>
      </c>
      <c r="I255" s="22">
        <f t="shared" si="211"/>
        <v>357.81199066059122</v>
      </c>
      <c r="J255" s="22">
        <f t="shared" si="211"/>
        <v>357.81199066059122</v>
      </c>
      <c r="K255" s="22">
        <f t="shared" si="211"/>
        <v>357.81199066059122</v>
      </c>
      <c r="L255" s="22">
        <f t="shared" si="211"/>
        <v>357.81199066059122</v>
      </c>
      <c r="M255" s="22">
        <f t="shared" si="211"/>
        <v>357.81199066059122</v>
      </c>
      <c r="N255" s="22">
        <f t="shared" si="211"/>
        <v>357.81199066059122</v>
      </c>
      <c r="O255" s="22">
        <f t="shared" si="211"/>
        <v>357.81199066059122</v>
      </c>
      <c r="P255" s="22">
        <f t="shared" ref="P255" si="217">P229-P242</f>
        <v>357.81199066059122</v>
      </c>
      <c r="Q255" s="22">
        <f t="shared" si="211"/>
        <v>357.81199066059122</v>
      </c>
      <c r="R255" s="22">
        <f t="shared" si="211"/>
        <v>357.81199066059122</v>
      </c>
      <c r="S255" s="17"/>
      <c r="T255" s="39"/>
      <c r="U255" s="39"/>
      <c r="V255" s="39"/>
    </row>
    <row r="256" spans="2:22" hidden="1" x14ac:dyDescent="0.2">
      <c r="B256" s="18" t="s">
        <v>36</v>
      </c>
      <c r="C256" s="14" t="s">
        <v>21</v>
      </c>
      <c r="D256" s="19"/>
      <c r="E256" s="19"/>
      <c r="F256" s="20"/>
      <c r="G256" s="108"/>
      <c r="H256" s="22">
        <f t="shared" si="211"/>
        <v>0</v>
      </c>
      <c r="I256" s="22">
        <f t="shared" si="211"/>
        <v>0</v>
      </c>
      <c r="J256" s="22">
        <f t="shared" si="211"/>
        <v>0</v>
      </c>
      <c r="K256" s="22">
        <f t="shared" si="211"/>
        <v>0</v>
      </c>
      <c r="L256" s="22">
        <f t="shared" si="211"/>
        <v>0</v>
      </c>
      <c r="M256" s="22">
        <f t="shared" si="211"/>
        <v>0</v>
      </c>
      <c r="N256" s="22">
        <f t="shared" si="211"/>
        <v>0</v>
      </c>
      <c r="O256" s="22">
        <f t="shared" si="211"/>
        <v>0</v>
      </c>
      <c r="P256" s="22">
        <f t="shared" ref="P256" si="218">P230-P243</f>
        <v>0</v>
      </c>
      <c r="Q256" s="22">
        <f t="shared" si="211"/>
        <v>0</v>
      </c>
      <c r="R256" s="22">
        <f t="shared" si="211"/>
        <v>0</v>
      </c>
      <c r="S256" s="17"/>
      <c r="T256" s="25"/>
      <c r="U256" s="25"/>
      <c r="V256" s="25"/>
    </row>
    <row r="257" spans="2:29" x14ac:dyDescent="0.2">
      <c r="B257" s="18" t="s">
        <v>37</v>
      </c>
      <c r="C257" s="14" t="s">
        <v>21</v>
      </c>
      <c r="D257" s="19"/>
      <c r="E257" s="19"/>
      <c r="F257" s="20"/>
      <c r="G257" s="108"/>
      <c r="H257" s="22">
        <f t="shared" si="211"/>
        <v>1.94</v>
      </c>
      <c r="I257" s="22">
        <f t="shared" si="211"/>
        <v>1.94</v>
      </c>
      <c r="J257" s="22">
        <f t="shared" si="211"/>
        <v>1.94</v>
      </c>
      <c r="K257" s="22">
        <f t="shared" si="211"/>
        <v>1.94</v>
      </c>
      <c r="L257" s="22">
        <f t="shared" si="211"/>
        <v>1.94</v>
      </c>
      <c r="M257" s="22">
        <f t="shared" si="211"/>
        <v>1.94</v>
      </c>
      <c r="N257" s="22">
        <f t="shared" si="211"/>
        <v>1.94</v>
      </c>
      <c r="O257" s="22">
        <f t="shared" si="211"/>
        <v>1.94</v>
      </c>
      <c r="P257" s="22">
        <f t="shared" ref="P257" si="219">P231-P244</f>
        <v>1.94</v>
      </c>
      <c r="Q257" s="22">
        <f t="shared" si="211"/>
        <v>1.94</v>
      </c>
      <c r="R257" s="22">
        <f t="shared" si="211"/>
        <v>1.94</v>
      </c>
      <c r="S257" s="17"/>
      <c r="T257" s="25"/>
      <c r="U257" s="25"/>
      <c r="V257" s="25"/>
    </row>
    <row r="258" spans="2:29" x14ac:dyDescent="0.2">
      <c r="B258" s="18" t="s">
        <v>40</v>
      </c>
      <c r="C258" s="14" t="s">
        <v>21</v>
      </c>
      <c r="D258" s="19"/>
      <c r="E258" s="19"/>
      <c r="F258" s="19"/>
      <c r="G258" s="108"/>
      <c r="H258" s="22">
        <f t="shared" si="211"/>
        <v>177.56200000000001</v>
      </c>
      <c r="I258" s="22">
        <f t="shared" si="211"/>
        <v>177.56200000000001</v>
      </c>
      <c r="J258" s="22">
        <f t="shared" si="211"/>
        <v>177.56200000000001</v>
      </c>
      <c r="K258" s="22">
        <f t="shared" si="211"/>
        <v>177.56200000000001</v>
      </c>
      <c r="L258" s="22">
        <f t="shared" si="211"/>
        <v>177.56200000000001</v>
      </c>
      <c r="M258" s="22">
        <f t="shared" si="211"/>
        <v>177.56200000000001</v>
      </c>
      <c r="N258" s="22">
        <f t="shared" si="211"/>
        <v>177.56200000000001</v>
      </c>
      <c r="O258" s="22">
        <f t="shared" si="211"/>
        <v>177.56200000000001</v>
      </c>
      <c r="P258" s="22">
        <f t="shared" ref="P258" si="220">P232-P245</f>
        <v>177.56200000000001</v>
      </c>
      <c r="Q258" s="22">
        <f t="shared" si="211"/>
        <v>177.56200000000001</v>
      </c>
      <c r="R258" s="22">
        <f t="shared" si="211"/>
        <v>177.56200000000001</v>
      </c>
      <c r="S258" s="17"/>
      <c r="T258" s="25"/>
      <c r="U258" s="25"/>
      <c r="V258" s="25"/>
    </row>
    <row r="259" spans="2:29" hidden="1" x14ac:dyDescent="0.2">
      <c r="B259" s="18" t="s">
        <v>42</v>
      </c>
      <c r="C259" s="14" t="s">
        <v>21</v>
      </c>
      <c r="D259" s="19"/>
      <c r="E259" s="19"/>
      <c r="F259" s="19"/>
      <c r="G259" s="31"/>
      <c r="H259" s="22">
        <f t="shared" si="211"/>
        <v>0</v>
      </c>
      <c r="I259" s="22">
        <f t="shared" si="211"/>
        <v>0</v>
      </c>
      <c r="J259" s="22">
        <f t="shared" si="211"/>
        <v>0</v>
      </c>
      <c r="K259" s="22">
        <f t="shared" si="211"/>
        <v>0</v>
      </c>
      <c r="L259" s="22">
        <f t="shared" si="211"/>
        <v>0</v>
      </c>
      <c r="M259" s="22">
        <f t="shared" si="211"/>
        <v>0</v>
      </c>
      <c r="N259" s="22">
        <f t="shared" si="211"/>
        <v>0</v>
      </c>
      <c r="O259" s="22">
        <f t="shared" si="211"/>
        <v>0</v>
      </c>
      <c r="P259" s="22">
        <f t="shared" ref="P259" si="221">P233-P246</f>
        <v>0</v>
      </c>
      <c r="Q259" s="22">
        <f t="shared" si="211"/>
        <v>0</v>
      </c>
      <c r="R259" s="22">
        <f t="shared" si="211"/>
        <v>0</v>
      </c>
      <c r="S259" s="17"/>
      <c r="T259" s="25"/>
      <c r="U259" s="25"/>
      <c r="V259" s="25"/>
    </row>
    <row r="260" spans="2:29" x14ac:dyDescent="0.2">
      <c r="B260" s="26" t="s">
        <v>22</v>
      </c>
      <c r="C260" s="27" t="s">
        <v>21</v>
      </c>
      <c r="D260" s="28"/>
      <c r="E260" s="28"/>
      <c r="F260" s="28"/>
      <c r="G260" s="26"/>
      <c r="H260" s="29">
        <f>SUM(H255:H259)</f>
        <v>537.31399066059123</v>
      </c>
      <c r="I260" s="29">
        <f t="shared" ref="I260:R260" si="222">SUM(I255:I259)</f>
        <v>537.31399066059123</v>
      </c>
      <c r="J260" s="29">
        <f t="shared" si="222"/>
        <v>537.31399066059123</v>
      </c>
      <c r="K260" s="29">
        <f t="shared" si="222"/>
        <v>537.31399066059123</v>
      </c>
      <c r="L260" s="29">
        <f t="shared" si="222"/>
        <v>537.31399066059123</v>
      </c>
      <c r="M260" s="29">
        <f t="shared" si="222"/>
        <v>537.31399066059123</v>
      </c>
      <c r="N260" s="29">
        <f t="shared" si="222"/>
        <v>537.31399066059123</v>
      </c>
      <c r="O260" s="29">
        <f t="shared" si="222"/>
        <v>537.31399066059123</v>
      </c>
      <c r="P260" s="29">
        <f t="shared" ref="P260" si="223">SUM(P255:P259)</f>
        <v>537.31399066059123</v>
      </c>
      <c r="Q260" s="29">
        <f t="shared" si="222"/>
        <v>537.31399066059123</v>
      </c>
      <c r="R260" s="29">
        <f t="shared" si="222"/>
        <v>537.31399066059123</v>
      </c>
      <c r="S260" s="17"/>
      <c r="T260" s="25"/>
      <c r="U260" s="25"/>
      <c r="V260" s="25"/>
    </row>
    <row r="261" spans="2:29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9" x14ac:dyDescent="0.2">
      <c r="B262" s="98" t="str">
        <f>'E2 Údaje a hodnotící tabulky1 '!B112</f>
        <v>Střední škola, Základní škola a Mateřská škola Rakovník, příspěvková organizace</v>
      </c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6"/>
      <c r="T262" s="8"/>
      <c r="U262" s="8"/>
      <c r="V262" s="8"/>
    </row>
    <row r="263" spans="2:29" x14ac:dyDescent="0.2">
      <c r="B263" s="100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6"/>
      <c r="T263" s="8"/>
      <c r="U263" s="8"/>
      <c r="V263" s="8"/>
    </row>
    <row r="264" spans="2:29" x14ac:dyDescent="0.2">
      <c r="B264" s="40" t="s">
        <v>26</v>
      </c>
      <c r="C264" s="10">
        <f>C5</f>
        <v>10</v>
      </c>
      <c r="D264" s="11"/>
      <c r="E264" s="11"/>
      <c r="F264" s="12" t="s">
        <v>27</v>
      </c>
      <c r="G264" s="12" t="s">
        <v>28</v>
      </c>
      <c r="H264" s="12">
        <f>H221</f>
        <v>0</v>
      </c>
      <c r="I264" s="12">
        <f t="shared" ref="I264:R264" si="224">I221</f>
        <v>1</v>
      </c>
      <c r="J264" s="12">
        <f t="shared" si="224"/>
        <v>2</v>
      </c>
      <c r="K264" s="12">
        <f t="shared" si="224"/>
        <v>3</v>
      </c>
      <c r="L264" s="12">
        <f t="shared" si="224"/>
        <v>4</v>
      </c>
      <c r="M264" s="12">
        <f t="shared" si="224"/>
        <v>5</v>
      </c>
      <c r="N264" s="12">
        <f t="shared" si="224"/>
        <v>6</v>
      </c>
      <c r="O264" s="12">
        <f t="shared" si="224"/>
        <v>7</v>
      </c>
      <c r="P264" s="12">
        <f t="shared" si="224"/>
        <v>8</v>
      </c>
      <c r="Q264" s="12">
        <f t="shared" si="224"/>
        <v>9</v>
      </c>
      <c r="R264" s="12">
        <f t="shared" si="224"/>
        <v>10</v>
      </c>
      <c r="S264" s="13"/>
      <c r="T264" s="13"/>
      <c r="U264" s="13"/>
      <c r="V264" s="13"/>
    </row>
    <row r="265" spans="2:29" ht="15.5" customHeight="1" x14ac:dyDescent="0.2">
      <c r="B265" s="102" t="s">
        <v>29</v>
      </c>
      <c r="C265" s="102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6"/>
      <c r="T265" s="96" t="s">
        <v>33</v>
      </c>
      <c r="U265" s="96" t="s">
        <v>34</v>
      </c>
      <c r="V265" s="96" t="s">
        <v>35</v>
      </c>
    </row>
    <row r="266" spans="2:29" ht="14.5" customHeight="1" x14ac:dyDescent="0.2">
      <c r="B266" s="14" t="s">
        <v>30</v>
      </c>
      <c r="C266" s="14" t="s">
        <v>31</v>
      </c>
      <c r="D266" s="15"/>
      <c r="E266" s="15"/>
      <c r="F266" s="16"/>
      <c r="G266" s="103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7"/>
      <c r="T266" s="97"/>
      <c r="U266" s="97"/>
      <c r="V266" s="97"/>
      <c r="X266" s="109"/>
      <c r="Y266" s="109"/>
      <c r="Z266" s="109"/>
      <c r="AA266" s="109"/>
      <c r="AB266" s="109"/>
      <c r="AC266" s="109"/>
    </row>
    <row r="267" spans="2:29" x14ac:dyDescent="0.2">
      <c r="B267" s="18" t="s">
        <v>32</v>
      </c>
      <c r="C267" s="14" t="s">
        <v>17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25">H267</f>
        <v>89.65</v>
      </c>
      <c r="J267" s="22">
        <f t="shared" si="225"/>
        <v>89.65</v>
      </c>
      <c r="K267" s="22">
        <f t="shared" si="225"/>
        <v>89.65</v>
      </c>
      <c r="L267" s="22">
        <f t="shared" si="225"/>
        <v>89.65</v>
      </c>
      <c r="M267" s="22">
        <f t="shared" si="225"/>
        <v>89.65</v>
      </c>
      <c r="N267" s="22">
        <f t="shared" si="225"/>
        <v>89.65</v>
      </c>
      <c r="O267" s="22">
        <f t="shared" si="225"/>
        <v>89.65</v>
      </c>
      <c r="P267" s="22">
        <f t="shared" si="225"/>
        <v>89.65</v>
      </c>
      <c r="Q267" s="22">
        <f t="shared" ref="Q267:Q276" si="226">O267</f>
        <v>89.65</v>
      </c>
      <c r="R267" s="22">
        <f t="shared" si="225"/>
        <v>89.65</v>
      </c>
      <c r="S267" s="17"/>
      <c r="T267" s="23" t="s">
        <v>39</v>
      </c>
      <c r="U267" s="24">
        <f>IFERROR(G272/G267,0)</f>
        <v>4.8892470719464587</v>
      </c>
      <c r="V267" s="24">
        <f>U267*1.21</f>
        <v>5.9159889570552151</v>
      </c>
      <c r="X267" s="109"/>
      <c r="Y267" s="109"/>
      <c r="Z267" s="109"/>
      <c r="AA267" s="109"/>
      <c r="AB267" s="109"/>
      <c r="AC267" s="109"/>
    </row>
    <row r="268" spans="2:29" hidden="1" x14ac:dyDescent="0.2">
      <c r="B268" s="18" t="s">
        <v>36</v>
      </c>
      <c r="C268" s="14" t="s">
        <v>17</v>
      </c>
      <c r="D268" s="19"/>
      <c r="E268" s="19"/>
      <c r="F268" s="20"/>
      <c r="G268" s="21">
        <v>0</v>
      </c>
      <c r="H268" s="22">
        <f t="shared" ref="H268:H276" si="227">G268</f>
        <v>0</v>
      </c>
      <c r="I268" s="22">
        <f t="shared" si="225"/>
        <v>0</v>
      </c>
      <c r="J268" s="22">
        <f t="shared" si="225"/>
        <v>0</v>
      </c>
      <c r="K268" s="22">
        <f t="shared" si="225"/>
        <v>0</v>
      </c>
      <c r="L268" s="22">
        <f t="shared" si="225"/>
        <v>0</v>
      </c>
      <c r="M268" s="22">
        <f t="shared" si="225"/>
        <v>0</v>
      </c>
      <c r="N268" s="22">
        <f t="shared" si="225"/>
        <v>0</v>
      </c>
      <c r="O268" s="22">
        <f t="shared" si="225"/>
        <v>0</v>
      </c>
      <c r="P268" s="22">
        <f t="shared" si="225"/>
        <v>0</v>
      </c>
      <c r="Q268" s="22">
        <f t="shared" si="226"/>
        <v>0</v>
      </c>
      <c r="R268" s="22">
        <f t="shared" si="225"/>
        <v>0</v>
      </c>
      <c r="S268" s="17"/>
      <c r="T268" s="23" t="s">
        <v>41</v>
      </c>
      <c r="U268" s="24">
        <f>IFERROR(G273/G268,0)</f>
        <v>0</v>
      </c>
      <c r="V268" s="24">
        <f>U268*1.15</f>
        <v>0</v>
      </c>
      <c r="X268" s="109"/>
      <c r="Y268" s="109"/>
      <c r="Z268" s="109"/>
      <c r="AA268" s="109"/>
      <c r="AB268" s="109"/>
      <c r="AC268" s="109"/>
    </row>
    <row r="269" spans="2:29" x14ac:dyDescent="0.2">
      <c r="B269" s="18" t="s">
        <v>37</v>
      </c>
      <c r="C269" s="14" t="s">
        <v>38</v>
      </c>
      <c r="D269" s="19"/>
      <c r="E269" s="19"/>
      <c r="F269" s="20"/>
      <c r="G269" s="21">
        <v>2095.6666666666665</v>
      </c>
      <c r="H269" s="22">
        <f t="shared" si="227"/>
        <v>2095.6666666666665</v>
      </c>
      <c r="I269" s="22">
        <f t="shared" si="225"/>
        <v>2095.6666666666665</v>
      </c>
      <c r="J269" s="22">
        <f t="shared" si="225"/>
        <v>2095.6666666666665</v>
      </c>
      <c r="K269" s="22">
        <f t="shared" si="225"/>
        <v>2095.6666666666665</v>
      </c>
      <c r="L269" s="22">
        <f t="shared" si="225"/>
        <v>2095.6666666666665</v>
      </c>
      <c r="M269" s="22">
        <f t="shared" si="225"/>
        <v>2095.6666666666665</v>
      </c>
      <c r="N269" s="22">
        <f t="shared" si="225"/>
        <v>2095.6666666666665</v>
      </c>
      <c r="O269" s="22">
        <f t="shared" si="225"/>
        <v>2095.6666666666665</v>
      </c>
      <c r="P269" s="22">
        <f t="shared" si="225"/>
        <v>2095.6666666666665</v>
      </c>
      <c r="Q269" s="22">
        <f t="shared" si="226"/>
        <v>2095.6666666666665</v>
      </c>
      <c r="R269" s="22">
        <f t="shared" si="225"/>
        <v>2095.6666666666665</v>
      </c>
      <c r="S269" s="17"/>
      <c r="T269" s="23" t="s">
        <v>48</v>
      </c>
      <c r="U269" s="24">
        <f>IFERROR(G274/G269,0)</f>
        <v>7.0729215842214102E-2</v>
      </c>
      <c r="V269" s="24">
        <f>U269*1.1</f>
        <v>7.7802137426435519E-2</v>
      </c>
      <c r="X269" s="109"/>
      <c r="Y269" s="109"/>
      <c r="Z269" s="109"/>
      <c r="AA269" s="109"/>
      <c r="AB269" s="109"/>
      <c r="AC269" s="109"/>
    </row>
    <row r="270" spans="2:29" x14ac:dyDescent="0.2">
      <c r="B270" s="18" t="s">
        <v>40</v>
      </c>
      <c r="C270" s="14" t="s">
        <v>17</v>
      </c>
      <c r="D270" s="19"/>
      <c r="E270" s="19"/>
      <c r="F270" s="20"/>
      <c r="G270" s="21">
        <v>765.93</v>
      </c>
      <c r="H270" s="22">
        <f t="shared" si="227"/>
        <v>765.93</v>
      </c>
      <c r="I270" s="22">
        <f t="shared" si="225"/>
        <v>765.93</v>
      </c>
      <c r="J270" s="22">
        <f t="shared" si="225"/>
        <v>765.93</v>
      </c>
      <c r="K270" s="22">
        <f t="shared" si="225"/>
        <v>765.93</v>
      </c>
      <c r="L270" s="22">
        <f t="shared" si="225"/>
        <v>765.93</v>
      </c>
      <c r="M270" s="22">
        <f t="shared" si="225"/>
        <v>765.93</v>
      </c>
      <c r="N270" s="22">
        <f t="shared" si="225"/>
        <v>765.93</v>
      </c>
      <c r="O270" s="22">
        <f t="shared" si="225"/>
        <v>765.93</v>
      </c>
      <c r="P270" s="22">
        <f t="shared" si="225"/>
        <v>765.93</v>
      </c>
      <c r="Q270" s="22">
        <f t="shared" si="226"/>
        <v>765.93</v>
      </c>
      <c r="R270" s="22">
        <f t="shared" si="225"/>
        <v>765.93</v>
      </c>
      <c r="S270" s="17"/>
      <c r="T270" s="23" t="s">
        <v>44</v>
      </c>
      <c r="U270" s="24">
        <f>IFERROR(G275/G270,0)</f>
        <v>1.0532072121473242</v>
      </c>
      <c r="V270" s="24">
        <f t="shared" ref="V270:V271" si="228">U270*1.21</f>
        <v>1.2743807266982623</v>
      </c>
      <c r="X270" s="109"/>
      <c r="Y270" s="109"/>
      <c r="Z270" s="109"/>
      <c r="AA270" s="109"/>
      <c r="AB270" s="109"/>
      <c r="AC270" s="109"/>
    </row>
    <row r="271" spans="2:29" hidden="1" x14ac:dyDescent="0.2">
      <c r="B271" s="18" t="s">
        <v>42</v>
      </c>
      <c r="C271" s="14" t="s">
        <v>17</v>
      </c>
      <c r="D271" s="19"/>
      <c r="E271" s="19"/>
      <c r="F271" s="20"/>
      <c r="G271" s="21">
        <v>0</v>
      </c>
      <c r="H271" s="22">
        <f t="shared" si="227"/>
        <v>0</v>
      </c>
      <c r="I271" s="22">
        <f t="shared" si="225"/>
        <v>0</v>
      </c>
      <c r="J271" s="22">
        <f t="shared" si="225"/>
        <v>0</v>
      </c>
      <c r="K271" s="22">
        <f t="shared" si="225"/>
        <v>0</v>
      </c>
      <c r="L271" s="22">
        <f t="shared" si="225"/>
        <v>0</v>
      </c>
      <c r="M271" s="22">
        <f t="shared" si="225"/>
        <v>0</v>
      </c>
      <c r="N271" s="22">
        <f t="shared" si="225"/>
        <v>0</v>
      </c>
      <c r="O271" s="22">
        <f t="shared" si="225"/>
        <v>0</v>
      </c>
      <c r="P271" s="22">
        <f t="shared" si="225"/>
        <v>0</v>
      </c>
      <c r="Q271" s="22">
        <f t="shared" si="226"/>
        <v>0</v>
      </c>
      <c r="R271" s="22">
        <f t="shared" si="225"/>
        <v>0</v>
      </c>
      <c r="S271" s="17"/>
      <c r="T271" s="23" t="s">
        <v>79</v>
      </c>
      <c r="U271" s="24">
        <f>IFERROR(G276/G271,0)</f>
        <v>0</v>
      </c>
      <c r="V271" s="24">
        <f t="shared" si="228"/>
        <v>0</v>
      </c>
      <c r="X271" s="109"/>
      <c r="Y271" s="109"/>
      <c r="Z271" s="109"/>
      <c r="AA271" s="109"/>
      <c r="AB271" s="109"/>
      <c r="AC271" s="109"/>
    </row>
    <row r="272" spans="2:29" x14ac:dyDescent="0.2">
      <c r="B272" s="18" t="s">
        <v>32</v>
      </c>
      <c r="C272" s="14" t="s">
        <v>21</v>
      </c>
      <c r="D272" s="19"/>
      <c r="E272" s="19"/>
      <c r="F272" s="20"/>
      <c r="G272" s="21">
        <v>438.32100000000003</v>
      </c>
      <c r="H272" s="22">
        <f t="shared" si="227"/>
        <v>438.32100000000003</v>
      </c>
      <c r="I272" s="22">
        <f t="shared" si="225"/>
        <v>438.32100000000003</v>
      </c>
      <c r="J272" s="22">
        <f t="shared" si="225"/>
        <v>438.32100000000003</v>
      </c>
      <c r="K272" s="22">
        <f t="shared" si="225"/>
        <v>438.32100000000003</v>
      </c>
      <c r="L272" s="22">
        <f t="shared" si="225"/>
        <v>438.32100000000003</v>
      </c>
      <c r="M272" s="22">
        <f t="shared" si="225"/>
        <v>438.32100000000003</v>
      </c>
      <c r="N272" s="22">
        <f t="shared" si="225"/>
        <v>438.32100000000003</v>
      </c>
      <c r="O272" s="22">
        <f t="shared" si="225"/>
        <v>438.32100000000003</v>
      </c>
      <c r="P272" s="22">
        <f t="shared" si="225"/>
        <v>438.32100000000003</v>
      </c>
      <c r="Q272" s="22">
        <f t="shared" si="226"/>
        <v>438.32100000000003</v>
      </c>
      <c r="R272" s="22">
        <f t="shared" si="225"/>
        <v>438.32100000000003</v>
      </c>
      <c r="S272" s="17"/>
      <c r="X272" s="109"/>
      <c r="Y272" s="109"/>
      <c r="Z272" s="109"/>
      <c r="AA272" s="109"/>
      <c r="AB272" s="109"/>
      <c r="AC272" s="109"/>
    </row>
    <row r="273" spans="2:32" hidden="1" x14ac:dyDescent="0.2">
      <c r="B273" s="18" t="s">
        <v>36</v>
      </c>
      <c r="C273" s="14" t="s">
        <v>21</v>
      </c>
      <c r="D273" s="19"/>
      <c r="E273" s="19"/>
      <c r="F273" s="20"/>
      <c r="G273" s="21">
        <v>0</v>
      </c>
      <c r="H273" s="22">
        <f t="shared" si="227"/>
        <v>0</v>
      </c>
      <c r="I273" s="22">
        <f t="shared" si="225"/>
        <v>0</v>
      </c>
      <c r="J273" s="22">
        <f t="shared" si="225"/>
        <v>0</v>
      </c>
      <c r="K273" s="22">
        <f t="shared" si="225"/>
        <v>0</v>
      </c>
      <c r="L273" s="22">
        <f t="shared" si="225"/>
        <v>0</v>
      </c>
      <c r="M273" s="22">
        <f t="shared" si="225"/>
        <v>0</v>
      </c>
      <c r="N273" s="22">
        <f t="shared" si="225"/>
        <v>0</v>
      </c>
      <c r="O273" s="22">
        <f t="shared" si="225"/>
        <v>0</v>
      </c>
      <c r="P273" s="22">
        <f t="shared" si="225"/>
        <v>0</v>
      </c>
      <c r="Q273" s="22">
        <f t="shared" si="226"/>
        <v>0</v>
      </c>
      <c r="R273" s="22">
        <f t="shared" si="225"/>
        <v>0</v>
      </c>
      <c r="S273" s="17"/>
      <c r="T273" s="25"/>
      <c r="U273" s="25"/>
      <c r="V273" s="25"/>
    </row>
    <row r="274" spans="2:32" x14ac:dyDescent="0.2">
      <c r="B274" s="18" t="s">
        <v>37</v>
      </c>
      <c r="C274" s="14" t="s">
        <v>21</v>
      </c>
      <c r="D274" s="19"/>
      <c r="E274" s="19"/>
      <c r="F274" s="20"/>
      <c r="G274" s="21">
        <v>148.22486000000001</v>
      </c>
      <c r="H274" s="22">
        <f t="shared" si="227"/>
        <v>148.22486000000001</v>
      </c>
      <c r="I274" s="22">
        <f t="shared" si="225"/>
        <v>148.22486000000001</v>
      </c>
      <c r="J274" s="22">
        <f t="shared" si="225"/>
        <v>148.22486000000001</v>
      </c>
      <c r="K274" s="22">
        <f t="shared" si="225"/>
        <v>148.22486000000001</v>
      </c>
      <c r="L274" s="22">
        <f t="shared" si="225"/>
        <v>148.22486000000001</v>
      </c>
      <c r="M274" s="22">
        <f t="shared" si="225"/>
        <v>148.22486000000001</v>
      </c>
      <c r="N274" s="22">
        <f t="shared" si="225"/>
        <v>148.22486000000001</v>
      </c>
      <c r="O274" s="22">
        <f t="shared" si="225"/>
        <v>148.22486000000001</v>
      </c>
      <c r="P274" s="22">
        <f t="shared" si="225"/>
        <v>148.22486000000001</v>
      </c>
      <c r="Q274" s="22">
        <f t="shared" si="226"/>
        <v>148.22486000000001</v>
      </c>
      <c r="R274" s="22">
        <f t="shared" si="225"/>
        <v>148.22486000000001</v>
      </c>
      <c r="S274" s="17"/>
      <c r="T274" s="25"/>
      <c r="U274" s="25"/>
      <c r="V274" s="25"/>
      <c r="Y274" s="83"/>
      <c r="Z274" s="83"/>
      <c r="AB274" s="84"/>
    </row>
    <row r="275" spans="2:32" x14ac:dyDescent="0.2">
      <c r="B275" s="18" t="s">
        <v>40</v>
      </c>
      <c r="C275" s="14" t="s">
        <v>21</v>
      </c>
      <c r="D275" s="19"/>
      <c r="E275" s="19"/>
      <c r="F275" s="19"/>
      <c r="G275" s="21">
        <v>806.68299999999999</v>
      </c>
      <c r="H275" s="22">
        <f t="shared" si="227"/>
        <v>806.68299999999999</v>
      </c>
      <c r="I275" s="22">
        <f t="shared" si="225"/>
        <v>806.68299999999999</v>
      </c>
      <c r="J275" s="22">
        <f t="shared" si="225"/>
        <v>806.68299999999999</v>
      </c>
      <c r="K275" s="22">
        <f t="shared" si="225"/>
        <v>806.68299999999999</v>
      </c>
      <c r="L275" s="22">
        <f t="shared" si="225"/>
        <v>806.68299999999999</v>
      </c>
      <c r="M275" s="22">
        <f t="shared" si="225"/>
        <v>806.68299999999999</v>
      </c>
      <c r="N275" s="22">
        <f t="shared" si="225"/>
        <v>806.68299999999999</v>
      </c>
      <c r="O275" s="22">
        <f t="shared" si="225"/>
        <v>806.68299999999999</v>
      </c>
      <c r="P275" s="22">
        <f t="shared" si="225"/>
        <v>806.68299999999999</v>
      </c>
      <c r="Q275" s="22">
        <f t="shared" si="226"/>
        <v>806.68299999999999</v>
      </c>
      <c r="R275" s="22">
        <f t="shared" si="225"/>
        <v>806.68299999999999</v>
      </c>
      <c r="S275" s="17"/>
      <c r="T275" s="25"/>
      <c r="U275" s="25"/>
      <c r="V275" s="25"/>
      <c r="Y275" s="83"/>
      <c r="Z275" s="83"/>
      <c r="AB275" s="84"/>
      <c r="AE275" s="85"/>
    </row>
    <row r="276" spans="2:32" hidden="1" x14ac:dyDescent="0.2">
      <c r="B276" s="18" t="s">
        <v>42</v>
      </c>
      <c r="C276" s="14" t="s">
        <v>21</v>
      </c>
      <c r="D276" s="19"/>
      <c r="E276" s="19"/>
      <c r="F276" s="19"/>
      <c r="G276" s="21">
        <v>0</v>
      </c>
      <c r="H276" s="22">
        <f t="shared" si="227"/>
        <v>0</v>
      </c>
      <c r="I276" s="22">
        <f t="shared" si="225"/>
        <v>0</v>
      </c>
      <c r="J276" s="22">
        <f t="shared" si="225"/>
        <v>0</v>
      </c>
      <c r="K276" s="22">
        <f t="shared" si="225"/>
        <v>0</v>
      </c>
      <c r="L276" s="22">
        <f t="shared" si="225"/>
        <v>0</v>
      </c>
      <c r="M276" s="22">
        <f t="shared" si="225"/>
        <v>0</v>
      </c>
      <c r="N276" s="22">
        <f t="shared" si="225"/>
        <v>0</v>
      </c>
      <c r="O276" s="22">
        <f t="shared" si="225"/>
        <v>0</v>
      </c>
      <c r="P276" s="22">
        <f t="shared" si="225"/>
        <v>0</v>
      </c>
      <c r="Q276" s="22">
        <f t="shared" si="226"/>
        <v>0</v>
      </c>
      <c r="R276" s="22">
        <f t="shared" si="225"/>
        <v>0</v>
      </c>
      <c r="S276" s="17"/>
      <c r="T276" s="25"/>
      <c r="U276" s="25"/>
      <c r="V276" s="25"/>
      <c r="AB276" s="84"/>
    </row>
    <row r="277" spans="2:32" x14ac:dyDescent="0.2">
      <c r="B277" s="26" t="s">
        <v>22</v>
      </c>
      <c r="C277" s="27" t="s">
        <v>21</v>
      </c>
      <c r="D277" s="28"/>
      <c r="E277" s="28"/>
      <c r="F277" s="28"/>
      <c r="G277" s="29">
        <f>SUM(G272:G276)</f>
        <v>1393.2288600000002</v>
      </c>
      <c r="H277" s="29">
        <f>SUM(H272:H276)</f>
        <v>1393.2288600000002</v>
      </c>
      <c r="I277" s="29">
        <f t="shared" ref="I277:R277" si="229">SUM(I272:I276)</f>
        <v>1393.2288600000002</v>
      </c>
      <c r="J277" s="29">
        <f t="shared" si="229"/>
        <v>1393.2288600000002</v>
      </c>
      <c r="K277" s="29">
        <f t="shared" si="229"/>
        <v>1393.2288600000002</v>
      </c>
      <c r="L277" s="29">
        <f t="shared" si="229"/>
        <v>1393.2288600000002</v>
      </c>
      <c r="M277" s="29">
        <f t="shared" si="229"/>
        <v>1393.2288600000002</v>
      </c>
      <c r="N277" s="29">
        <f t="shared" si="229"/>
        <v>1393.2288600000002</v>
      </c>
      <c r="O277" s="29">
        <f t="shared" si="229"/>
        <v>1393.2288600000002</v>
      </c>
      <c r="P277" s="29">
        <f t="shared" ref="P277" si="230">SUM(P272:P276)</f>
        <v>1393.2288600000002</v>
      </c>
      <c r="Q277" s="29">
        <f t="shared" si="229"/>
        <v>1393.2288600000002</v>
      </c>
      <c r="R277" s="29">
        <f t="shared" si="229"/>
        <v>1393.2288600000002</v>
      </c>
      <c r="S277" s="17"/>
      <c r="T277" s="25"/>
      <c r="U277" s="25"/>
      <c r="V277" s="25"/>
      <c r="Y277" s="83"/>
      <c r="Z277" s="83"/>
      <c r="AB277" s="84"/>
      <c r="AE277" s="87"/>
      <c r="AF277" s="86"/>
    </row>
    <row r="278" spans="2:32" x14ac:dyDescent="0.2">
      <c r="B278" s="106" t="s">
        <v>46</v>
      </c>
      <c r="C278" s="106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6"/>
      <c r="T278" s="8"/>
      <c r="U278" s="8"/>
      <c r="V278" s="8"/>
      <c r="Y278" s="83"/>
      <c r="Z278" s="83"/>
      <c r="AB278" s="84"/>
      <c r="AD278" s="87"/>
      <c r="AE278" s="87"/>
      <c r="AF278" s="86"/>
    </row>
    <row r="279" spans="2:32" x14ac:dyDescent="0.2">
      <c r="B279" s="14" t="s">
        <v>30</v>
      </c>
      <c r="C279" s="14" t="s">
        <v>31</v>
      </c>
      <c r="D279" s="15"/>
      <c r="E279" s="15"/>
      <c r="F279" s="16"/>
      <c r="G279" s="103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7"/>
      <c r="T279" s="25"/>
      <c r="U279" s="25"/>
      <c r="V279" s="25"/>
      <c r="Y279" s="83"/>
      <c r="Z279" s="83"/>
      <c r="AB279" s="84"/>
      <c r="AD279" s="83"/>
      <c r="AE279" s="83"/>
    </row>
    <row r="280" spans="2:32" x14ac:dyDescent="0.2">
      <c r="B280" s="18" t="s">
        <v>32</v>
      </c>
      <c r="C280" s="14" t="s">
        <v>17</v>
      </c>
      <c r="D280" s="19"/>
      <c r="E280" s="19"/>
      <c r="F280" s="20"/>
      <c r="G280" s="107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  <c r="Y280" s="83"/>
      <c r="Z280" s="83"/>
      <c r="AB280" s="84"/>
      <c r="AD280" s="83"/>
      <c r="AE280" s="83"/>
    </row>
    <row r="281" spans="2:32" hidden="1" x14ac:dyDescent="0.2">
      <c r="B281" s="18" t="s">
        <v>36</v>
      </c>
      <c r="C281" s="14" t="s">
        <v>17</v>
      </c>
      <c r="D281" s="19"/>
      <c r="E281" s="19"/>
      <c r="F281" s="20"/>
      <c r="G281" s="10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  <c r="AB281" s="84"/>
    </row>
    <row r="282" spans="2:32" x14ac:dyDescent="0.2">
      <c r="B282" s="18" t="s">
        <v>37</v>
      </c>
      <c r="C282" s="14" t="s">
        <v>38</v>
      </c>
      <c r="D282" s="19"/>
      <c r="E282" s="19"/>
      <c r="F282" s="20"/>
      <c r="G282" s="10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  <c r="Y282" s="83"/>
      <c r="Z282" s="83"/>
      <c r="AB282" s="84"/>
      <c r="AD282" s="83"/>
      <c r="AE282" s="83"/>
    </row>
    <row r="283" spans="2:32" x14ac:dyDescent="0.2">
      <c r="B283" s="18" t="s">
        <v>40</v>
      </c>
      <c r="C283" s="14" t="s">
        <v>17</v>
      </c>
      <c r="D283" s="19"/>
      <c r="E283" s="19"/>
      <c r="F283" s="20"/>
      <c r="G283" s="10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  <c r="Y283" s="83"/>
      <c r="Z283" s="83"/>
      <c r="AB283" s="84"/>
      <c r="AD283" s="83"/>
      <c r="AE283" s="83"/>
    </row>
    <row r="284" spans="2:32" hidden="1" x14ac:dyDescent="0.2">
      <c r="B284" s="18" t="s">
        <v>42</v>
      </c>
      <c r="C284" s="14" t="s">
        <v>17</v>
      </c>
      <c r="D284" s="19"/>
      <c r="E284" s="19"/>
      <c r="F284" s="20"/>
      <c r="G284" s="10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  <c r="AB284" s="84"/>
    </row>
    <row r="285" spans="2:32" x14ac:dyDescent="0.2">
      <c r="B285" s="18" t="s">
        <v>32</v>
      </c>
      <c r="C285" s="14" t="s">
        <v>21</v>
      </c>
      <c r="D285" s="19"/>
      <c r="E285" s="19"/>
      <c r="F285" s="20"/>
      <c r="G285" s="108"/>
      <c r="H285" s="22">
        <f>H280*$U267</f>
        <v>0</v>
      </c>
      <c r="I285" s="22">
        <f t="shared" ref="I285:R285" si="231">I280*$U267</f>
        <v>0</v>
      </c>
      <c r="J285" s="22">
        <f t="shared" si="231"/>
        <v>0</v>
      </c>
      <c r="K285" s="22">
        <f t="shared" si="231"/>
        <v>0</v>
      </c>
      <c r="L285" s="22">
        <f t="shared" si="231"/>
        <v>0</v>
      </c>
      <c r="M285" s="22">
        <f t="shared" si="231"/>
        <v>0</v>
      </c>
      <c r="N285" s="22">
        <f t="shared" si="231"/>
        <v>0</v>
      </c>
      <c r="O285" s="22">
        <f t="shared" si="231"/>
        <v>0</v>
      </c>
      <c r="P285" s="22">
        <f t="shared" si="231"/>
        <v>0</v>
      </c>
      <c r="Q285" s="22">
        <f t="shared" si="231"/>
        <v>0</v>
      </c>
      <c r="R285" s="22">
        <f t="shared" si="231"/>
        <v>0</v>
      </c>
      <c r="S285" s="17"/>
      <c r="T285" s="25"/>
      <c r="U285" s="25"/>
      <c r="V285" s="25"/>
      <c r="Z285" s="83"/>
      <c r="AB285" s="84"/>
    </row>
    <row r="286" spans="2:32" hidden="1" x14ac:dyDescent="0.2">
      <c r="B286" s="18" t="s">
        <v>36</v>
      </c>
      <c r="C286" s="14" t="s">
        <v>21</v>
      </c>
      <c r="D286" s="19"/>
      <c r="E286" s="19"/>
      <c r="F286" s="20"/>
      <c r="G286" s="108"/>
      <c r="H286" s="22">
        <f t="shared" ref="H286" si="232">H281*$V268</f>
        <v>0</v>
      </c>
      <c r="I286" s="22">
        <f t="shared" ref="I286:R286" si="233">I281*$V268</f>
        <v>0</v>
      </c>
      <c r="J286" s="22">
        <f t="shared" si="233"/>
        <v>0</v>
      </c>
      <c r="K286" s="22">
        <f t="shared" si="233"/>
        <v>0</v>
      </c>
      <c r="L286" s="22">
        <f t="shared" si="233"/>
        <v>0</v>
      </c>
      <c r="M286" s="22">
        <f t="shared" si="233"/>
        <v>0</v>
      </c>
      <c r="N286" s="22">
        <f t="shared" si="233"/>
        <v>0</v>
      </c>
      <c r="O286" s="22">
        <f t="shared" si="233"/>
        <v>0</v>
      </c>
      <c r="P286" s="22">
        <f t="shared" si="233"/>
        <v>0</v>
      </c>
      <c r="Q286" s="22">
        <f t="shared" si="233"/>
        <v>0</v>
      </c>
      <c r="R286" s="22">
        <f t="shared" si="233"/>
        <v>0</v>
      </c>
      <c r="S286" s="17"/>
      <c r="T286" s="25"/>
      <c r="U286" s="25"/>
      <c r="V286" s="25"/>
    </row>
    <row r="287" spans="2:32" x14ac:dyDescent="0.2">
      <c r="B287" s="18" t="s">
        <v>37</v>
      </c>
      <c r="C287" s="14" t="s">
        <v>21</v>
      </c>
      <c r="D287" s="19"/>
      <c r="E287" s="19"/>
      <c r="F287" s="20"/>
      <c r="G287" s="108"/>
      <c r="H287" s="22">
        <f>H282*$U269</f>
        <v>0</v>
      </c>
      <c r="I287" s="22">
        <f t="shared" ref="I287:R287" si="234">I282*$U269</f>
        <v>0</v>
      </c>
      <c r="J287" s="22">
        <f t="shared" si="234"/>
        <v>0</v>
      </c>
      <c r="K287" s="22">
        <f t="shared" si="234"/>
        <v>0</v>
      </c>
      <c r="L287" s="22">
        <f t="shared" si="234"/>
        <v>0</v>
      </c>
      <c r="M287" s="22">
        <f t="shared" si="234"/>
        <v>0</v>
      </c>
      <c r="N287" s="22">
        <f t="shared" si="234"/>
        <v>0</v>
      </c>
      <c r="O287" s="22">
        <f t="shared" si="234"/>
        <v>0</v>
      </c>
      <c r="P287" s="22">
        <f t="shared" si="234"/>
        <v>0</v>
      </c>
      <c r="Q287" s="22">
        <f t="shared" si="234"/>
        <v>0</v>
      </c>
      <c r="R287" s="22">
        <f t="shared" si="234"/>
        <v>0</v>
      </c>
      <c r="S287" s="17"/>
      <c r="T287" s="25"/>
      <c r="U287" s="25"/>
      <c r="V287" s="25"/>
      <c r="Y287" s="83"/>
      <c r="Z287" s="83"/>
    </row>
    <row r="288" spans="2:32" x14ac:dyDescent="0.2">
      <c r="B288" s="18" t="s">
        <v>40</v>
      </c>
      <c r="C288" s="14" t="s">
        <v>21</v>
      </c>
      <c r="D288" s="19"/>
      <c r="E288" s="19"/>
      <c r="F288" s="19"/>
      <c r="G288" s="108"/>
      <c r="H288" s="22">
        <f>H283*$U270</f>
        <v>0</v>
      </c>
      <c r="I288" s="22">
        <f t="shared" ref="I288:R288" si="235">I283*$U270</f>
        <v>0</v>
      </c>
      <c r="J288" s="22">
        <f t="shared" si="235"/>
        <v>0</v>
      </c>
      <c r="K288" s="22">
        <f t="shared" si="235"/>
        <v>0</v>
      </c>
      <c r="L288" s="22">
        <f t="shared" si="235"/>
        <v>0</v>
      </c>
      <c r="M288" s="22">
        <f t="shared" si="235"/>
        <v>0</v>
      </c>
      <c r="N288" s="22">
        <f t="shared" si="235"/>
        <v>0</v>
      </c>
      <c r="O288" s="22">
        <f t="shared" si="235"/>
        <v>0</v>
      </c>
      <c r="P288" s="22">
        <f t="shared" si="235"/>
        <v>0</v>
      </c>
      <c r="Q288" s="22">
        <f t="shared" si="235"/>
        <v>0</v>
      </c>
      <c r="R288" s="22">
        <f t="shared" si="235"/>
        <v>0</v>
      </c>
      <c r="S288" s="17"/>
      <c r="T288" s="25"/>
      <c r="U288" s="25"/>
      <c r="V288" s="25"/>
      <c r="Y288" s="83"/>
      <c r="Z288" s="83"/>
      <c r="AD288" s="83"/>
      <c r="AE288" s="83"/>
    </row>
    <row r="289" spans="2:31" hidden="1" x14ac:dyDescent="0.2">
      <c r="B289" s="18" t="s">
        <v>42</v>
      </c>
      <c r="C289" s="14" t="s">
        <v>21</v>
      </c>
      <c r="D289" s="19"/>
      <c r="E289" s="19"/>
      <c r="F289" s="19"/>
      <c r="G289" s="31"/>
      <c r="H289" s="22">
        <f t="shared" ref="H289:R289" si="236">H284*$W273</f>
        <v>0</v>
      </c>
      <c r="I289" s="22">
        <f t="shared" si="236"/>
        <v>0</v>
      </c>
      <c r="J289" s="22">
        <f t="shared" si="236"/>
        <v>0</v>
      </c>
      <c r="K289" s="22">
        <f t="shared" si="236"/>
        <v>0</v>
      </c>
      <c r="L289" s="22">
        <f t="shared" si="236"/>
        <v>0</v>
      </c>
      <c r="M289" s="22">
        <f t="shared" si="236"/>
        <v>0</v>
      </c>
      <c r="N289" s="22">
        <f t="shared" si="236"/>
        <v>0</v>
      </c>
      <c r="O289" s="22">
        <f t="shared" si="236"/>
        <v>0</v>
      </c>
      <c r="P289" s="22">
        <f t="shared" ref="P289" si="237">P284*$W273</f>
        <v>0</v>
      </c>
      <c r="Q289" s="22">
        <f t="shared" si="236"/>
        <v>0</v>
      </c>
      <c r="R289" s="22">
        <f t="shared" si="236"/>
        <v>0</v>
      </c>
      <c r="S289" s="17"/>
      <c r="T289" s="25"/>
      <c r="U289" s="25"/>
      <c r="V289" s="25"/>
    </row>
    <row r="290" spans="2:31" x14ac:dyDescent="0.2">
      <c r="B290" s="26" t="s">
        <v>22</v>
      </c>
      <c r="C290" s="27" t="s">
        <v>21</v>
      </c>
      <c r="D290" s="28"/>
      <c r="E290" s="28"/>
      <c r="F290" s="28"/>
      <c r="G290" s="26"/>
      <c r="H290" s="29">
        <f>SUM(H285:H289)</f>
        <v>0</v>
      </c>
      <c r="I290" s="29">
        <f t="shared" ref="I290:R290" si="238">SUM(I285:I289)</f>
        <v>0</v>
      </c>
      <c r="J290" s="29">
        <f t="shared" si="238"/>
        <v>0</v>
      </c>
      <c r="K290" s="29">
        <f t="shared" si="238"/>
        <v>0</v>
      </c>
      <c r="L290" s="29">
        <f t="shared" si="238"/>
        <v>0</v>
      </c>
      <c r="M290" s="29">
        <f t="shared" si="238"/>
        <v>0</v>
      </c>
      <c r="N290" s="29">
        <f t="shared" si="238"/>
        <v>0</v>
      </c>
      <c r="O290" s="29">
        <f t="shared" si="238"/>
        <v>0</v>
      </c>
      <c r="P290" s="29">
        <f t="shared" ref="P290" si="239">SUM(P285:P289)</f>
        <v>0</v>
      </c>
      <c r="Q290" s="29">
        <f t="shared" si="238"/>
        <v>0</v>
      </c>
      <c r="R290" s="29">
        <f t="shared" si="238"/>
        <v>0</v>
      </c>
      <c r="S290" s="17"/>
      <c r="T290" s="25"/>
      <c r="U290" s="25"/>
      <c r="V290" s="25"/>
      <c r="Y290" s="83"/>
      <c r="Z290" s="83"/>
      <c r="AD290" s="83"/>
      <c r="AE290" s="83"/>
    </row>
    <row r="291" spans="2:31" x14ac:dyDescent="0.2">
      <c r="B291" s="106" t="s">
        <v>47</v>
      </c>
      <c r="C291" s="106"/>
      <c r="D291" s="106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6"/>
      <c r="T291" s="8"/>
      <c r="U291" s="8"/>
      <c r="V291" s="8"/>
      <c r="Y291" s="83"/>
      <c r="Z291" s="83"/>
      <c r="AD291" s="83"/>
      <c r="AE291" s="83"/>
    </row>
    <row r="292" spans="2:31" x14ac:dyDescent="0.2">
      <c r="B292" s="14" t="s">
        <v>30</v>
      </c>
      <c r="C292" s="14" t="s">
        <v>31</v>
      </c>
      <c r="D292" s="15"/>
      <c r="E292" s="15"/>
      <c r="F292" s="16"/>
      <c r="G292" s="103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7"/>
      <c r="T292" s="39"/>
      <c r="U292" s="39"/>
      <c r="V292" s="39"/>
      <c r="Y292" s="83"/>
      <c r="Z292" s="83"/>
      <c r="AD292" s="83"/>
      <c r="AE292" s="83"/>
    </row>
    <row r="293" spans="2:31" x14ac:dyDescent="0.2">
      <c r="B293" s="18" t="s">
        <v>32</v>
      </c>
      <c r="C293" s="14" t="s">
        <v>17</v>
      </c>
      <c r="D293" s="19"/>
      <c r="E293" s="19"/>
      <c r="F293" s="20"/>
      <c r="G293" s="107"/>
      <c r="H293" s="22">
        <f t="shared" ref="H293:R302" si="240">H267-H280</f>
        <v>89.65</v>
      </c>
      <c r="I293" s="22">
        <f t="shared" si="240"/>
        <v>89.65</v>
      </c>
      <c r="J293" s="22">
        <f t="shared" si="240"/>
        <v>89.65</v>
      </c>
      <c r="K293" s="22">
        <f t="shared" si="240"/>
        <v>89.65</v>
      </c>
      <c r="L293" s="22">
        <f t="shared" si="240"/>
        <v>89.65</v>
      </c>
      <c r="M293" s="22">
        <f t="shared" si="240"/>
        <v>89.65</v>
      </c>
      <c r="N293" s="22">
        <f t="shared" si="240"/>
        <v>89.65</v>
      </c>
      <c r="O293" s="22">
        <f t="shared" si="240"/>
        <v>89.65</v>
      </c>
      <c r="P293" s="22">
        <f t="shared" ref="P293" si="241">P267-P280</f>
        <v>89.65</v>
      </c>
      <c r="Q293" s="22">
        <f t="shared" si="240"/>
        <v>89.65</v>
      </c>
      <c r="R293" s="22">
        <f t="shared" si="240"/>
        <v>89.65</v>
      </c>
      <c r="S293" s="17"/>
      <c r="T293" s="39"/>
      <c r="U293" s="39"/>
      <c r="V293" s="39"/>
    </row>
    <row r="294" spans="2:31" hidden="1" x14ac:dyDescent="0.2">
      <c r="B294" s="18" t="s">
        <v>36</v>
      </c>
      <c r="C294" s="14" t="s">
        <v>17</v>
      </c>
      <c r="D294" s="19"/>
      <c r="E294" s="19"/>
      <c r="F294" s="20"/>
      <c r="G294" s="108"/>
      <c r="H294" s="22">
        <f t="shared" si="240"/>
        <v>0</v>
      </c>
      <c r="I294" s="22">
        <f t="shared" si="240"/>
        <v>0</v>
      </c>
      <c r="J294" s="22">
        <f t="shared" si="240"/>
        <v>0</v>
      </c>
      <c r="K294" s="22">
        <f t="shared" si="240"/>
        <v>0</v>
      </c>
      <c r="L294" s="22">
        <f t="shared" si="240"/>
        <v>0</v>
      </c>
      <c r="M294" s="22">
        <f t="shared" si="240"/>
        <v>0</v>
      </c>
      <c r="N294" s="22">
        <f t="shared" si="240"/>
        <v>0</v>
      </c>
      <c r="O294" s="22">
        <f t="shared" si="240"/>
        <v>0</v>
      </c>
      <c r="P294" s="22">
        <f t="shared" ref="P294" si="242">P268-P281</f>
        <v>0</v>
      </c>
      <c r="Q294" s="22">
        <f t="shared" si="240"/>
        <v>0</v>
      </c>
      <c r="R294" s="22">
        <f t="shared" si="240"/>
        <v>0</v>
      </c>
      <c r="S294" s="17"/>
      <c r="T294" s="39"/>
      <c r="U294" s="39"/>
      <c r="V294" s="39"/>
    </row>
    <row r="295" spans="2:31" x14ac:dyDescent="0.2">
      <c r="B295" s="18" t="s">
        <v>37</v>
      </c>
      <c r="C295" s="14" t="s">
        <v>38</v>
      </c>
      <c r="D295" s="19"/>
      <c r="E295" s="19"/>
      <c r="F295" s="20"/>
      <c r="G295" s="108"/>
      <c r="H295" s="22">
        <f t="shared" si="240"/>
        <v>2095.6666666666665</v>
      </c>
      <c r="I295" s="22">
        <f t="shared" si="240"/>
        <v>2095.6666666666665</v>
      </c>
      <c r="J295" s="22">
        <f t="shared" si="240"/>
        <v>2095.6666666666665</v>
      </c>
      <c r="K295" s="22">
        <f t="shared" si="240"/>
        <v>2095.6666666666665</v>
      </c>
      <c r="L295" s="22">
        <f t="shared" si="240"/>
        <v>2095.6666666666665</v>
      </c>
      <c r="M295" s="22">
        <f t="shared" si="240"/>
        <v>2095.6666666666665</v>
      </c>
      <c r="N295" s="22">
        <f t="shared" si="240"/>
        <v>2095.6666666666665</v>
      </c>
      <c r="O295" s="22">
        <f t="shared" si="240"/>
        <v>2095.6666666666665</v>
      </c>
      <c r="P295" s="22">
        <f t="shared" ref="P295" si="243">P269-P282</f>
        <v>2095.6666666666665</v>
      </c>
      <c r="Q295" s="22">
        <f t="shared" si="240"/>
        <v>2095.6666666666665</v>
      </c>
      <c r="R295" s="22">
        <f t="shared" si="240"/>
        <v>2095.6666666666665</v>
      </c>
      <c r="S295" s="17"/>
      <c r="T295" s="39"/>
      <c r="U295" s="39"/>
      <c r="V295" s="39"/>
    </row>
    <row r="296" spans="2:31" x14ac:dyDescent="0.2">
      <c r="B296" s="18" t="s">
        <v>40</v>
      </c>
      <c r="C296" s="14" t="s">
        <v>17</v>
      </c>
      <c r="D296" s="19"/>
      <c r="E296" s="19"/>
      <c r="F296" s="20"/>
      <c r="G296" s="108"/>
      <c r="H296" s="22">
        <f t="shared" si="240"/>
        <v>765.93</v>
      </c>
      <c r="I296" s="22">
        <f t="shared" si="240"/>
        <v>765.93</v>
      </c>
      <c r="J296" s="22">
        <f t="shared" si="240"/>
        <v>765.93</v>
      </c>
      <c r="K296" s="22">
        <f t="shared" si="240"/>
        <v>765.93</v>
      </c>
      <c r="L296" s="22">
        <f t="shared" si="240"/>
        <v>765.93</v>
      </c>
      <c r="M296" s="22">
        <f t="shared" si="240"/>
        <v>765.93</v>
      </c>
      <c r="N296" s="22">
        <f t="shared" si="240"/>
        <v>765.93</v>
      </c>
      <c r="O296" s="22">
        <f t="shared" si="240"/>
        <v>765.93</v>
      </c>
      <c r="P296" s="22">
        <f t="shared" ref="P296" si="244">P270-P283</f>
        <v>765.93</v>
      </c>
      <c r="Q296" s="22">
        <f t="shared" si="240"/>
        <v>765.93</v>
      </c>
      <c r="R296" s="22">
        <f t="shared" si="240"/>
        <v>765.93</v>
      </c>
      <c r="S296" s="17"/>
      <c r="T296" s="39"/>
      <c r="U296" s="39"/>
      <c r="V296" s="39"/>
    </row>
    <row r="297" spans="2:31" hidden="1" x14ac:dyDescent="0.2">
      <c r="B297" s="18" t="s">
        <v>42</v>
      </c>
      <c r="C297" s="14" t="s">
        <v>17</v>
      </c>
      <c r="D297" s="19"/>
      <c r="E297" s="19"/>
      <c r="F297" s="20"/>
      <c r="G297" s="108"/>
      <c r="H297" s="22">
        <f t="shared" si="240"/>
        <v>0</v>
      </c>
      <c r="I297" s="22">
        <f t="shared" si="240"/>
        <v>0</v>
      </c>
      <c r="J297" s="22">
        <f t="shared" si="240"/>
        <v>0</v>
      </c>
      <c r="K297" s="22">
        <f t="shared" si="240"/>
        <v>0</v>
      </c>
      <c r="L297" s="22">
        <f t="shared" si="240"/>
        <v>0</v>
      </c>
      <c r="M297" s="22">
        <f t="shared" si="240"/>
        <v>0</v>
      </c>
      <c r="N297" s="22">
        <f t="shared" si="240"/>
        <v>0</v>
      </c>
      <c r="O297" s="22">
        <f t="shared" si="240"/>
        <v>0</v>
      </c>
      <c r="P297" s="22">
        <f t="shared" ref="P297" si="245">P271-P284</f>
        <v>0</v>
      </c>
      <c r="Q297" s="22">
        <f t="shared" si="240"/>
        <v>0</v>
      </c>
      <c r="R297" s="22">
        <f t="shared" si="240"/>
        <v>0</v>
      </c>
      <c r="S297" s="17"/>
      <c r="T297" s="39"/>
      <c r="U297" s="39"/>
      <c r="V297" s="39"/>
    </row>
    <row r="298" spans="2:31" x14ac:dyDescent="0.2">
      <c r="B298" s="18" t="s">
        <v>32</v>
      </c>
      <c r="C298" s="14" t="s">
        <v>21</v>
      </c>
      <c r="D298" s="19"/>
      <c r="E298" s="19"/>
      <c r="F298" s="20"/>
      <c r="G298" s="108"/>
      <c r="H298" s="22">
        <f t="shared" si="240"/>
        <v>438.32100000000003</v>
      </c>
      <c r="I298" s="22">
        <f t="shared" si="240"/>
        <v>438.32100000000003</v>
      </c>
      <c r="J298" s="22">
        <f t="shared" si="240"/>
        <v>438.32100000000003</v>
      </c>
      <c r="K298" s="22">
        <f t="shared" si="240"/>
        <v>438.32100000000003</v>
      </c>
      <c r="L298" s="22">
        <f t="shared" si="240"/>
        <v>438.32100000000003</v>
      </c>
      <c r="M298" s="22">
        <f t="shared" si="240"/>
        <v>438.32100000000003</v>
      </c>
      <c r="N298" s="22">
        <f t="shared" si="240"/>
        <v>438.32100000000003</v>
      </c>
      <c r="O298" s="22">
        <f t="shared" si="240"/>
        <v>438.32100000000003</v>
      </c>
      <c r="P298" s="22">
        <f t="shared" ref="P298" si="246">P272-P285</f>
        <v>438.32100000000003</v>
      </c>
      <c r="Q298" s="22">
        <f t="shared" si="240"/>
        <v>438.32100000000003</v>
      </c>
      <c r="R298" s="22">
        <f t="shared" si="240"/>
        <v>438.32100000000003</v>
      </c>
      <c r="S298" s="17"/>
      <c r="T298" s="39"/>
      <c r="U298" s="39"/>
      <c r="V298" s="39"/>
    </row>
    <row r="299" spans="2:31" hidden="1" x14ac:dyDescent="0.2">
      <c r="B299" s="18" t="s">
        <v>36</v>
      </c>
      <c r="C299" s="14" t="s">
        <v>21</v>
      </c>
      <c r="D299" s="19"/>
      <c r="E299" s="19"/>
      <c r="F299" s="20"/>
      <c r="G299" s="108"/>
      <c r="H299" s="22">
        <f t="shared" si="240"/>
        <v>0</v>
      </c>
      <c r="I299" s="22">
        <f t="shared" si="240"/>
        <v>0</v>
      </c>
      <c r="J299" s="22">
        <f t="shared" si="240"/>
        <v>0</v>
      </c>
      <c r="K299" s="22">
        <f t="shared" si="240"/>
        <v>0</v>
      </c>
      <c r="L299" s="22">
        <f t="shared" si="240"/>
        <v>0</v>
      </c>
      <c r="M299" s="22">
        <f t="shared" si="240"/>
        <v>0</v>
      </c>
      <c r="N299" s="22">
        <f t="shared" si="240"/>
        <v>0</v>
      </c>
      <c r="O299" s="22">
        <f t="shared" si="240"/>
        <v>0</v>
      </c>
      <c r="P299" s="22">
        <f t="shared" ref="P299" si="247">P273-P286</f>
        <v>0</v>
      </c>
      <c r="Q299" s="22">
        <f t="shared" si="240"/>
        <v>0</v>
      </c>
      <c r="R299" s="22">
        <f t="shared" si="240"/>
        <v>0</v>
      </c>
      <c r="S299" s="17"/>
      <c r="T299" s="25"/>
      <c r="U299" s="25"/>
      <c r="V299" s="25"/>
    </row>
    <row r="300" spans="2:31" x14ac:dyDescent="0.2">
      <c r="B300" s="18" t="s">
        <v>37</v>
      </c>
      <c r="C300" s="14" t="s">
        <v>21</v>
      </c>
      <c r="D300" s="19"/>
      <c r="E300" s="19"/>
      <c r="F300" s="20"/>
      <c r="G300" s="108"/>
      <c r="H300" s="22">
        <f t="shared" si="240"/>
        <v>148.22486000000001</v>
      </c>
      <c r="I300" s="22">
        <f t="shared" si="240"/>
        <v>148.22486000000001</v>
      </c>
      <c r="J300" s="22">
        <f t="shared" si="240"/>
        <v>148.22486000000001</v>
      </c>
      <c r="K300" s="22">
        <f t="shared" si="240"/>
        <v>148.22486000000001</v>
      </c>
      <c r="L300" s="22">
        <f t="shared" si="240"/>
        <v>148.22486000000001</v>
      </c>
      <c r="M300" s="22">
        <f t="shared" si="240"/>
        <v>148.22486000000001</v>
      </c>
      <c r="N300" s="22">
        <f t="shared" si="240"/>
        <v>148.22486000000001</v>
      </c>
      <c r="O300" s="22">
        <f t="shared" si="240"/>
        <v>148.22486000000001</v>
      </c>
      <c r="P300" s="22">
        <f t="shared" ref="P300" si="248">P274-P287</f>
        <v>148.22486000000001</v>
      </c>
      <c r="Q300" s="22">
        <f t="shared" si="240"/>
        <v>148.22486000000001</v>
      </c>
      <c r="R300" s="22">
        <f t="shared" si="240"/>
        <v>148.22486000000001</v>
      </c>
      <c r="S300" s="17"/>
      <c r="T300" s="25"/>
      <c r="U300" s="25"/>
      <c r="V300" s="25"/>
    </row>
    <row r="301" spans="2:31" x14ac:dyDescent="0.2">
      <c r="B301" s="18" t="s">
        <v>40</v>
      </c>
      <c r="C301" s="14" t="s">
        <v>21</v>
      </c>
      <c r="D301" s="19"/>
      <c r="E301" s="19"/>
      <c r="F301" s="19"/>
      <c r="G301" s="108"/>
      <c r="H301" s="22">
        <f t="shared" si="240"/>
        <v>806.68299999999999</v>
      </c>
      <c r="I301" s="22">
        <f t="shared" si="240"/>
        <v>806.68299999999999</v>
      </c>
      <c r="J301" s="22">
        <f t="shared" si="240"/>
        <v>806.68299999999999</v>
      </c>
      <c r="K301" s="22">
        <f t="shared" si="240"/>
        <v>806.68299999999999</v>
      </c>
      <c r="L301" s="22">
        <f t="shared" si="240"/>
        <v>806.68299999999999</v>
      </c>
      <c r="M301" s="22">
        <f t="shared" si="240"/>
        <v>806.68299999999999</v>
      </c>
      <c r="N301" s="22">
        <f t="shared" si="240"/>
        <v>806.68299999999999</v>
      </c>
      <c r="O301" s="22">
        <f t="shared" si="240"/>
        <v>806.68299999999999</v>
      </c>
      <c r="P301" s="22">
        <f t="shared" ref="P301" si="249">P275-P288</f>
        <v>806.68299999999999</v>
      </c>
      <c r="Q301" s="22">
        <f t="shared" si="240"/>
        <v>806.68299999999999</v>
      </c>
      <c r="R301" s="22">
        <f t="shared" si="240"/>
        <v>806.68299999999999</v>
      </c>
      <c r="S301" s="17"/>
      <c r="T301" s="25"/>
      <c r="U301" s="25"/>
      <c r="V301" s="25"/>
    </row>
    <row r="302" spans="2:31" hidden="1" x14ac:dyDescent="0.2">
      <c r="B302" s="18" t="s">
        <v>42</v>
      </c>
      <c r="C302" s="14" t="s">
        <v>21</v>
      </c>
      <c r="D302" s="19"/>
      <c r="E302" s="19"/>
      <c r="F302" s="19"/>
      <c r="G302" s="31"/>
      <c r="H302" s="22">
        <f t="shared" si="240"/>
        <v>0</v>
      </c>
      <c r="I302" s="22">
        <f t="shared" si="240"/>
        <v>0</v>
      </c>
      <c r="J302" s="22">
        <f t="shared" si="240"/>
        <v>0</v>
      </c>
      <c r="K302" s="22">
        <f t="shared" si="240"/>
        <v>0</v>
      </c>
      <c r="L302" s="22">
        <f t="shared" si="240"/>
        <v>0</v>
      </c>
      <c r="M302" s="22">
        <f t="shared" si="240"/>
        <v>0</v>
      </c>
      <c r="N302" s="22">
        <f t="shared" si="240"/>
        <v>0</v>
      </c>
      <c r="O302" s="22">
        <f t="shared" si="240"/>
        <v>0</v>
      </c>
      <c r="P302" s="22">
        <f t="shared" ref="P302" si="250">P276-P289</f>
        <v>0</v>
      </c>
      <c r="Q302" s="22">
        <f t="shared" si="240"/>
        <v>0</v>
      </c>
      <c r="R302" s="22">
        <f t="shared" si="240"/>
        <v>0</v>
      </c>
      <c r="S302" s="17"/>
      <c r="T302" s="25"/>
      <c r="U302" s="25"/>
      <c r="V302" s="25"/>
    </row>
    <row r="303" spans="2:31" x14ac:dyDescent="0.2">
      <c r="B303" s="26" t="s">
        <v>22</v>
      </c>
      <c r="C303" s="27" t="s">
        <v>21</v>
      </c>
      <c r="D303" s="28"/>
      <c r="E303" s="28"/>
      <c r="F303" s="28"/>
      <c r="G303" s="26"/>
      <c r="H303" s="29">
        <f>SUM(H298:H302)</f>
        <v>1393.2288600000002</v>
      </c>
      <c r="I303" s="29">
        <f t="shared" ref="I303:R303" si="251">SUM(I298:I302)</f>
        <v>1393.2288600000002</v>
      </c>
      <c r="J303" s="29">
        <f t="shared" si="251"/>
        <v>1393.2288600000002</v>
      </c>
      <c r="K303" s="29">
        <f t="shared" si="251"/>
        <v>1393.2288600000002</v>
      </c>
      <c r="L303" s="29">
        <f t="shared" si="251"/>
        <v>1393.2288600000002</v>
      </c>
      <c r="M303" s="29">
        <f t="shared" si="251"/>
        <v>1393.2288600000002</v>
      </c>
      <c r="N303" s="29">
        <f t="shared" si="251"/>
        <v>1393.2288600000002</v>
      </c>
      <c r="O303" s="29">
        <f t="shared" si="251"/>
        <v>1393.2288600000002</v>
      </c>
      <c r="P303" s="29">
        <f t="shared" ref="P303" si="252">SUM(P298:P302)</f>
        <v>1393.2288600000002</v>
      </c>
      <c r="Q303" s="29">
        <f t="shared" si="251"/>
        <v>1393.2288600000002</v>
      </c>
      <c r="R303" s="29">
        <f t="shared" si="251"/>
        <v>1393.2288600000002</v>
      </c>
      <c r="S303" s="17"/>
      <c r="T303" s="25"/>
      <c r="U303" s="25"/>
      <c r="V303" s="25"/>
    </row>
    <row r="304" spans="2:31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31" x14ac:dyDescent="0.2">
      <c r="B305" s="98" t="str">
        <f>'E2 Údaje a hodnotící tabulky1 '!B134</f>
        <v>Střední průmyslová škola Emila Kolbena Rakovník, příspěvková organizace</v>
      </c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6"/>
      <c r="T305" s="8"/>
      <c r="U305" s="8"/>
      <c r="V305" s="8"/>
    </row>
    <row r="306" spans="2:31" x14ac:dyDescent="0.2">
      <c r="B306" s="100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6"/>
      <c r="T306" s="8"/>
      <c r="U306" s="8"/>
      <c r="V306" s="8"/>
    </row>
    <row r="307" spans="2:31" x14ac:dyDescent="0.2">
      <c r="B307" s="40" t="s">
        <v>26</v>
      </c>
      <c r="C307" s="10">
        <f>C5</f>
        <v>10</v>
      </c>
      <c r="D307" s="11"/>
      <c r="E307" s="11"/>
      <c r="F307" s="12" t="s">
        <v>27</v>
      </c>
      <c r="G307" s="12" t="s">
        <v>28</v>
      </c>
      <c r="H307" s="12">
        <f>H264</f>
        <v>0</v>
      </c>
      <c r="I307" s="12">
        <f t="shared" ref="I307:R307" si="253">I264</f>
        <v>1</v>
      </c>
      <c r="J307" s="12">
        <f t="shared" si="253"/>
        <v>2</v>
      </c>
      <c r="K307" s="12">
        <f t="shared" si="253"/>
        <v>3</v>
      </c>
      <c r="L307" s="12">
        <f t="shared" si="253"/>
        <v>4</v>
      </c>
      <c r="M307" s="12">
        <f t="shared" si="253"/>
        <v>5</v>
      </c>
      <c r="N307" s="12">
        <f t="shared" si="253"/>
        <v>6</v>
      </c>
      <c r="O307" s="12">
        <f t="shared" si="253"/>
        <v>7</v>
      </c>
      <c r="P307" s="12">
        <f t="shared" si="253"/>
        <v>8</v>
      </c>
      <c r="Q307" s="12">
        <f t="shared" si="253"/>
        <v>9</v>
      </c>
      <c r="R307" s="12">
        <f t="shared" si="253"/>
        <v>10</v>
      </c>
      <c r="S307" s="13"/>
      <c r="T307" s="13"/>
      <c r="U307" s="13"/>
      <c r="V307" s="13"/>
    </row>
    <row r="308" spans="2:31" ht="14.5" customHeight="1" x14ac:dyDescent="0.2">
      <c r="B308" s="102" t="s">
        <v>29</v>
      </c>
      <c r="C308" s="102"/>
      <c r="D308" s="102"/>
      <c r="E308" s="102"/>
      <c r="F308" s="102"/>
      <c r="G308" s="102"/>
      <c r="H308" s="102"/>
      <c r="I308" s="102"/>
      <c r="J308" s="102"/>
      <c r="K308" s="102"/>
      <c r="L308" s="102"/>
      <c r="M308" s="102"/>
      <c r="N308" s="102"/>
      <c r="O308" s="102"/>
      <c r="P308" s="102"/>
      <c r="Q308" s="102"/>
      <c r="R308" s="102"/>
      <c r="S308" s="6"/>
      <c r="T308" s="96" t="s">
        <v>33</v>
      </c>
      <c r="U308" s="96" t="s">
        <v>34</v>
      </c>
      <c r="V308" s="96" t="s">
        <v>35</v>
      </c>
    </row>
    <row r="309" spans="2:31" ht="14.5" customHeight="1" x14ac:dyDescent="0.2">
      <c r="B309" s="14" t="s">
        <v>30</v>
      </c>
      <c r="C309" s="14" t="s">
        <v>31</v>
      </c>
      <c r="D309" s="15"/>
      <c r="E309" s="15"/>
      <c r="F309" s="16"/>
      <c r="G309" s="103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7"/>
      <c r="T309" s="97"/>
      <c r="U309" s="97"/>
      <c r="V309" s="97"/>
      <c r="AD309" s="83"/>
      <c r="AE309" s="83"/>
    </row>
    <row r="310" spans="2:31" x14ac:dyDescent="0.2">
      <c r="B310" s="18" t="s">
        <v>32</v>
      </c>
      <c r="C310" s="14" t="s">
        <v>17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54">H310</f>
        <v>64.989999999999995</v>
      </c>
      <c r="J310" s="22">
        <f t="shared" si="254"/>
        <v>64.989999999999995</v>
      </c>
      <c r="K310" s="22">
        <f t="shared" si="254"/>
        <v>64.989999999999995</v>
      </c>
      <c r="L310" s="22">
        <f t="shared" si="254"/>
        <v>64.989999999999995</v>
      </c>
      <c r="M310" s="22">
        <f t="shared" si="254"/>
        <v>64.989999999999995</v>
      </c>
      <c r="N310" s="22">
        <f t="shared" si="254"/>
        <v>64.989999999999995</v>
      </c>
      <c r="O310" s="22">
        <f t="shared" si="254"/>
        <v>64.989999999999995</v>
      </c>
      <c r="P310" s="22">
        <f t="shared" si="254"/>
        <v>64.989999999999995</v>
      </c>
      <c r="Q310" s="22">
        <f t="shared" ref="Q310:Q319" si="255">O310</f>
        <v>64.989999999999995</v>
      </c>
      <c r="R310" s="22">
        <f t="shared" si="254"/>
        <v>64.989999999999995</v>
      </c>
      <c r="S310" s="17"/>
      <c r="T310" s="23" t="s">
        <v>39</v>
      </c>
      <c r="U310" s="24">
        <f>IFERROR(G315/G310,0)</f>
        <v>4.2523772888136646</v>
      </c>
      <c r="V310" s="24">
        <f>U310*1.21</f>
        <v>5.1453765194645342</v>
      </c>
      <c r="AD310" s="83"/>
      <c r="AE310" s="83"/>
    </row>
    <row r="311" spans="2:31" hidden="1" x14ac:dyDescent="0.2">
      <c r="B311" s="18" t="s">
        <v>36</v>
      </c>
      <c r="C311" s="14" t="s">
        <v>17</v>
      </c>
      <c r="D311" s="19"/>
      <c r="E311" s="19"/>
      <c r="F311" s="20"/>
      <c r="G311" s="21">
        <v>0</v>
      </c>
      <c r="H311" s="22">
        <f t="shared" ref="H311:H319" si="256">G311</f>
        <v>0</v>
      </c>
      <c r="I311" s="22">
        <f t="shared" si="254"/>
        <v>0</v>
      </c>
      <c r="J311" s="22">
        <f t="shared" si="254"/>
        <v>0</v>
      </c>
      <c r="K311" s="22">
        <f t="shared" si="254"/>
        <v>0</v>
      </c>
      <c r="L311" s="22">
        <f t="shared" si="254"/>
        <v>0</v>
      </c>
      <c r="M311" s="22">
        <f t="shared" si="254"/>
        <v>0</v>
      </c>
      <c r="N311" s="22">
        <f t="shared" si="254"/>
        <v>0</v>
      </c>
      <c r="O311" s="22">
        <f t="shared" si="254"/>
        <v>0</v>
      </c>
      <c r="P311" s="22">
        <f t="shared" si="254"/>
        <v>0</v>
      </c>
      <c r="Q311" s="22">
        <f t="shared" si="255"/>
        <v>0</v>
      </c>
      <c r="R311" s="22">
        <f t="shared" si="254"/>
        <v>0</v>
      </c>
      <c r="S311" s="17"/>
      <c r="T311" s="23" t="s">
        <v>41</v>
      </c>
      <c r="U311" s="24">
        <f>IFERROR(G316/G311,0)</f>
        <v>0</v>
      </c>
      <c r="V311" s="24">
        <f>U311*1.15</f>
        <v>0</v>
      </c>
    </row>
    <row r="312" spans="2:31" x14ac:dyDescent="0.2">
      <c r="B312" s="18" t="s">
        <v>37</v>
      </c>
      <c r="C312" s="14" t="s">
        <v>38</v>
      </c>
      <c r="D312" s="19"/>
      <c r="E312" s="19"/>
      <c r="F312" s="20"/>
      <c r="G312" s="21">
        <v>490</v>
      </c>
      <c r="H312" s="22">
        <f t="shared" si="256"/>
        <v>490</v>
      </c>
      <c r="I312" s="22">
        <f t="shared" si="254"/>
        <v>490</v>
      </c>
      <c r="J312" s="22">
        <f t="shared" si="254"/>
        <v>490</v>
      </c>
      <c r="K312" s="22">
        <f t="shared" si="254"/>
        <v>490</v>
      </c>
      <c r="L312" s="22">
        <f t="shared" si="254"/>
        <v>490</v>
      </c>
      <c r="M312" s="22">
        <f t="shared" si="254"/>
        <v>490</v>
      </c>
      <c r="N312" s="22">
        <f t="shared" si="254"/>
        <v>490</v>
      </c>
      <c r="O312" s="22">
        <f t="shared" si="254"/>
        <v>490</v>
      </c>
      <c r="P312" s="22">
        <f t="shared" si="254"/>
        <v>490</v>
      </c>
      <c r="Q312" s="22">
        <f t="shared" si="255"/>
        <v>490</v>
      </c>
      <c r="R312" s="22">
        <f t="shared" si="254"/>
        <v>490</v>
      </c>
      <c r="S312" s="17"/>
      <c r="T312" s="23" t="s">
        <v>48</v>
      </c>
      <c r="U312" s="24">
        <f>IFERROR(G317/G312,0)</f>
        <v>7.87469387755102E-2</v>
      </c>
      <c r="V312" s="24">
        <f>U312*1.1</f>
        <v>8.6621632653061234E-2</v>
      </c>
    </row>
    <row r="313" spans="2:31" x14ac:dyDescent="0.2">
      <c r="B313" s="18" t="s">
        <v>40</v>
      </c>
      <c r="C313" s="14" t="s">
        <v>17</v>
      </c>
      <c r="D313" s="19"/>
      <c r="E313" s="19"/>
      <c r="F313" s="20"/>
      <c r="G313" s="21">
        <v>371.83</v>
      </c>
      <c r="H313" s="22">
        <f t="shared" si="256"/>
        <v>371.83</v>
      </c>
      <c r="I313" s="22">
        <f t="shared" si="254"/>
        <v>371.83</v>
      </c>
      <c r="J313" s="22">
        <f t="shared" si="254"/>
        <v>371.83</v>
      </c>
      <c r="K313" s="22">
        <f t="shared" si="254"/>
        <v>371.83</v>
      </c>
      <c r="L313" s="22">
        <f t="shared" si="254"/>
        <v>371.83</v>
      </c>
      <c r="M313" s="22">
        <f t="shared" si="254"/>
        <v>371.83</v>
      </c>
      <c r="N313" s="22">
        <f t="shared" si="254"/>
        <v>371.83</v>
      </c>
      <c r="O313" s="22">
        <f t="shared" si="254"/>
        <v>371.83</v>
      </c>
      <c r="P313" s="22">
        <f t="shared" si="254"/>
        <v>371.83</v>
      </c>
      <c r="Q313" s="22">
        <f t="shared" si="255"/>
        <v>371.83</v>
      </c>
      <c r="R313" s="22">
        <f t="shared" si="254"/>
        <v>371.83</v>
      </c>
      <c r="S313" s="17"/>
      <c r="T313" s="23" t="s">
        <v>44</v>
      </c>
      <c r="U313" s="24">
        <f>IFERROR(G318/G313,0)</f>
        <v>1.0300486781593738</v>
      </c>
      <c r="V313" s="24">
        <f t="shared" ref="V313:V314" si="257">U313*1.21</f>
        <v>1.2463589005728424</v>
      </c>
    </row>
    <row r="314" spans="2:31" hidden="1" x14ac:dyDescent="0.2">
      <c r="B314" s="18" t="s">
        <v>42</v>
      </c>
      <c r="C314" s="14" t="s">
        <v>17</v>
      </c>
      <c r="D314" s="19"/>
      <c r="E314" s="19"/>
      <c r="F314" s="20"/>
      <c r="G314" s="21">
        <v>0</v>
      </c>
      <c r="H314" s="22">
        <f t="shared" si="256"/>
        <v>0</v>
      </c>
      <c r="I314" s="22">
        <f t="shared" si="254"/>
        <v>0</v>
      </c>
      <c r="J314" s="22">
        <f t="shared" si="254"/>
        <v>0</v>
      </c>
      <c r="K314" s="22">
        <f t="shared" si="254"/>
        <v>0</v>
      </c>
      <c r="L314" s="22">
        <f t="shared" si="254"/>
        <v>0</v>
      </c>
      <c r="M314" s="22">
        <f t="shared" si="254"/>
        <v>0</v>
      </c>
      <c r="N314" s="22">
        <f t="shared" si="254"/>
        <v>0</v>
      </c>
      <c r="O314" s="22">
        <f t="shared" si="254"/>
        <v>0</v>
      </c>
      <c r="P314" s="22">
        <f t="shared" si="254"/>
        <v>0</v>
      </c>
      <c r="Q314" s="22">
        <f t="shared" si="255"/>
        <v>0</v>
      </c>
      <c r="R314" s="22">
        <f t="shared" si="254"/>
        <v>0</v>
      </c>
      <c r="S314" s="17"/>
      <c r="T314" s="23" t="s">
        <v>79</v>
      </c>
      <c r="U314" s="24">
        <f>IFERROR(G319/G314,0)</f>
        <v>0</v>
      </c>
      <c r="V314" s="24">
        <f t="shared" si="257"/>
        <v>0</v>
      </c>
    </row>
    <row r="315" spans="2:31" x14ac:dyDescent="0.2">
      <c r="B315" s="18" t="s">
        <v>32</v>
      </c>
      <c r="C315" s="14" t="s">
        <v>21</v>
      </c>
      <c r="D315" s="19"/>
      <c r="E315" s="19"/>
      <c r="F315" s="20"/>
      <c r="G315" s="21">
        <v>276.36200000000002</v>
      </c>
      <c r="H315" s="22">
        <f t="shared" si="256"/>
        <v>276.36200000000002</v>
      </c>
      <c r="I315" s="22">
        <f t="shared" si="254"/>
        <v>276.36200000000002</v>
      </c>
      <c r="J315" s="22">
        <f t="shared" si="254"/>
        <v>276.36200000000002</v>
      </c>
      <c r="K315" s="22">
        <f t="shared" si="254"/>
        <v>276.36200000000002</v>
      </c>
      <c r="L315" s="22">
        <f t="shared" si="254"/>
        <v>276.36200000000002</v>
      </c>
      <c r="M315" s="22">
        <f t="shared" si="254"/>
        <v>276.36200000000002</v>
      </c>
      <c r="N315" s="22">
        <f t="shared" si="254"/>
        <v>276.36200000000002</v>
      </c>
      <c r="O315" s="22">
        <f t="shared" si="254"/>
        <v>276.36200000000002</v>
      </c>
      <c r="P315" s="22">
        <f t="shared" si="254"/>
        <v>276.36200000000002</v>
      </c>
      <c r="Q315" s="22">
        <f t="shared" si="255"/>
        <v>276.36200000000002</v>
      </c>
      <c r="R315" s="22">
        <f t="shared" si="254"/>
        <v>276.36200000000002</v>
      </c>
      <c r="S315" s="17"/>
    </row>
    <row r="316" spans="2:31" hidden="1" x14ac:dyDescent="0.2">
      <c r="B316" s="18" t="s">
        <v>36</v>
      </c>
      <c r="C316" s="14" t="s">
        <v>21</v>
      </c>
      <c r="D316" s="19"/>
      <c r="E316" s="19"/>
      <c r="F316" s="20"/>
      <c r="G316" s="21">
        <v>0</v>
      </c>
      <c r="H316" s="22">
        <f t="shared" si="256"/>
        <v>0</v>
      </c>
      <c r="I316" s="22">
        <f t="shared" si="254"/>
        <v>0</v>
      </c>
      <c r="J316" s="22">
        <f t="shared" si="254"/>
        <v>0</v>
      </c>
      <c r="K316" s="22">
        <f t="shared" si="254"/>
        <v>0</v>
      </c>
      <c r="L316" s="22">
        <f t="shared" si="254"/>
        <v>0</v>
      </c>
      <c r="M316" s="22">
        <f t="shared" si="254"/>
        <v>0</v>
      </c>
      <c r="N316" s="22">
        <f t="shared" si="254"/>
        <v>0</v>
      </c>
      <c r="O316" s="22">
        <f t="shared" si="254"/>
        <v>0</v>
      </c>
      <c r="P316" s="22">
        <f t="shared" si="254"/>
        <v>0</v>
      </c>
      <c r="Q316" s="22">
        <f t="shared" si="255"/>
        <v>0</v>
      </c>
      <c r="R316" s="22">
        <f t="shared" si="254"/>
        <v>0</v>
      </c>
      <c r="S316" s="17"/>
      <c r="T316" s="25"/>
      <c r="U316" s="25"/>
      <c r="V316" s="25"/>
    </row>
    <row r="317" spans="2:31" x14ac:dyDescent="0.2">
      <c r="B317" s="18" t="s">
        <v>37</v>
      </c>
      <c r="C317" s="14" t="s">
        <v>21</v>
      </c>
      <c r="D317" s="19"/>
      <c r="E317" s="19"/>
      <c r="F317" s="20"/>
      <c r="G317" s="21">
        <v>38.585999999999999</v>
      </c>
      <c r="H317" s="22">
        <f t="shared" si="256"/>
        <v>38.585999999999999</v>
      </c>
      <c r="I317" s="22">
        <f t="shared" si="254"/>
        <v>38.585999999999999</v>
      </c>
      <c r="J317" s="22">
        <f t="shared" si="254"/>
        <v>38.585999999999999</v>
      </c>
      <c r="K317" s="22">
        <f t="shared" si="254"/>
        <v>38.585999999999999</v>
      </c>
      <c r="L317" s="22">
        <f t="shared" si="254"/>
        <v>38.585999999999999</v>
      </c>
      <c r="M317" s="22">
        <f t="shared" si="254"/>
        <v>38.585999999999999</v>
      </c>
      <c r="N317" s="22">
        <f t="shared" si="254"/>
        <v>38.585999999999999</v>
      </c>
      <c r="O317" s="22">
        <f t="shared" si="254"/>
        <v>38.585999999999999</v>
      </c>
      <c r="P317" s="22">
        <f t="shared" si="254"/>
        <v>38.585999999999999</v>
      </c>
      <c r="Q317" s="22">
        <f t="shared" si="255"/>
        <v>38.585999999999999</v>
      </c>
      <c r="R317" s="22">
        <f t="shared" si="254"/>
        <v>38.585999999999999</v>
      </c>
      <c r="S317" s="17"/>
      <c r="T317" s="25"/>
      <c r="U317" s="25"/>
      <c r="V317" s="25"/>
    </row>
    <row r="318" spans="2:31" x14ac:dyDescent="0.2">
      <c r="B318" s="18" t="s">
        <v>40</v>
      </c>
      <c r="C318" s="14" t="s">
        <v>21</v>
      </c>
      <c r="D318" s="19"/>
      <c r="E318" s="19"/>
      <c r="F318" s="19"/>
      <c r="G318" s="21">
        <v>383.00299999999999</v>
      </c>
      <c r="H318" s="22">
        <f t="shared" si="256"/>
        <v>383.00299999999999</v>
      </c>
      <c r="I318" s="22">
        <f t="shared" si="254"/>
        <v>383.00299999999999</v>
      </c>
      <c r="J318" s="22">
        <f t="shared" si="254"/>
        <v>383.00299999999999</v>
      </c>
      <c r="K318" s="22">
        <f t="shared" si="254"/>
        <v>383.00299999999999</v>
      </c>
      <c r="L318" s="22">
        <f t="shared" si="254"/>
        <v>383.00299999999999</v>
      </c>
      <c r="M318" s="22">
        <f t="shared" si="254"/>
        <v>383.00299999999999</v>
      </c>
      <c r="N318" s="22">
        <f t="shared" si="254"/>
        <v>383.00299999999999</v>
      </c>
      <c r="O318" s="22">
        <f t="shared" si="254"/>
        <v>383.00299999999999</v>
      </c>
      <c r="P318" s="22">
        <f t="shared" si="254"/>
        <v>383.00299999999999</v>
      </c>
      <c r="Q318" s="22">
        <f t="shared" si="255"/>
        <v>383.00299999999999</v>
      </c>
      <c r="R318" s="22">
        <f t="shared" si="254"/>
        <v>383.00299999999999</v>
      </c>
      <c r="S318" s="17"/>
      <c r="T318" s="25"/>
      <c r="U318" s="25"/>
      <c r="V318" s="25"/>
    </row>
    <row r="319" spans="2:31" hidden="1" x14ac:dyDescent="0.2">
      <c r="B319" s="18" t="s">
        <v>42</v>
      </c>
      <c r="C319" s="14" t="s">
        <v>21</v>
      </c>
      <c r="D319" s="19"/>
      <c r="E319" s="19"/>
      <c r="F319" s="19"/>
      <c r="G319" s="21">
        <v>0</v>
      </c>
      <c r="H319" s="22">
        <f t="shared" si="256"/>
        <v>0</v>
      </c>
      <c r="I319" s="22">
        <f t="shared" si="254"/>
        <v>0</v>
      </c>
      <c r="J319" s="22">
        <f t="shared" si="254"/>
        <v>0</v>
      </c>
      <c r="K319" s="22">
        <f t="shared" si="254"/>
        <v>0</v>
      </c>
      <c r="L319" s="22">
        <f t="shared" si="254"/>
        <v>0</v>
      </c>
      <c r="M319" s="22">
        <f t="shared" si="254"/>
        <v>0</v>
      </c>
      <c r="N319" s="22">
        <f t="shared" si="254"/>
        <v>0</v>
      </c>
      <c r="O319" s="22">
        <f t="shared" si="254"/>
        <v>0</v>
      </c>
      <c r="P319" s="22">
        <f t="shared" si="254"/>
        <v>0</v>
      </c>
      <c r="Q319" s="22">
        <f t="shared" si="255"/>
        <v>0</v>
      </c>
      <c r="R319" s="22">
        <f t="shared" si="254"/>
        <v>0</v>
      </c>
      <c r="S319" s="17"/>
      <c r="T319" s="25"/>
      <c r="U319" s="25"/>
      <c r="V319" s="25"/>
    </row>
    <row r="320" spans="2:31" x14ac:dyDescent="0.2">
      <c r="B320" s="26" t="s">
        <v>22</v>
      </c>
      <c r="C320" s="27" t="s">
        <v>21</v>
      </c>
      <c r="D320" s="28"/>
      <c r="E320" s="28"/>
      <c r="F320" s="28"/>
      <c r="G320" s="29">
        <f>SUM(G315:G319)</f>
        <v>697.95100000000002</v>
      </c>
      <c r="H320" s="29">
        <f>SUM(H315:H319)</f>
        <v>697.95100000000002</v>
      </c>
      <c r="I320" s="29">
        <f t="shared" ref="I320:R320" si="258">SUM(I315:I319)</f>
        <v>697.95100000000002</v>
      </c>
      <c r="J320" s="29">
        <f t="shared" si="258"/>
        <v>697.95100000000002</v>
      </c>
      <c r="K320" s="29">
        <f t="shared" si="258"/>
        <v>697.95100000000002</v>
      </c>
      <c r="L320" s="29">
        <f t="shared" si="258"/>
        <v>697.95100000000002</v>
      </c>
      <c r="M320" s="29">
        <f t="shared" si="258"/>
        <v>697.95100000000002</v>
      </c>
      <c r="N320" s="29">
        <f t="shared" si="258"/>
        <v>697.95100000000002</v>
      </c>
      <c r="O320" s="29">
        <f t="shared" si="258"/>
        <v>697.95100000000002</v>
      </c>
      <c r="P320" s="29">
        <f t="shared" ref="P320" si="259">SUM(P315:P319)</f>
        <v>697.95100000000002</v>
      </c>
      <c r="Q320" s="29">
        <f t="shared" si="258"/>
        <v>697.95100000000002</v>
      </c>
      <c r="R320" s="29">
        <f t="shared" si="258"/>
        <v>697.95100000000002</v>
      </c>
      <c r="S320" s="17"/>
      <c r="T320" s="25"/>
      <c r="U320" s="25"/>
      <c r="V320" s="25"/>
    </row>
    <row r="321" spans="2:22" x14ac:dyDescent="0.2">
      <c r="B321" s="106" t="s">
        <v>46</v>
      </c>
      <c r="C321" s="106"/>
      <c r="D321" s="106"/>
      <c r="E321" s="106"/>
      <c r="F321" s="106"/>
      <c r="G321" s="106"/>
      <c r="H321" s="106"/>
      <c r="I321" s="106"/>
      <c r="J321" s="106"/>
      <c r="K321" s="106"/>
      <c r="L321" s="106"/>
      <c r="M321" s="106"/>
      <c r="N321" s="106"/>
      <c r="O321" s="106"/>
      <c r="P321" s="106"/>
      <c r="Q321" s="106"/>
      <c r="R321" s="106"/>
      <c r="S321" s="6"/>
      <c r="T321" s="8"/>
      <c r="U321" s="8"/>
      <c r="V321" s="8"/>
    </row>
    <row r="322" spans="2:22" x14ac:dyDescent="0.2">
      <c r="B322" s="14" t="s">
        <v>30</v>
      </c>
      <c r="C322" s="14" t="s">
        <v>31</v>
      </c>
      <c r="D322" s="15"/>
      <c r="E322" s="15"/>
      <c r="F322" s="16"/>
      <c r="G322" s="103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7"/>
      <c r="T322" s="25"/>
      <c r="U322" s="25"/>
      <c r="V322" s="25"/>
    </row>
    <row r="323" spans="2:22" x14ac:dyDescent="0.2">
      <c r="B323" s="18" t="s">
        <v>32</v>
      </c>
      <c r="C323" s="14" t="s">
        <v>17</v>
      </c>
      <c r="D323" s="19"/>
      <c r="E323" s="19"/>
      <c r="F323" s="20"/>
      <c r="G323" s="107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 x14ac:dyDescent="0.2">
      <c r="B324" s="18" t="s">
        <v>36</v>
      </c>
      <c r="C324" s="14" t="s">
        <v>17</v>
      </c>
      <c r="D324" s="19"/>
      <c r="E324" s="19"/>
      <c r="F324" s="20"/>
      <c r="G324" s="10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 x14ac:dyDescent="0.2">
      <c r="B325" s="18" t="s">
        <v>37</v>
      </c>
      <c r="C325" s="14" t="s">
        <v>38</v>
      </c>
      <c r="D325" s="19"/>
      <c r="E325" s="19"/>
      <c r="F325" s="20"/>
      <c r="G325" s="10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 x14ac:dyDescent="0.2">
      <c r="B326" s="18" t="s">
        <v>40</v>
      </c>
      <c r="C326" s="14" t="s">
        <v>17</v>
      </c>
      <c r="D326" s="19"/>
      <c r="E326" s="19"/>
      <c r="F326" s="20"/>
      <c r="G326" s="10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 x14ac:dyDescent="0.2">
      <c r="B327" s="18" t="s">
        <v>42</v>
      </c>
      <c r="C327" s="14" t="s">
        <v>17</v>
      </c>
      <c r="D327" s="19"/>
      <c r="E327" s="19"/>
      <c r="F327" s="20"/>
      <c r="G327" s="10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 x14ac:dyDescent="0.2">
      <c r="B328" s="18" t="s">
        <v>32</v>
      </c>
      <c r="C328" s="14" t="s">
        <v>21</v>
      </c>
      <c r="D328" s="19"/>
      <c r="E328" s="19"/>
      <c r="F328" s="20"/>
      <c r="G328" s="108"/>
      <c r="H328" s="22">
        <f>H323*$U310</f>
        <v>0</v>
      </c>
      <c r="I328" s="22">
        <f t="shared" ref="I328:R328" si="260">I323*$U310</f>
        <v>0</v>
      </c>
      <c r="J328" s="22">
        <f t="shared" si="260"/>
        <v>0</v>
      </c>
      <c r="K328" s="22">
        <f t="shared" si="260"/>
        <v>0</v>
      </c>
      <c r="L328" s="22">
        <f t="shared" si="260"/>
        <v>0</v>
      </c>
      <c r="M328" s="22">
        <f t="shared" si="260"/>
        <v>0</v>
      </c>
      <c r="N328" s="22">
        <f t="shared" si="260"/>
        <v>0</v>
      </c>
      <c r="O328" s="22">
        <f t="shared" si="260"/>
        <v>0</v>
      </c>
      <c r="P328" s="22">
        <f t="shared" si="260"/>
        <v>0</v>
      </c>
      <c r="Q328" s="22">
        <f t="shared" si="260"/>
        <v>0</v>
      </c>
      <c r="R328" s="22">
        <f t="shared" si="260"/>
        <v>0</v>
      </c>
      <c r="S328" s="17"/>
      <c r="T328" s="25"/>
      <c r="U328" s="25"/>
      <c r="V328" s="25"/>
    </row>
    <row r="329" spans="2:22" hidden="1" x14ac:dyDescent="0.2">
      <c r="B329" s="18" t="s">
        <v>36</v>
      </c>
      <c r="C329" s="14" t="s">
        <v>21</v>
      </c>
      <c r="D329" s="19"/>
      <c r="E329" s="19"/>
      <c r="F329" s="20"/>
      <c r="G329" s="108"/>
      <c r="H329" s="22">
        <f t="shared" ref="H329" si="261">H324*$V311</f>
        <v>0</v>
      </c>
      <c r="I329" s="22">
        <f t="shared" ref="I329:R329" si="262">I324*$V311</f>
        <v>0</v>
      </c>
      <c r="J329" s="22">
        <f t="shared" si="262"/>
        <v>0</v>
      </c>
      <c r="K329" s="22">
        <f t="shared" si="262"/>
        <v>0</v>
      </c>
      <c r="L329" s="22">
        <f t="shared" si="262"/>
        <v>0</v>
      </c>
      <c r="M329" s="22">
        <f t="shared" si="262"/>
        <v>0</v>
      </c>
      <c r="N329" s="22">
        <f t="shared" si="262"/>
        <v>0</v>
      </c>
      <c r="O329" s="22">
        <f t="shared" si="262"/>
        <v>0</v>
      </c>
      <c r="P329" s="22">
        <f t="shared" si="262"/>
        <v>0</v>
      </c>
      <c r="Q329" s="22">
        <f t="shared" si="262"/>
        <v>0</v>
      </c>
      <c r="R329" s="22">
        <f t="shared" si="262"/>
        <v>0</v>
      </c>
      <c r="S329" s="17"/>
      <c r="T329" s="25"/>
      <c r="U329" s="25"/>
      <c r="V329" s="25"/>
    </row>
    <row r="330" spans="2:22" x14ac:dyDescent="0.2">
      <c r="B330" s="18" t="s">
        <v>37</v>
      </c>
      <c r="C330" s="14" t="s">
        <v>21</v>
      </c>
      <c r="D330" s="19"/>
      <c r="E330" s="19"/>
      <c r="F330" s="20"/>
      <c r="G330" s="108"/>
      <c r="H330" s="22">
        <f>H325*$U312</f>
        <v>0</v>
      </c>
      <c r="I330" s="22">
        <f t="shared" ref="I330:R330" si="263">I325*$U312</f>
        <v>0</v>
      </c>
      <c r="J330" s="22">
        <f t="shared" si="263"/>
        <v>0</v>
      </c>
      <c r="K330" s="22">
        <f t="shared" si="263"/>
        <v>0</v>
      </c>
      <c r="L330" s="22">
        <f t="shared" si="263"/>
        <v>0</v>
      </c>
      <c r="M330" s="22">
        <f t="shared" si="263"/>
        <v>0</v>
      </c>
      <c r="N330" s="22">
        <f t="shared" si="263"/>
        <v>0</v>
      </c>
      <c r="O330" s="22">
        <f t="shared" si="263"/>
        <v>0</v>
      </c>
      <c r="P330" s="22">
        <f t="shared" si="263"/>
        <v>0</v>
      </c>
      <c r="Q330" s="22">
        <f t="shared" si="263"/>
        <v>0</v>
      </c>
      <c r="R330" s="22">
        <f t="shared" si="263"/>
        <v>0</v>
      </c>
      <c r="S330" s="17"/>
      <c r="T330" s="25"/>
      <c r="U330" s="25"/>
      <c r="V330" s="25"/>
    </row>
    <row r="331" spans="2:22" x14ac:dyDescent="0.2">
      <c r="B331" s="18" t="s">
        <v>40</v>
      </c>
      <c r="C331" s="14" t="s">
        <v>21</v>
      </c>
      <c r="D331" s="19"/>
      <c r="E331" s="19"/>
      <c r="F331" s="19"/>
      <c r="G331" s="108"/>
      <c r="H331" s="22">
        <f>H326*$U313</f>
        <v>0</v>
      </c>
      <c r="I331" s="22">
        <f t="shared" ref="I331:R331" si="264">I326*$U313</f>
        <v>0</v>
      </c>
      <c r="J331" s="22">
        <f t="shared" si="264"/>
        <v>0</v>
      </c>
      <c r="K331" s="22">
        <f t="shared" si="264"/>
        <v>0</v>
      </c>
      <c r="L331" s="22">
        <f t="shared" si="264"/>
        <v>0</v>
      </c>
      <c r="M331" s="22">
        <f t="shared" si="264"/>
        <v>0</v>
      </c>
      <c r="N331" s="22">
        <f t="shared" si="264"/>
        <v>0</v>
      </c>
      <c r="O331" s="22">
        <f t="shared" si="264"/>
        <v>0</v>
      </c>
      <c r="P331" s="22">
        <f t="shared" si="264"/>
        <v>0</v>
      </c>
      <c r="Q331" s="22">
        <f t="shared" si="264"/>
        <v>0</v>
      </c>
      <c r="R331" s="22">
        <f t="shared" si="264"/>
        <v>0</v>
      </c>
      <c r="S331" s="17"/>
      <c r="T331" s="25"/>
      <c r="U331" s="25"/>
      <c r="V331" s="25"/>
    </row>
    <row r="332" spans="2:22" hidden="1" x14ac:dyDescent="0.2">
      <c r="B332" s="18" t="s">
        <v>42</v>
      </c>
      <c r="C332" s="14" t="s">
        <v>21</v>
      </c>
      <c r="D332" s="19"/>
      <c r="E332" s="19"/>
      <c r="F332" s="19"/>
      <c r="G332" s="31"/>
      <c r="H332" s="22">
        <f t="shared" ref="H332:R332" si="265">H327*$W316</f>
        <v>0</v>
      </c>
      <c r="I332" s="22">
        <f t="shared" si="265"/>
        <v>0</v>
      </c>
      <c r="J332" s="22">
        <f t="shared" si="265"/>
        <v>0</v>
      </c>
      <c r="K332" s="22">
        <f t="shared" si="265"/>
        <v>0</v>
      </c>
      <c r="L332" s="22">
        <f t="shared" si="265"/>
        <v>0</v>
      </c>
      <c r="M332" s="22">
        <f t="shared" si="265"/>
        <v>0</v>
      </c>
      <c r="N332" s="22">
        <f t="shared" si="265"/>
        <v>0</v>
      </c>
      <c r="O332" s="22">
        <f t="shared" si="265"/>
        <v>0</v>
      </c>
      <c r="P332" s="22">
        <f t="shared" ref="P332" si="266">P327*$W316</f>
        <v>0</v>
      </c>
      <c r="Q332" s="22">
        <f t="shared" si="265"/>
        <v>0</v>
      </c>
      <c r="R332" s="22">
        <f t="shared" si="265"/>
        <v>0</v>
      </c>
      <c r="S332" s="17"/>
      <c r="T332" s="25"/>
      <c r="U332" s="25"/>
      <c r="V332" s="25"/>
    </row>
    <row r="333" spans="2:22" x14ac:dyDescent="0.2">
      <c r="B333" s="26" t="s">
        <v>22</v>
      </c>
      <c r="C333" s="27" t="s">
        <v>21</v>
      </c>
      <c r="D333" s="28"/>
      <c r="E333" s="28"/>
      <c r="F333" s="28"/>
      <c r="G333" s="26"/>
      <c r="H333" s="29">
        <f>SUM(H328:H332)</f>
        <v>0</v>
      </c>
      <c r="I333" s="29">
        <f t="shared" ref="I333:R333" si="267">SUM(I328:I332)</f>
        <v>0</v>
      </c>
      <c r="J333" s="29">
        <f t="shared" si="267"/>
        <v>0</v>
      </c>
      <c r="K333" s="29">
        <f t="shared" si="267"/>
        <v>0</v>
      </c>
      <c r="L333" s="29">
        <f t="shared" si="267"/>
        <v>0</v>
      </c>
      <c r="M333" s="29">
        <f t="shared" si="267"/>
        <v>0</v>
      </c>
      <c r="N333" s="29">
        <f t="shared" si="267"/>
        <v>0</v>
      </c>
      <c r="O333" s="29">
        <f t="shared" si="267"/>
        <v>0</v>
      </c>
      <c r="P333" s="29">
        <f t="shared" ref="P333" si="268">SUM(P328:P332)</f>
        <v>0</v>
      </c>
      <c r="Q333" s="29">
        <f t="shared" si="267"/>
        <v>0</v>
      </c>
      <c r="R333" s="29">
        <f t="shared" si="267"/>
        <v>0</v>
      </c>
      <c r="S333" s="17"/>
      <c r="T333" s="25"/>
      <c r="U333" s="25"/>
      <c r="V333" s="25"/>
    </row>
    <row r="334" spans="2:22" x14ac:dyDescent="0.2">
      <c r="B334" s="106" t="s">
        <v>47</v>
      </c>
      <c r="C334" s="106"/>
      <c r="D334" s="106"/>
      <c r="E334" s="106"/>
      <c r="F334" s="106"/>
      <c r="G334" s="106"/>
      <c r="H334" s="106"/>
      <c r="I334" s="106"/>
      <c r="J334" s="106"/>
      <c r="K334" s="106"/>
      <c r="L334" s="106"/>
      <c r="M334" s="106"/>
      <c r="N334" s="106"/>
      <c r="O334" s="106"/>
      <c r="P334" s="106"/>
      <c r="Q334" s="106"/>
      <c r="R334" s="106"/>
      <c r="S334" s="6"/>
      <c r="T334" s="8"/>
      <c r="U334" s="8"/>
      <c r="V334" s="8"/>
    </row>
    <row r="335" spans="2:22" x14ac:dyDescent="0.2">
      <c r="B335" s="14" t="s">
        <v>30</v>
      </c>
      <c r="C335" s="14" t="s">
        <v>31</v>
      </c>
      <c r="D335" s="15"/>
      <c r="E335" s="15"/>
      <c r="F335" s="16"/>
      <c r="G335" s="103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7"/>
      <c r="T335" s="39"/>
      <c r="U335" s="39"/>
      <c r="V335" s="39"/>
    </row>
    <row r="336" spans="2:22" x14ac:dyDescent="0.2">
      <c r="B336" s="18" t="s">
        <v>32</v>
      </c>
      <c r="C336" s="14" t="s">
        <v>17</v>
      </c>
      <c r="D336" s="19"/>
      <c r="E336" s="19"/>
      <c r="F336" s="20"/>
      <c r="G336" s="107"/>
      <c r="H336" s="22">
        <f t="shared" ref="H336:R345" si="269">H310-H323</f>
        <v>64.989999999999995</v>
      </c>
      <c r="I336" s="22">
        <f t="shared" si="269"/>
        <v>64.989999999999995</v>
      </c>
      <c r="J336" s="22">
        <f t="shared" si="269"/>
        <v>64.989999999999995</v>
      </c>
      <c r="K336" s="22">
        <f t="shared" si="269"/>
        <v>64.989999999999995</v>
      </c>
      <c r="L336" s="22">
        <f t="shared" si="269"/>
        <v>64.989999999999995</v>
      </c>
      <c r="M336" s="22">
        <f t="shared" si="269"/>
        <v>64.989999999999995</v>
      </c>
      <c r="N336" s="22">
        <f t="shared" si="269"/>
        <v>64.989999999999995</v>
      </c>
      <c r="O336" s="22">
        <f t="shared" si="269"/>
        <v>64.989999999999995</v>
      </c>
      <c r="P336" s="22">
        <f t="shared" ref="P336" si="270">P310-P323</f>
        <v>64.989999999999995</v>
      </c>
      <c r="Q336" s="22">
        <f t="shared" si="269"/>
        <v>64.989999999999995</v>
      </c>
      <c r="R336" s="22">
        <f t="shared" si="269"/>
        <v>64.989999999999995</v>
      </c>
      <c r="S336" s="17"/>
      <c r="T336" s="39"/>
      <c r="U336" s="39"/>
      <c r="V336" s="39"/>
    </row>
    <row r="337" spans="2:28" hidden="1" x14ac:dyDescent="0.2">
      <c r="B337" s="18" t="s">
        <v>36</v>
      </c>
      <c r="C337" s="14" t="s">
        <v>17</v>
      </c>
      <c r="D337" s="19"/>
      <c r="E337" s="19"/>
      <c r="F337" s="20"/>
      <c r="G337" s="108"/>
      <c r="H337" s="22">
        <f t="shared" si="269"/>
        <v>0</v>
      </c>
      <c r="I337" s="22">
        <f t="shared" si="269"/>
        <v>0</v>
      </c>
      <c r="J337" s="22">
        <f t="shared" si="269"/>
        <v>0</v>
      </c>
      <c r="K337" s="22">
        <f t="shared" si="269"/>
        <v>0</v>
      </c>
      <c r="L337" s="22">
        <f t="shared" si="269"/>
        <v>0</v>
      </c>
      <c r="M337" s="22">
        <f t="shared" si="269"/>
        <v>0</v>
      </c>
      <c r="N337" s="22">
        <f t="shared" si="269"/>
        <v>0</v>
      </c>
      <c r="O337" s="22">
        <f t="shared" si="269"/>
        <v>0</v>
      </c>
      <c r="P337" s="22">
        <f t="shared" ref="P337" si="271">P311-P324</f>
        <v>0</v>
      </c>
      <c r="Q337" s="22">
        <f t="shared" si="269"/>
        <v>0</v>
      </c>
      <c r="R337" s="22">
        <f t="shared" si="269"/>
        <v>0</v>
      </c>
      <c r="S337" s="17"/>
      <c r="T337" s="39"/>
      <c r="U337" s="39"/>
      <c r="V337" s="39"/>
    </row>
    <row r="338" spans="2:28" x14ac:dyDescent="0.2">
      <c r="B338" s="18" t="s">
        <v>37</v>
      </c>
      <c r="C338" s="14" t="s">
        <v>38</v>
      </c>
      <c r="D338" s="19"/>
      <c r="E338" s="19"/>
      <c r="F338" s="20"/>
      <c r="G338" s="108"/>
      <c r="H338" s="22">
        <f t="shared" si="269"/>
        <v>490</v>
      </c>
      <c r="I338" s="22">
        <f t="shared" si="269"/>
        <v>490</v>
      </c>
      <c r="J338" s="22">
        <f t="shared" si="269"/>
        <v>490</v>
      </c>
      <c r="K338" s="22">
        <f t="shared" si="269"/>
        <v>490</v>
      </c>
      <c r="L338" s="22">
        <f t="shared" si="269"/>
        <v>490</v>
      </c>
      <c r="M338" s="22">
        <f t="shared" si="269"/>
        <v>490</v>
      </c>
      <c r="N338" s="22">
        <f t="shared" si="269"/>
        <v>490</v>
      </c>
      <c r="O338" s="22">
        <f t="shared" si="269"/>
        <v>490</v>
      </c>
      <c r="P338" s="22">
        <f t="shared" ref="P338" si="272">P312-P325</f>
        <v>490</v>
      </c>
      <c r="Q338" s="22">
        <f t="shared" si="269"/>
        <v>490</v>
      </c>
      <c r="R338" s="22">
        <f t="shared" si="269"/>
        <v>490</v>
      </c>
      <c r="S338" s="17"/>
      <c r="T338" s="39"/>
      <c r="U338" s="39"/>
      <c r="V338" s="39"/>
    </row>
    <row r="339" spans="2:28" x14ac:dyDescent="0.2">
      <c r="B339" s="18" t="s">
        <v>40</v>
      </c>
      <c r="C339" s="14" t="s">
        <v>17</v>
      </c>
      <c r="D339" s="19"/>
      <c r="E339" s="19"/>
      <c r="F339" s="20"/>
      <c r="G339" s="108"/>
      <c r="H339" s="22">
        <f t="shared" si="269"/>
        <v>371.83</v>
      </c>
      <c r="I339" s="22">
        <f t="shared" si="269"/>
        <v>371.83</v>
      </c>
      <c r="J339" s="22">
        <f t="shared" si="269"/>
        <v>371.83</v>
      </c>
      <c r="K339" s="22">
        <f t="shared" si="269"/>
        <v>371.83</v>
      </c>
      <c r="L339" s="22">
        <f t="shared" si="269"/>
        <v>371.83</v>
      </c>
      <c r="M339" s="22">
        <f t="shared" si="269"/>
        <v>371.83</v>
      </c>
      <c r="N339" s="22">
        <f t="shared" si="269"/>
        <v>371.83</v>
      </c>
      <c r="O339" s="22">
        <f t="shared" si="269"/>
        <v>371.83</v>
      </c>
      <c r="P339" s="22">
        <f t="shared" ref="P339" si="273">P313-P326</f>
        <v>371.83</v>
      </c>
      <c r="Q339" s="22">
        <f t="shared" si="269"/>
        <v>371.83</v>
      </c>
      <c r="R339" s="22">
        <f t="shared" si="269"/>
        <v>371.83</v>
      </c>
      <c r="S339" s="17"/>
      <c r="T339" s="39"/>
      <c r="U339" s="39"/>
      <c r="V339" s="39"/>
    </row>
    <row r="340" spans="2:28" hidden="1" x14ac:dyDescent="0.2">
      <c r="B340" s="18" t="s">
        <v>42</v>
      </c>
      <c r="C340" s="14" t="s">
        <v>17</v>
      </c>
      <c r="D340" s="19"/>
      <c r="E340" s="19"/>
      <c r="F340" s="20"/>
      <c r="G340" s="108"/>
      <c r="H340" s="22">
        <f t="shared" si="269"/>
        <v>0</v>
      </c>
      <c r="I340" s="22">
        <f t="shared" si="269"/>
        <v>0</v>
      </c>
      <c r="J340" s="22">
        <f t="shared" si="269"/>
        <v>0</v>
      </c>
      <c r="K340" s="22">
        <f t="shared" si="269"/>
        <v>0</v>
      </c>
      <c r="L340" s="22">
        <f t="shared" si="269"/>
        <v>0</v>
      </c>
      <c r="M340" s="22">
        <f t="shared" si="269"/>
        <v>0</v>
      </c>
      <c r="N340" s="22">
        <f t="shared" si="269"/>
        <v>0</v>
      </c>
      <c r="O340" s="22">
        <f t="shared" si="269"/>
        <v>0</v>
      </c>
      <c r="P340" s="22">
        <f t="shared" ref="P340" si="274">P314-P327</f>
        <v>0</v>
      </c>
      <c r="Q340" s="22">
        <f t="shared" si="269"/>
        <v>0</v>
      </c>
      <c r="R340" s="22">
        <f t="shared" si="269"/>
        <v>0</v>
      </c>
      <c r="S340" s="17"/>
      <c r="T340" s="39"/>
      <c r="U340" s="39"/>
      <c r="V340" s="39"/>
    </row>
    <row r="341" spans="2:28" x14ac:dyDescent="0.2">
      <c r="B341" s="18" t="s">
        <v>32</v>
      </c>
      <c r="C341" s="14" t="s">
        <v>21</v>
      </c>
      <c r="D341" s="19"/>
      <c r="E341" s="19"/>
      <c r="F341" s="20"/>
      <c r="G341" s="108"/>
      <c r="H341" s="22">
        <f t="shared" si="269"/>
        <v>276.36200000000002</v>
      </c>
      <c r="I341" s="22">
        <f t="shared" si="269"/>
        <v>276.36200000000002</v>
      </c>
      <c r="J341" s="22">
        <f t="shared" si="269"/>
        <v>276.36200000000002</v>
      </c>
      <c r="K341" s="22">
        <f t="shared" si="269"/>
        <v>276.36200000000002</v>
      </c>
      <c r="L341" s="22">
        <f t="shared" si="269"/>
        <v>276.36200000000002</v>
      </c>
      <c r="M341" s="22">
        <f t="shared" si="269"/>
        <v>276.36200000000002</v>
      </c>
      <c r="N341" s="22">
        <f t="shared" si="269"/>
        <v>276.36200000000002</v>
      </c>
      <c r="O341" s="22">
        <f t="shared" si="269"/>
        <v>276.36200000000002</v>
      </c>
      <c r="P341" s="22">
        <f t="shared" ref="P341" si="275">P315-P328</f>
        <v>276.36200000000002</v>
      </c>
      <c r="Q341" s="22">
        <f t="shared" si="269"/>
        <v>276.36200000000002</v>
      </c>
      <c r="R341" s="22">
        <f t="shared" si="269"/>
        <v>276.36200000000002</v>
      </c>
      <c r="S341" s="17"/>
      <c r="T341" s="39"/>
      <c r="U341" s="39"/>
      <c r="V341" s="39"/>
    </row>
    <row r="342" spans="2:28" hidden="1" x14ac:dyDescent="0.2">
      <c r="B342" s="18" t="s">
        <v>36</v>
      </c>
      <c r="C342" s="14" t="s">
        <v>21</v>
      </c>
      <c r="D342" s="19"/>
      <c r="E342" s="19"/>
      <c r="F342" s="20"/>
      <c r="G342" s="108"/>
      <c r="H342" s="22">
        <f t="shared" si="269"/>
        <v>0</v>
      </c>
      <c r="I342" s="22">
        <f t="shared" si="269"/>
        <v>0</v>
      </c>
      <c r="J342" s="22">
        <f t="shared" si="269"/>
        <v>0</v>
      </c>
      <c r="K342" s="22">
        <f t="shared" si="269"/>
        <v>0</v>
      </c>
      <c r="L342" s="22">
        <f t="shared" si="269"/>
        <v>0</v>
      </c>
      <c r="M342" s="22">
        <f t="shared" si="269"/>
        <v>0</v>
      </c>
      <c r="N342" s="22">
        <f t="shared" si="269"/>
        <v>0</v>
      </c>
      <c r="O342" s="22">
        <f t="shared" si="269"/>
        <v>0</v>
      </c>
      <c r="P342" s="22">
        <f t="shared" ref="P342" si="276">P316-P329</f>
        <v>0</v>
      </c>
      <c r="Q342" s="22">
        <f t="shared" si="269"/>
        <v>0</v>
      </c>
      <c r="R342" s="22">
        <f t="shared" si="269"/>
        <v>0</v>
      </c>
      <c r="S342" s="17"/>
      <c r="T342" s="25"/>
      <c r="U342" s="25"/>
      <c r="V342" s="25"/>
    </row>
    <row r="343" spans="2:28" x14ac:dyDescent="0.2">
      <c r="B343" s="18" t="s">
        <v>37</v>
      </c>
      <c r="C343" s="14" t="s">
        <v>21</v>
      </c>
      <c r="D343" s="19"/>
      <c r="E343" s="19"/>
      <c r="F343" s="20"/>
      <c r="G343" s="108"/>
      <c r="H343" s="22">
        <f t="shared" si="269"/>
        <v>38.585999999999999</v>
      </c>
      <c r="I343" s="22">
        <f t="shared" si="269"/>
        <v>38.585999999999999</v>
      </c>
      <c r="J343" s="22">
        <f t="shared" si="269"/>
        <v>38.585999999999999</v>
      </c>
      <c r="K343" s="22">
        <f t="shared" si="269"/>
        <v>38.585999999999999</v>
      </c>
      <c r="L343" s="22">
        <f t="shared" si="269"/>
        <v>38.585999999999999</v>
      </c>
      <c r="M343" s="22">
        <f t="shared" si="269"/>
        <v>38.585999999999999</v>
      </c>
      <c r="N343" s="22">
        <f t="shared" si="269"/>
        <v>38.585999999999999</v>
      </c>
      <c r="O343" s="22">
        <f t="shared" si="269"/>
        <v>38.585999999999999</v>
      </c>
      <c r="P343" s="22">
        <f t="shared" ref="P343" si="277">P317-P330</f>
        <v>38.585999999999999</v>
      </c>
      <c r="Q343" s="22">
        <f t="shared" si="269"/>
        <v>38.585999999999999</v>
      </c>
      <c r="R343" s="22">
        <f t="shared" si="269"/>
        <v>38.585999999999999</v>
      </c>
      <c r="S343" s="17"/>
      <c r="T343" s="25"/>
      <c r="U343" s="25"/>
      <c r="V343" s="25"/>
    </row>
    <row r="344" spans="2:28" x14ac:dyDescent="0.2">
      <c r="B344" s="18" t="s">
        <v>40</v>
      </c>
      <c r="C344" s="14" t="s">
        <v>21</v>
      </c>
      <c r="D344" s="19"/>
      <c r="E344" s="19"/>
      <c r="F344" s="19"/>
      <c r="G344" s="108"/>
      <c r="H344" s="22">
        <f t="shared" si="269"/>
        <v>383.00299999999999</v>
      </c>
      <c r="I344" s="22">
        <f t="shared" si="269"/>
        <v>383.00299999999999</v>
      </c>
      <c r="J344" s="22">
        <f t="shared" si="269"/>
        <v>383.00299999999999</v>
      </c>
      <c r="K344" s="22">
        <f t="shared" si="269"/>
        <v>383.00299999999999</v>
      </c>
      <c r="L344" s="22">
        <f t="shared" si="269"/>
        <v>383.00299999999999</v>
      </c>
      <c r="M344" s="22">
        <f t="shared" si="269"/>
        <v>383.00299999999999</v>
      </c>
      <c r="N344" s="22">
        <f t="shared" si="269"/>
        <v>383.00299999999999</v>
      </c>
      <c r="O344" s="22">
        <f t="shared" si="269"/>
        <v>383.00299999999999</v>
      </c>
      <c r="P344" s="22">
        <f t="shared" ref="P344" si="278">P318-P331</f>
        <v>383.00299999999999</v>
      </c>
      <c r="Q344" s="22">
        <f t="shared" si="269"/>
        <v>383.00299999999999</v>
      </c>
      <c r="R344" s="22">
        <f t="shared" si="269"/>
        <v>383.00299999999999</v>
      </c>
      <c r="S344" s="17"/>
      <c r="T344" s="25"/>
      <c r="U344" s="25"/>
      <c r="V344" s="25"/>
    </row>
    <row r="345" spans="2:28" hidden="1" x14ac:dyDescent="0.2">
      <c r="B345" s="18" t="s">
        <v>42</v>
      </c>
      <c r="C345" s="14" t="s">
        <v>21</v>
      </c>
      <c r="D345" s="19"/>
      <c r="E345" s="19"/>
      <c r="F345" s="19"/>
      <c r="G345" s="31"/>
      <c r="H345" s="22">
        <f t="shared" si="269"/>
        <v>0</v>
      </c>
      <c r="I345" s="22">
        <f t="shared" si="269"/>
        <v>0</v>
      </c>
      <c r="J345" s="22">
        <f t="shared" si="269"/>
        <v>0</v>
      </c>
      <c r="K345" s="22">
        <f t="shared" si="269"/>
        <v>0</v>
      </c>
      <c r="L345" s="22">
        <f t="shared" si="269"/>
        <v>0</v>
      </c>
      <c r="M345" s="22">
        <f t="shared" si="269"/>
        <v>0</v>
      </c>
      <c r="N345" s="22">
        <f t="shared" si="269"/>
        <v>0</v>
      </c>
      <c r="O345" s="22">
        <f t="shared" si="269"/>
        <v>0</v>
      </c>
      <c r="P345" s="22">
        <f t="shared" ref="P345" si="279">P319-P332</f>
        <v>0</v>
      </c>
      <c r="Q345" s="22">
        <f t="shared" si="269"/>
        <v>0</v>
      </c>
      <c r="R345" s="22">
        <f t="shared" si="269"/>
        <v>0</v>
      </c>
      <c r="S345" s="17"/>
      <c r="T345" s="25"/>
      <c r="U345" s="25"/>
      <c r="V345" s="25"/>
    </row>
    <row r="346" spans="2:28" x14ac:dyDescent="0.2">
      <c r="B346" s="26" t="s">
        <v>22</v>
      </c>
      <c r="C346" s="27" t="s">
        <v>21</v>
      </c>
      <c r="D346" s="28"/>
      <c r="E346" s="28"/>
      <c r="F346" s="28"/>
      <c r="G346" s="26"/>
      <c r="H346" s="29">
        <f>SUM(H341:H345)</f>
        <v>697.95100000000002</v>
      </c>
      <c r="I346" s="29">
        <f t="shared" ref="I346:R346" si="280">SUM(I341:I345)</f>
        <v>697.95100000000002</v>
      </c>
      <c r="J346" s="29">
        <f t="shared" si="280"/>
        <v>697.95100000000002</v>
      </c>
      <c r="K346" s="29">
        <f t="shared" si="280"/>
        <v>697.95100000000002</v>
      </c>
      <c r="L346" s="29">
        <f t="shared" si="280"/>
        <v>697.95100000000002</v>
      </c>
      <c r="M346" s="29">
        <f t="shared" si="280"/>
        <v>697.95100000000002</v>
      </c>
      <c r="N346" s="29">
        <f t="shared" si="280"/>
        <v>697.95100000000002</v>
      </c>
      <c r="O346" s="29">
        <f t="shared" si="280"/>
        <v>697.95100000000002</v>
      </c>
      <c r="P346" s="29">
        <f t="shared" ref="P346" si="281">SUM(P341:P345)</f>
        <v>697.95100000000002</v>
      </c>
      <c r="Q346" s="29">
        <f t="shared" si="280"/>
        <v>697.95100000000002</v>
      </c>
      <c r="R346" s="29">
        <f t="shared" si="280"/>
        <v>697.95100000000002</v>
      </c>
      <c r="S346" s="17"/>
      <c r="T346" s="25"/>
      <c r="U346" s="25"/>
      <c r="V346" s="25"/>
    </row>
    <row r="347" spans="2:28" hidden="1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 x14ac:dyDescent="0.2">
      <c r="B348" s="98">
        <f>'E2 Údaje a hodnotící tabulky1 '!B156</f>
        <v>0</v>
      </c>
      <c r="C348" s="99"/>
      <c r="D348" s="99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6"/>
      <c r="T348" s="8"/>
      <c r="U348" s="8"/>
      <c r="V348" s="8"/>
    </row>
    <row r="349" spans="2:28" hidden="1" x14ac:dyDescent="0.2">
      <c r="B349" s="100"/>
      <c r="C349" s="101"/>
      <c r="D349" s="101"/>
      <c r="E349" s="101"/>
      <c r="F349" s="101"/>
      <c r="G349" s="101"/>
      <c r="H349" s="101"/>
      <c r="I349" s="101"/>
      <c r="J349" s="101"/>
      <c r="K349" s="101"/>
      <c r="L349" s="101"/>
      <c r="M349" s="101"/>
      <c r="N349" s="101"/>
      <c r="O349" s="101"/>
      <c r="P349" s="101"/>
      <c r="Q349" s="101"/>
      <c r="R349" s="101"/>
      <c r="S349" s="6"/>
      <c r="T349" s="8"/>
      <c r="U349" s="8"/>
      <c r="V349" s="8"/>
    </row>
    <row r="350" spans="2:28" hidden="1" x14ac:dyDescent="0.2">
      <c r="B350" s="40" t="s">
        <v>26</v>
      </c>
      <c r="C350" s="10">
        <v>12</v>
      </c>
      <c r="D350" s="11"/>
      <c r="E350" s="11"/>
      <c r="F350" s="12" t="s">
        <v>27</v>
      </c>
      <c r="G350" s="12" t="s">
        <v>28</v>
      </c>
      <c r="H350" s="12">
        <f>H307</f>
        <v>0</v>
      </c>
      <c r="I350" s="12">
        <f t="shared" ref="I350:R350" si="282">I307</f>
        <v>1</v>
      </c>
      <c r="J350" s="12">
        <f t="shared" si="282"/>
        <v>2</v>
      </c>
      <c r="K350" s="12">
        <f t="shared" si="282"/>
        <v>3</v>
      </c>
      <c r="L350" s="12">
        <f t="shared" si="282"/>
        <v>4</v>
      </c>
      <c r="M350" s="12">
        <f t="shared" si="282"/>
        <v>5</v>
      </c>
      <c r="N350" s="12">
        <f t="shared" si="282"/>
        <v>6</v>
      </c>
      <c r="O350" s="12">
        <f t="shared" si="282"/>
        <v>7</v>
      </c>
      <c r="P350" s="12"/>
      <c r="Q350" s="12">
        <f t="shared" si="282"/>
        <v>9</v>
      </c>
      <c r="R350" s="12">
        <f t="shared" si="282"/>
        <v>10</v>
      </c>
      <c r="S350" s="13"/>
      <c r="T350" s="13"/>
      <c r="U350" s="13"/>
      <c r="V350" s="13"/>
      <c r="X350" s="109"/>
      <c r="Y350" s="109"/>
      <c r="Z350" s="109"/>
      <c r="AA350" s="109"/>
      <c r="AB350" s="109"/>
    </row>
    <row r="351" spans="2:28" hidden="1" x14ac:dyDescent="0.2">
      <c r="B351" s="102" t="s">
        <v>29</v>
      </c>
      <c r="C351" s="102"/>
      <c r="D351" s="102"/>
      <c r="E351" s="102"/>
      <c r="F351" s="102"/>
      <c r="G351" s="102"/>
      <c r="H351" s="102"/>
      <c r="I351" s="102"/>
      <c r="J351" s="102"/>
      <c r="K351" s="102"/>
      <c r="L351" s="102"/>
      <c r="M351" s="102"/>
      <c r="N351" s="102"/>
      <c r="O351" s="102"/>
      <c r="P351" s="102"/>
      <c r="Q351" s="102"/>
      <c r="R351" s="102"/>
      <c r="S351" s="6"/>
      <c r="T351" s="8"/>
      <c r="U351" s="8"/>
      <c r="V351" s="8"/>
      <c r="X351" s="109"/>
      <c r="Y351" s="109"/>
      <c r="Z351" s="109"/>
      <c r="AA351" s="109"/>
      <c r="AB351" s="109"/>
    </row>
    <row r="352" spans="2:28" hidden="1" x14ac:dyDescent="0.2">
      <c r="B352" s="14" t="s">
        <v>30</v>
      </c>
      <c r="C352" s="14" t="s">
        <v>31</v>
      </c>
      <c r="D352" s="15"/>
      <c r="E352" s="15"/>
      <c r="F352" s="16"/>
      <c r="G352" s="103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7"/>
      <c r="T352" s="105" t="s">
        <v>33</v>
      </c>
      <c r="U352" s="105" t="s">
        <v>34</v>
      </c>
      <c r="V352" s="105" t="s">
        <v>35</v>
      </c>
      <c r="X352" s="109"/>
      <c r="Y352" s="109"/>
      <c r="Z352" s="109"/>
      <c r="AA352" s="109"/>
      <c r="AB352" s="109"/>
    </row>
    <row r="353" spans="2:28" hidden="1" x14ac:dyDescent="0.2">
      <c r="B353" s="18" t="s">
        <v>32</v>
      </c>
      <c r="C353" s="14" t="s">
        <v>17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83">H353</f>
        <v>0</v>
      </c>
      <c r="J353" s="22">
        <f t="shared" si="283"/>
        <v>0</v>
      </c>
      <c r="K353" s="22">
        <f t="shared" si="283"/>
        <v>0</v>
      </c>
      <c r="L353" s="22">
        <f t="shared" si="283"/>
        <v>0</v>
      </c>
      <c r="M353" s="22">
        <f t="shared" si="283"/>
        <v>0</v>
      </c>
      <c r="N353" s="22">
        <f t="shared" si="283"/>
        <v>0</v>
      </c>
      <c r="O353" s="22">
        <f t="shared" si="283"/>
        <v>0</v>
      </c>
      <c r="P353" s="22"/>
      <c r="Q353" s="22">
        <f t="shared" ref="Q353:Q362" si="284">O353</f>
        <v>0</v>
      </c>
      <c r="R353" s="22">
        <f t="shared" si="283"/>
        <v>0</v>
      </c>
      <c r="S353" s="17"/>
      <c r="T353" s="105"/>
      <c r="U353" s="105"/>
      <c r="V353" s="105"/>
      <c r="X353" s="109"/>
      <c r="Y353" s="109"/>
      <c r="Z353" s="109"/>
      <c r="AA353" s="109"/>
      <c r="AB353" s="109"/>
    </row>
    <row r="354" spans="2:28" hidden="1" x14ac:dyDescent="0.2">
      <c r="B354" s="18" t="s">
        <v>36</v>
      </c>
      <c r="C354" s="14" t="s">
        <v>17</v>
      </c>
      <c r="D354" s="19"/>
      <c r="E354" s="19"/>
      <c r="F354" s="20"/>
      <c r="G354" s="21">
        <v>0</v>
      </c>
      <c r="H354" s="22">
        <f t="shared" ref="H354:H361" si="285">G354</f>
        <v>0</v>
      </c>
      <c r="I354" s="22">
        <f t="shared" si="283"/>
        <v>0</v>
      </c>
      <c r="J354" s="22">
        <f t="shared" si="283"/>
        <v>0</v>
      </c>
      <c r="K354" s="22">
        <f t="shared" si="283"/>
        <v>0</v>
      </c>
      <c r="L354" s="22">
        <f t="shared" si="283"/>
        <v>0</v>
      </c>
      <c r="M354" s="22">
        <f t="shared" si="283"/>
        <v>0</v>
      </c>
      <c r="N354" s="22">
        <f t="shared" si="283"/>
        <v>0</v>
      </c>
      <c r="O354" s="22">
        <f t="shared" si="283"/>
        <v>0</v>
      </c>
      <c r="P354" s="22"/>
      <c r="Q354" s="22">
        <f t="shared" si="284"/>
        <v>0</v>
      </c>
      <c r="R354" s="22">
        <f t="shared" si="283"/>
        <v>0</v>
      </c>
      <c r="S354" s="17"/>
      <c r="T354" s="23" t="s">
        <v>39</v>
      </c>
      <c r="U354" s="24"/>
      <c r="V354" s="24"/>
      <c r="X354" s="109"/>
      <c r="Y354" s="109"/>
      <c r="Z354" s="109"/>
      <c r="AA354" s="109"/>
      <c r="AB354" s="109"/>
    </row>
    <row r="355" spans="2:28" hidden="1" x14ac:dyDescent="0.2">
      <c r="B355" s="18" t="s">
        <v>37</v>
      </c>
      <c r="C355" s="14" t="s">
        <v>38</v>
      </c>
      <c r="D355" s="19"/>
      <c r="E355" s="19"/>
      <c r="F355" s="20"/>
      <c r="G355" s="21">
        <v>0</v>
      </c>
      <c r="H355" s="22">
        <f t="shared" si="285"/>
        <v>0</v>
      </c>
      <c r="I355" s="22">
        <f t="shared" si="283"/>
        <v>0</v>
      </c>
      <c r="J355" s="22">
        <f t="shared" si="283"/>
        <v>0</v>
      </c>
      <c r="K355" s="22">
        <f t="shared" si="283"/>
        <v>0</v>
      </c>
      <c r="L355" s="22">
        <f t="shared" si="283"/>
        <v>0</v>
      </c>
      <c r="M355" s="22">
        <f t="shared" si="283"/>
        <v>0</v>
      </c>
      <c r="N355" s="22">
        <f t="shared" si="283"/>
        <v>0</v>
      </c>
      <c r="O355" s="22">
        <f t="shared" si="283"/>
        <v>0</v>
      </c>
      <c r="P355" s="22"/>
      <c r="Q355" s="22">
        <f t="shared" si="284"/>
        <v>0</v>
      </c>
      <c r="R355" s="22">
        <f t="shared" si="283"/>
        <v>0</v>
      </c>
      <c r="S355" s="17"/>
      <c r="T355" s="23" t="s">
        <v>39</v>
      </c>
      <c r="U355" s="24" t="e">
        <f>G358/G353</f>
        <v>#DIV/0!</v>
      </c>
      <c r="V355" s="24" t="e">
        <f>U355*1.21</f>
        <v>#DIV/0!</v>
      </c>
      <c r="X355" s="109"/>
      <c r="Y355" s="109"/>
      <c r="Z355" s="109"/>
      <c r="AA355" s="109"/>
      <c r="AB355" s="109"/>
    </row>
    <row r="356" spans="2:28" hidden="1" x14ac:dyDescent="0.2">
      <c r="B356" s="18" t="s">
        <v>40</v>
      </c>
      <c r="C356" s="14" t="s">
        <v>17</v>
      </c>
      <c r="D356" s="19"/>
      <c r="E356" s="19"/>
      <c r="F356" s="20"/>
      <c r="G356" s="21">
        <v>0</v>
      </c>
      <c r="H356" s="22">
        <f t="shared" si="285"/>
        <v>0</v>
      </c>
      <c r="I356" s="22">
        <f t="shared" si="283"/>
        <v>0</v>
      </c>
      <c r="J356" s="22">
        <f t="shared" si="283"/>
        <v>0</v>
      </c>
      <c r="K356" s="22">
        <f t="shared" si="283"/>
        <v>0</v>
      </c>
      <c r="L356" s="22">
        <f t="shared" si="283"/>
        <v>0</v>
      </c>
      <c r="M356" s="22">
        <f t="shared" si="283"/>
        <v>0</v>
      </c>
      <c r="N356" s="22">
        <f t="shared" si="283"/>
        <v>0</v>
      </c>
      <c r="O356" s="22">
        <f t="shared" si="283"/>
        <v>0</v>
      </c>
      <c r="P356" s="22"/>
      <c r="Q356" s="22">
        <f t="shared" si="284"/>
        <v>0</v>
      </c>
      <c r="R356" s="22">
        <f t="shared" si="283"/>
        <v>0</v>
      </c>
      <c r="S356" s="17"/>
      <c r="T356" s="23" t="s">
        <v>79</v>
      </c>
      <c r="U356" s="24" t="e">
        <f>G360/G355</f>
        <v>#DIV/0!</v>
      </c>
      <c r="V356" s="24" t="e">
        <f>U356*1.21</f>
        <v>#DIV/0!</v>
      </c>
      <c r="X356" s="109"/>
      <c r="Y356" s="109"/>
      <c r="Z356" s="109"/>
      <c r="AA356" s="109"/>
      <c r="AB356" s="109"/>
    </row>
    <row r="357" spans="2:28" hidden="1" x14ac:dyDescent="0.2">
      <c r="B357" s="18" t="s">
        <v>42</v>
      </c>
      <c r="C357" s="14" t="s">
        <v>17</v>
      </c>
      <c r="D357" s="19"/>
      <c r="E357" s="19"/>
      <c r="F357" s="20"/>
      <c r="G357" s="21">
        <v>0</v>
      </c>
      <c r="H357" s="22">
        <f>G357</f>
        <v>0</v>
      </c>
      <c r="I357" s="22">
        <f t="shared" si="283"/>
        <v>0</v>
      </c>
      <c r="J357" s="22">
        <f t="shared" si="283"/>
        <v>0</v>
      </c>
      <c r="K357" s="22">
        <f t="shared" si="283"/>
        <v>0</v>
      </c>
      <c r="L357" s="22">
        <f t="shared" si="283"/>
        <v>0</v>
      </c>
      <c r="M357" s="22">
        <f t="shared" si="283"/>
        <v>0</v>
      </c>
      <c r="N357" s="22">
        <f t="shared" si="283"/>
        <v>0</v>
      </c>
      <c r="O357" s="22">
        <f t="shared" si="283"/>
        <v>0</v>
      </c>
      <c r="P357" s="22"/>
      <c r="Q357" s="22">
        <f t="shared" si="284"/>
        <v>0</v>
      </c>
      <c r="R357" s="22">
        <f t="shared" si="283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 x14ac:dyDescent="0.2">
      <c r="B358" s="18" t="s">
        <v>32</v>
      </c>
      <c r="C358" s="14" t="s">
        <v>21</v>
      </c>
      <c r="D358" s="19"/>
      <c r="E358" s="19"/>
      <c r="F358" s="20"/>
      <c r="G358" s="21">
        <v>0</v>
      </c>
      <c r="H358" s="22">
        <f t="shared" si="285"/>
        <v>0</v>
      </c>
      <c r="I358" s="22">
        <f t="shared" si="283"/>
        <v>0</v>
      </c>
      <c r="J358" s="22">
        <f t="shared" si="283"/>
        <v>0</v>
      </c>
      <c r="K358" s="22">
        <f t="shared" si="283"/>
        <v>0</v>
      </c>
      <c r="L358" s="22">
        <f t="shared" si="283"/>
        <v>0</v>
      </c>
      <c r="M358" s="22">
        <f t="shared" si="283"/>
        <v>0</v>
      </c>
      <c r="N358" s="22">
        <f t="shared" si="283"/>
        <v>0</v>
      </c>
      <c r="O358" s="22">
        <f t="shared" si="283"/>
        <v>0</v>
      </c>
      <c r="P358" s="22"/>
      <c r="Q358" s="22">
        <f t="shared" si="284"/>
        <v>0</v>
      </c>
      <c r="R358" s="22">
        <f t="shared" si="283"/>
        <v>0</v>
      </c>
      <c r="S358" s="17"/>
      <c r="T358" s="23" t="s">
        <v>44</v>
      </c>
      <c r="U358" s="24" t="e">
        <f>G361/G356</f>
        <v>#DIV/0!</v>
      </c>
      <c r="V358" s="24" t="e">
        <f>U358*1.21</f>
        <v>#DIV/0!</v>
      </c>
    </row>
    <row r="359" spans="2:28" hidden="1" x14ac:dyDescent="0.2">
      <c r="B359" s="18" t="s">
        <v>36</v>
      </c>
      <c r="C359" s="14" t="s">
        <v>21</v>
      </c>
      <c r="D359" s="19"/>
      <c r="E359" s="19"/>
      <c r="F359" s="20"/>
      <c r="G359" s="21">
        <v>0</v>
      </c>
      <c r="H359" s="22">
        <f t="shared" si="285"/>
        <v>0</v>
      </c>
      <c r="I359" s="22">
        <f t="shared" si="283"/>
        <v>0</v>
      </c>
      <c r="J359" s="22">
        <f t="shared" si="283"/>
        <v>0</v>
      </c>
      <c r="K359" s="22">
        <f t="shared" si="283"/>
        <v>0</v>
      </c>
      <c r="L359" s="22">
        <f t="shared" si="283"/>
        <v>0</v>
      </c>
      <c r="M359" s="22">
        <f t="shared" si="283"/>
        <v>0</v>
      </c>
      <c r="N359" s="22">
        <f t="shared" si="283"/>
        <v>0</v>
      </c>
      <c r="O359" s="22">
        <f t="shared" si="283"/>
        <v>0</v>
      </c>
      <c r="P359" s="22"/>
      <c r="Q359" s="22">
        <f t="shared" si="284"/>
        <v>0</v>
      </c>
      <c r="R359" s="22">
        <f t="shared" si="283"/>
        <v>0</v>
      </c>
      <c r="S359" s="17"/>
      <c r="T359" s="25"/>
      <c r="U359" s="25"/>
      <c r="V359" s="25"/>
    </row>
    <row r="360" spans="2:28" hidden="1" x14ac:dyDescent="0.2">
      <c r="B360" s="18" t="s">
        <v>37</v>
      </c>
      <c r="C360" s="14" t="s">
        <v>21</v>
      </c>
      <c r="D360" s="19"/>
      <c r="E360" s="19"/>
      <c r="F360" s="20"/>
      <c r="G360" s="21">
        <v>0</v>
      </c>
      <c r="H360" s="22">
        <f t="shared" si="285"/>
        <v>0</v>
      </c>
      <c r="I360" s="22">
        <f t="shared" si="283"/>
        <v>0</v>
      </c>
      <c r="J360" s="22">
        <f t="shared" si="283"/>
        <v>0</v>
      </c>
      <c r="K360" s="22">
        <f t="shared" si="283"/>
        <v>0</v>
      </c>
      <c r="L360" s="22">
        <f t="shared" si="283"/>
        <v>0</v>
      </c>
      <c r="M360" s="22">
        <f t="shared" si="283"/>
        <v>0</v>
      </c>
      <c r="N360" s="22">
        <f t="shared" si="283"/>
        <v>0</v>
      </c>
      <c r="O360" s="22">
        <f t="shared" si="283"/>
        <v>0</v>
      </c>
      <c r="P360" s="22"/>
      <c r="Q360" s="22">
        <f t="shared" si="284"/>
        <v>0</v>
      </c>
      <c r="R360" s="22">
        <f t="shared" si="283"/>
        <v>0</v>
      </c>
      <c r="S360" s="17"/>
      <c r="T360" s="25"/>
      <c r="U360" s="25"/>
      <c r="V360" s="25"/>
    </row>
    <row r="361" spans="2:28" hidden="1" x14ac:dyDescent="0.2">
      <c r="B361" s="18" t="s">
        <v>40</v>
      </c>
      <c r="C361" s="14" t="s">
        <v>21</v>
      </c>
      <c r="D361" s="19"/>
      <c r="E361" s="19"/>
      <c r="F361" s="19"/>
      <c r="G361" s="21">
        <v>0</v>
      </c>
      <c r="H361" s="22">
        <f t="shared" si="285"/>
        <v>0</v>
      </c>
      <c r="I361" s="22">
        <f t="shared" si="283"/>
        <v>0</v>
      </c>
      <c r="J361" s="22">
        <f t="shared" si="283"/>
        <v>0</v>
      </c>
      <c r="K361" s="22">
        <f t="shared" si="283"/>
        <v>0</v>
      </c>
      <c r="L361" s="22">
        <f t="shared" si="283"/>
        <v>0</v>
      </c>
      <c r="M361" s="22">
        <f t="shared" si="283"/>
        <v>0</v>
      </c>
      <c r="N361" s="22">
        <f t="shared" si="283"/>
        <v>0</v>
      </c>
      <c r="O361" s="22">
        <f t="shared" si="283"/>
        <v>0</v>
      </c>
      <c r="P361" s="22"/>
      <c r="Q361" s="22">
        <f t="shared" si="284"/>
        <v>0</v>
      </c>
      <c r="R361" s="22">
        <f t="shared" si="283"/>
        <v>0</v>
      </c>
      <c r="S361" s="17"/>
      <c r="T361" s="25"/>
      <c r="U361" s="25"/>
      <c r="V361" s="25"/>
    </row>
    <row r="362" spans="2:28" hidden="1" x14ac:dyDescent="0.2">
      <c r="B362" s="18" t="s">
        <v>42</v>
      </c>
      <c r="C362" s="14" t="s">
        <v>21</v>
      </c>
      <c r="D362" s="19"/>
      <c r="E362" s="19"/>
      <c r="F362" s="19"/>
      <c r="G362" s="21">
        <v>0</v>
      </c>
      <c r="H362" s="22">
        <f>G362</f>
        <v>0</v>
      </c>
      <c r="I362" s="22">
        <f t="shared" si="283"/>
        <v>0</v>
      </c>
      <c r="J362" s="22">
        <f t="shared" si="283"/>
        <v>0</v>
      </c>
      <c r="K362" s="22">
        <f t="shared" si="283"/>
        <v>0</v>
      </c>
      <c r="L362" s="22">
        <f t="shared" si="283"/>
        <v>0</v>
      </c>
      <c r="M362" s="22">
        <f t="shared" si="283"/>
        <v>0</v>
      </c>
      <c r="N362" s="22">
        <f t="shared" si="283"/>
        <v>0</v>
      </c>
      <c r="O362" s="22">
        <f t="shared" si="283"/>
        <v>0</v>
      </c>
      <c r="P362" s="22"/>
      <c r="Q362" s="22">
        <f t="shared" si="284"/>
        <v>0</v>
      </c>
      <c r="R362" s="22">
        <f t="shared" si="283"/>
        <v>0</v>
      </c>
      <c r="S362" s="17"/>
      <c r="T362" s="25"/>
      <c r="U362" s="25"/>
      <c r="V362" s="25"/>
    </row>
    <row r="363" spans="2:28" hidden="1" x14ac:dyDescent="0.2">
      <c r="B363" s="26" t="s">
        <v>22</v>
      </c>
      <c r="C363" s="27" t="s">
        <v>21</v>
      </c>
      <c r="D363" s="28"/>
      <c r="E363" s="28"/>
      <c r="F363" s="28"/>
      <c r="G363" s="29"/>
      <c r="H363" s="29">
        <f>SUM(H358:H362)</f>
        <v>0</v>
      </c>
      <c r="I363" s="29">
        <f t="shared" ref="I363:R363" si="286">SUM(I358:I362)</f>
        <v>0</v>
      </c>
      <c r="J363" s="29">
        <f t="shared" si="286"/>
        <v>0</v>
      </c>
      <c r="K363" s="29">
        <f t="shared" si="286"/>
        <v>0</v>
      </c>
      <c r="L363" s="29">
        <f t="shared" si="286"/>
        <v>0</v>
      </c>
      <c r="M363" s="29">
        <f t="shared" si="286"/>
        <v>0</v>
      </c>
      <c r="N363" s="29">
        <f t="shared" si="286"/>
        <v>0</v>
      </c>
      <c r="O363" s="29">
        <f t="shared" si="286"/>
        <v>0</v>
      </c>
      <c r="P363" s="29"/>
      <c r="Q363" s="29">
        <f t="shared" si="286"/>
        <v>0</v>
      </c>
      <c r="R363" s="29">
        <f t="shared" si="286"/>
        <v>0</v>
      </c>
      <c r="S363" s="17"/>
      <c r="T363" s="25"/>
      <c r="U363" s="25"/>
      <c r="V363" s="25"/>
    </row>
    <row r="364" spans="2:28" hidden="1" x14ac:dyDescent="0.2">
      <c r="B364" s="106" t="s">
        <v>46</v>
      </c>
      <c r="C364" s="106"/>
      <c r="D364" s="106"/>
      <c r="E364" s="106"/>
      <c r="F364" s="106"/>
      <c r="G364" s="106"/>
      <c r="H364" s="106"/>
      <c r="I364" s="106"/>
      <c r="J364" s="106"/>
      <c r="K364" s="106"/>
      <c r="L364" s="106"/>
      <c r="M364" s="106"/>
      <c r="N364" s="106"/>
      <c r="O364" s="106"/>
      <c r="P364" s="106"/>
      <c r="Q364" s="106"/>
      <c r="R364" s="106"/>
      <c r="S364" s="6"/>
      <c r="T364" s="8"/>
      <c r="U364" s="8"/>
      <c r="V364" s="8"/>
    </row>
    <row r="365" spans="2:28" hidden="1" x14ac:dyDescent="0.2">
      <c r="B365" s="14" t="s">
        <v>30</v>
      </c>
      <c r="C365" s="14" t="s">
        <v>31</v>
      </c>
      <c r="D365" s="15"/>
      <c r="E365" s="15"/>
      <c r="F365" s="16"/>
      <c r="G365" s="103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7"/>
      <c r="T365" s="25"/>
      <c r="U365" s="25"/>
      <c r="V365" s="25"/>
    </row>
    <row r="366" spans="2:28" hidden="1" x14ac:dyDescent="0.2">
      <c r="B366" s="18" t="s">
        <v>32</v>
      </c>
      <c r="C366" s="14" t="s">
        <v>17</v>
      </c>
      <c r="D366" s="19"/>
      <c r="E366" s="19"/>
      <c r="F366" s="20"/>
      <c r="G366" s="107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 x14ac:dyDescent="0.2">
      <c r="B367" s="18" t="s">
        <v>36</v>
      </c>
      <c r="C367" s="14" t="s">
        <v>17</v>
      </c>
      <c r="D367" s="19"/>
      <c r="E367" s="19"/>
      <c r="F367" s="20"/>
      <c r="G367" s="10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 x14ac:dyDescent="0.2">
      <c r="B368" s="18" t="s">
        <v>37</v>
      </c>
      <c r="C368" s="14" t="s">
        <v>38</v>
      </c>
      <c r="D368" s="19"/>
      <c r="E368" s="19"/>
      <c r="F368" s="20"/>
      <c r="G368" s="10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 x14ac:dyDescent="0.2">
      <c r="B369" s="18" t="s">
        <v>40</v>
      </c>
      <c r="C369" s="14" t="s">
        <v>17</v>
      </c>
      <c r="D369" s="19"/>
      <c r="E369" s="19"/>
      <c r="F369" s="20"/>
      <c r="G369" s="10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 x14ac:dyDescent="0.2">
      <c r="B370" s="18" t="s">
        <v>42</v>
      </c>
      <c r="C370" s="14" t="s">
        <v>17</v>
      </c>
      <c r="D370" s="19"/>
      <c r="E370" s="19"/>
      <c r="F370" s="20"/>
      <c r="G370" s="10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 x14ac:dyDescent="0.2">
      <c r="B371" s="18" t="s">
        <v>32</v>
      </c>
      <c r="C371" s="14" t="s">
        <v>21</v>
      </c>
      <c r="D371" s="19"/>
      <c r="E371" s="19"/>
      <c r="F371" s="20"/>
      <c r="G371" s="108"/>
      <c r="H371" s="22">
        <f t="shared" ref="H371:R371" si="287">H366*$W354</f>
        <v>0</v>
      </c>
      <c r="I371" s="22">
        <f t="shared" si="287"/>
        <v>0</v>
      </c>
      <c r="J371" s="22">
        <f t="shared" si="287"/>
        <v>0</v>
      </c>
      <c r="K371" s="22">
        <f t="shared" si="287"/>
        <v>0</v>
      </c>
      <c r="L371" s="22">
        <f t="shared" si="287"/>
        <v>0</v>
      </c>
      <c r="M371" s="22">
        <f t="shared" si="287"/>
        <v>0</v>
      </c>
      <c r="N371" s="22">
        <f t="shared" si="287"/>
        <v>0</v>
      </c>
      <c r="O371" s="22">
        <f t="shared" si="287"/>
        <v>0</v>
      </c>
      <c r="P371" s="22"/>
      <c r="Q371" s="22">
        <f t="shared" si="287"/>
        <v>0</v>
      </c>
      <c r="R371" s="22">
        <f t="shared" si="287"/>
        <v>0</v>
      </c>
      <c r="S371" s="17"/>
      <c r="T371" s="25"/>
      <c r="U371" s="25"/>
      <c r="V371" s="25"/>
    </row>
    <row r="372" spans="2:22" hidden="1" x14ac:dyDescent="0.2">
      <c r="B372" s="18" t="s">
        <v>36</v>
      </c>
      <c r="C372" s="14" t="s">
        <v>21</v>
      </c>
      <c r="D372" s="19"/>
      <c r="E372" s="19"/>
      <c r="F372" s="20"/>
      <c r="G372" s="108"/>
      <c r="H372" s="22">
        <f t="shared" ref="H372:R372" si="288">H367*$W355</f>
        <v>0</v>
      </c>
      <c r="I372" s="22">
        <f t="shared" si="288"/>
        <v>0</v>
      </c>
      <c r="J372" s="22">
        <f t="shared" si="288"/>
        <v>0</v>
      </c>
      <c r="K372" s="22">
        <f t="shared" si="288"/>
        <v>0</v>
      </c>
      <c r="L372" s="22">
        <f t="shared" si="288"/>
        <v>0</v>
      </c>
      <c r="M372" s="22">
        <f t="shared" si="288"/>
        <v>0</v>
      </c>
      <c r="N372" s="22">
        <f t="shared" si="288"/>
        <v>0</v>
      </c>
      <c r="O372" s="22">
        <f t="shared" si="288"/>
        <v>0</v>
      </c>
      <c r="P372" s="22"/>
      <c r="Q372" s="22">
        <f t="shared" si="288"/>
        <v>0</v>
      </c>
      <c r="R372" s="22">
        <f t="shared" si="288"/>
        <v>0</v>
      </c>
      <c r="S372" s="17"/>
      <c r="T372" s="25"/>
      <c r="U372" s="25"/>
      <c r="V372" s="25"/>
    </row>
    <row r="373" spans="2:22" hidden="1" x14ac:dyDescent="0.2">
      <c r="B373" s="18" t="s">
        <v>37</v>
      </c>
      <c r="C373" s="14" t="s">
        <v>21</v>
      </c>
      <c r="D373" s="19"/>
      <c r="E373" s="19"/>
      <c r="F373" s="20"/>
      <c r="G373" s="108"/>
      <c r="H373" s="22">
        <f t="shared" ref="H373:R373" si="289">H368*$W356</f>
        <v>0</v>
      </c>
      <c r="I373" s="22">
        <f t="shared" si="289"/>
        <v>0</v>
      </c>
      <c r="J373" s="22">
        <f t="shared" si="289"/>
        <v>0</v>
      </c>
      <c r="K373" s="22">
        <f t="shared" si="289"/>
        <v>0</v>
      </c>
      <c r="L373" s="22">
        <f t="shared" si="289"/>
        <v>0</v>
      </c>
      <c r="M373" s="22">
        <f t="shared" si="289"/>
        <v>0</v>
      </c>
      <c r="N373" s="22">
        <f t="shared" si="289"/>
        <v>0</v>
      </c>
      <c r="O373" s="22">
        <f t="shared" si="289"/>
        <v>0</v>
      </c>
      <c r="P373" s="22"/>
      <c r="Q373" s="22">
        <f t="shared" si="289"/>
        <v>0</v>
      </c>
      <c r="R373" s="22">
        <f t="shared" si="289"/>
        <v>0</v>
      </c>
      <c r="S373" s="17"/>
      <c r="T373" s="25"/>
      <c r="U373" s="25"/>
      <c r="V373" s="25"/>
    </row>
    <row r="374" spans="2:22" hidden="1" x14ac:dyDescent="0.2">
      <c r="B374" s="18" t="s">
        <v>40</v>
      </c>
      <c r="C374" s="14" t="s">
        <v>21</v>
      </c>
      <c r="D374" s="19"/>
      <c r="E374" s="19"/>
      <c r="F374" s="19"/>
      <c r="G374" s="108"/>
      <c r="H374" s="22">
        <f t="shared" ref="H374:R374" si="290">H369*$W358</f>
        <v>0</v>
      </c>
      <c r="I374" s="22">
        <f t="shared" si="290"/>
        <v>0</v>
      </c>
      <c r="J374" s="22">
        <f t="shared" si="290"/>
        <v>0</v>
      </c>
      <c r="K374" s="22">
        <f t="shared" si="290"/>
        <v>0</v>
      </c>
      <c r="L374" s="22">
        <f t="shared" si="290"/>
        <v>0</v>
      </c>
      <c r="M374" s="22">
        <f t="shared" si="290"/>
        <v>0</v>
      </c>
      <c r="N374" s="22">
        <f t="shared" si="290"/>
        <v>0</v>
      </c>
      <c r="O374" s="22">
        <f t="shared" si="290"/>
        <v>0</v>
      </c>
      <c r="P374" s="22"/>
      <c r="Q374" s="22">
        <f t="shared" si="290"/>
        <v>0</v>
      </c>
      <c r="R374" s="22">
        <f t="shared" si="290"/>
        <v>0</v>
      </c>
      <c r="S374" s="17"/>
      <c r="T374" s="25"/>
      <c r="U374" s="25"/>
      <c r="V374" s="25"/>
    </row>
    <row r="375" spans="2:22" hidden="1" x14ac:dyDescent="0.2">
      <c r="B375" s="18" t="s">
        <v>42</v>
      </c>
      <c r="C375" s="14" t="s">
        <v>21</v>
      </c>
      <c r="D375" s="19"/>
      <c r="E375" s="19"/>
      <c r="F375" s="19"/>
      <c r="G375" s="31"/>
      <c r="H375" s="22">
        <f t="shared" ref="H375:R375" si="291">H370*$W359</f>
        <v>0</v>
      </c>
      <c r="I375" s="22">
        <f t="shared" si="291"/>
        <v>0</v>
      </c>
      <c r="J375" s="22">
        <f t="shared" si="291"/>
        <v>0</v>
      </c>
      <c r="K375" s="22">
        <f t="shared" si="291"/>
        <v>0</v>
      </c>
      <c r="L375" s="22">
        <f t="shared" si="291"/>
        <v>0</v>
      </c>
      <c r="M375" s="22">
        <f t="shared" si="291"/>
        <v>0</v>
      </c>
      <c r="N375" s="22">
        <f t="shared" si="291"/>
        <v>0</v>
      </c>
      <c r="O375" s="22">
        <f t="shared" si="291"/>
        <v>0</v>
      </c>
      <c r="P375" s="22"/>
      <c r="Q375" s="22">
        <f t="shared" si="291"/>
        <v>0</v>
      </c>
      <c r="R375" s="22">
        <f t="shared" si="291"/>
        <v>0</v>
      </c>
      <c r="S375" s="17"/>
      <c r="T375" s="25"/>
      <c r="U375" s="25"/>
      <c r="V375" s="25"/>
    </row>
    <row r="376" spans="2:22" hidden="1" x14ac:dyDescent="0.2">
      <c r="B376" s="26" t="s">
        <v>22</v>
      </c>
      <c r="C376" s="27" t="s">
        <v>21</v>
      </c>
      <c r="D376" s="28"/>
      <c r="E376" s="28"/>
      <c r="F376" s="28"/>
      <c r="G376" s="26"/>
      <c r="H376" s="29">
        <f>SUM(H371:H375)</f>
        <v>0</v>
      </c>
      <c r="I376" s="29">
        <f t="shared" ref="I376:R376" si="292">SUM(I371:I375)</f>
        <v>0</v>
      </c>
      <c r="J376" s="29">
        <f t="shared" si="292"/>
        <v>0</v>
      </c>
      <c r="K376" s="29">
        <f t="shared" si="292"/>
        <v>0</v>
      </c>
      <c r="L376" s="29">
        <f t="shared" si="292"/>
        <v>0</v>
      </c>
      <c r="M376" s="29">
        <f t="shared" si="292"/>
        <v>0</v>
      </c>
      <c r="N376" s="29">
        <f t="shared" si="292"/>
        <v>0</v>
      </c>
      <c r="O376" s="29">
        <f t="shared" si="292"/>
        <v>0</v>
      </c>
      <c r="P376" s="29"/>
      <c r="Q376" s="29">
        <f t="shared" si="292"/>
        <v>0</v>
      </c>
      <c r="R376" s="29">
        <f t="shared" si="292"/>
        <v>0</v>
      </c>
      <c r="S376" s="17"/>
      <c r="T376" s="25"/>
      <c r="U376" s="25"/>
      <c r="V376" s="25"/>
    </row>
    <row r="377" spans="2:22" hidden="1" x14ac:dyDescent="0.2">
      <c r="B377" s="106" t="s">
        <v>47</v>
      </c>
      <c r="C377" s="106"/>
      <c r="D377" s="106"/>
      <c r="E377" s="106"/>
      <c r="F377" s="106"/>
      <c r="G377" s="106"/>
      <c r="H377" s="106"/>
      <c r="I377" s="106"/>
      <c r="J377" s="106"/>
      <c r="K377" s="106"/>
      <c r="L377" s="106"/>
      <c r="M377" s="106"/>
      <c r="N377" s="106"/>
      <c r="O377" s="106"/>
      <c r="P377" s="106"/>
      <c r="Q377" s="106"/>
      <c r="R377" s="106"/>
      <c r="S377" s="6"/>
      <c r="T377" s="8"/>
      <c r="U377" s="8"/>
      <c r="V377" s="8"/>
    </row>
    <row r="378" spans="2:22" hidden="1" x14ac:dyDescent="0.2">
      <c r="B378" s="14" t="s">
        <v>30</v>
      </c>
      <c r="C378" s="14" t="s">
        <v>31</v>
      </c>
      <c r="D378" s="15"/>
      <c r="E378" s="15"/>
      <c r="F378" s="16"/>
      <c r="G378" s="103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7"/>
      <c r="T378" s="39"/>
      <c r="U378" s="39"/>
      <c r="V378" s="39"/>
    </row>
    <row r="379" spans="2:22" hidden="1" x14ac:dyDescent="0.2">
      <c r="B379" s="18" t="s">
        <v>32</v>
      </c>
      <c r="C379" s="14" t="s">
        <v>17</v>
      </c>
      <c r="D379" s="19"/>
      <c r="E379" s="19"/>
      <c r="F379" s="20"/>
      <c r="G379" s="107"/>
      <c r="H379" s="22">
        <f t="shared" ref="H379:R388" si="293">H353-H366</f>
        <v>0</v>
      </c>
      <c r="I379" s="22">
        <f t="shared" si="293"/>
        <v>0</v>
      </c>
      <c r="J379" s="22">
        <f t="shared" si="293"/>
        <v>0</v>
      </c>
      <c r="K379" s="22">
        <f t="shared" si="293"/>
        <v>0</v>
      </c>
      <c r="L379" s="22">
        <f t="shared" si="293"/>
        <v>0</v>
      </c>
      <c r="M379" s="22">
        <f t="shared" si="293"/>
        <v>0</v>
      </c>
      <c r="N379" s="22">
        <f t="shared" si="293"/>
        <v>0</v>
      </c>
      <c r="O379" s="22">
        <f t="shared" si="293"/>
        <v>0</v>
      </c>
      <c r="P379" s="22"/>
      <c r="Q379" s="22">
        <f t="shared" si="293"/>
        <v>0</v>
      </c>
      <c r="R379" s="22">
        <f t="shared" si="293"/>
        <v>0</v>
      </c>
      <c r="S379" s="17"/>
      <c r="T379" s="39"/>
      <c r="U379" s="39"/>
      <c r="V379" s="39"/>
    </row>
    <row r="380" spans="2:22" hidden="1" x14ac:dyDescent="0.2">
      <c r="B380" s="18" t="s">
        <v>36</v>
      </c>
      <c r="C380" s="14" t="s">
        <v>17</v>
      </c>
      <c r="D380" s="19"/>
      <c r="E380" s="19"/>
      <c r="F380" s="20"/>
      <c r="G380" s="108"/>
      <c r="H380" s="22">
        <f t="shared" si="293"/>
        <v>0</v>
      </c>
      <c r="I380" s="22">
        <f t="shared" si="293"/>
        <v>0</v>
      </c>
      <c r="J380" s="22">
        <f t="shared" si="293"/>
        <v>0</v>
      </c>
      <c r="K380" s="22">
        <f t="shared" si="293"/>
        <v>0</v>
      </c>
      <c r="L380" s="22">
        <f t="shared" si="293"/>
        <v>0</v>
      </c>
      <c r="M380" s="22">
        <f t="shared" si="293"/>
        <v>0</v>
      </c>
      <c r="N380" s="22">
        <f t="shared" si="293"/>
        <v>0</v>
      </c>
      <c r="O380" s="22">
        <f t="shared" si="293"/>
        <v>0</v>
      </c>
      <c r="P380" s="22"/>
      <c r="Q380" s="22">
        <f t="shared" si="293"/>
        <v>0</v>
      </c>
      <c r="R380" s="22">
        <f t="shared" si="293"/>
        <v>0</v>
      </c>
      <c r="S380" s="17"/>
      <c r="T380" s="39"/>
      <c r="U380" s="39"/>
      <c r="V380" s="39"/>
    </row>
    <row r="381" spans="2:22" hidden="1" x14ac:dyDescent="0.2">
      <c r="B381" s="18" t="s">
        <v>37</v>
      </c>
      <c r="C381" s="14" t="s">
        <v>38</v>
      </c>
      <c r="D381" s="19"/>
      <c r="E381" s="19"/>
      <c r="F381" s="20"/>
      <c r="G381" s="108"/>
      <c r="H381" s="22">
        <f t="shared" si="293"/>
        <v>0</v>
      </c>
      <c r="I381" s="22">
        <f t="shared" si="293"/>
        <v>0</v>
      </c>
      <c r="J381" s="22">
        <f t="shared" si="293"/>
        <v>0</v>
      </c>
      <c r="K381" s="22">
        <f t="shared" si="293"/>
        <v>0</v>
      </c>
      <c r="L381" s="22">
        <f t="shared" si="293"/>
        <v>0</v>
      </c>
      <c r="M381" s="22">
        <f t="shared" si="293"/>
        <v>0</v>
      </c>
      <c r="N381" s="22">
        <f t="shared" si="293"/>
        <v>0</v>
      </c>
      <c r="O381" s="22">
        <f t="shared" si="293"/>
        <v>0</v>
      </c>
      <c r="P381" s="22"/>
      <c r="Q381" s="22">
        <f t="shared" si="293"/>
        <v>0</v>
      </c>
      <c r="R381" s="22">
        <f t="shared" si="293"/>
        <v>0</v>
      </c>
      <c r="S381" s="17"/>
      <c r="T381" s="39"/>
      <c r="U381" s="39"/>
      <c r="V381" s="39"/>
    </row>
    <row r="382" spans="2:22" hidden="1" x14ac:dyDescent="0.2">
      <c r="B382" s="18" t="s">
        <v>40</v>
      </c>
      <c r="C382" s="14" t="s">
        <v>17</v>
      </c>
      <c r="D382" s="19"/>
      <c r="E382" s="19"/>
      <c r="F382" s="20"/>
      <c r="G382" s="108"/>
      <c r="H382" s="22">
        <f t="shared" si="293"/>
        <v>0</v>
      </c>
      <c r="I382" s="22">
        <f t="shared" si="293"/>
        <v>0</v>
      </c>
      <c r="J382" s="22">
        <f t="shared" si="293"/>
        <v>0</v>
      </c>
      <c r="K382" s="22">
        <f t="shared" si="293"/>
        <v>0</v>
      </c>
      <c r="L382" s="22">
        <f t="shared" si="293"/>
        <v>0</v>
      </c>
      <c r="M382" s="22">
        <f t="shared" si="293"/>
        <v>0</v>
      </c>
      <c r="N382" s="22">
        <f t="shared" si="293"/>
        <v>0</v>
      </c>
      <c r="O382" s="22">
        <f t="shared" si="293"/>
        <v>0</v>
      </c>
      <c r="P382" s="22"/>
      <c r="Q382" s="22">
        <f t="shared" si="293"/>
        <v>0</v>
      </c>
      <c r="R382" s="22">
        <f t="shared" si="293"/>
        <v>0</v>
      </c>
      <c r="S382" s="17"/>
      <c r="T382" s="39"/>
      <c r="U382" s="39"/>
      <c r="V382" s="39"/>
    </row>
    <row r="383" spans="2:22" hidden="1" x14ac:dyDescent="0.2">
      <c r="B383" s="18" t="s">
        <v>42</v>
      </c>
      <c r="C383" s="14" t="s">
        <v>17</v>
      </c>
      <c r="D383" s="19"/>
      <c r="E383" s="19"/>
      <c r="F383" s="20"/>
      <c r="G383" s="108"/>
      <c r="H383" s="22">
        <f t="shared" si="293"/>
        <v>0</v>
      </c>
      <c r="I383" s="22">
        <f t="shared" si="293"/>
        <v>0</v>
      </c>
      <c r="J383" s="22">
        <f t="shared" si="293"/>
        <v>0</v>
      </c>
      <c r="K383" s="22">
        <f t="shared" si="293"/>
        <v>0</v>
      </c>
      <c r="L383" s="22">
        <f t="shared" si="293"/>
        <v>0</v>
      </c>
      <c r="M383" s="22">
        <f t="shared" si="293"/>
        <v>0</v>
      </c>
      <c r="N383" s="22">
        <f t="shared" si="293"/>
        <v>0</v>
      </c>
      <c r="O383" s="22">
        <f t="shared" si="293"/>
        <v>0</v>
      </c>
      <c r="P383" s="22"/>
      <c r="Q383" s="22">
        <f t="shared" si="293"/>
        <v>0</v>
      </c>
      <c r="R383" s="22">
        <f t="shared" si="293"/>
        <v>0</v>
      </c>
      <c r="S383" s="17"/>
      <c r="T383" s="39"/>
      <c r="U383" s="39"/>
      <c r="V383" s="39"/>
    </row>
    <row r="384" spans="2:22" hidden="1" x14ac:dyDescent="0.2">
      <c r="B384" s="18" t="s">
        <v>32</v>
      </c>
      <c r="C384" s="14" t="s">
        <v>21</v>
      </c>
      <c r="D384" s="19"/>
      <c r="E384" s="19"/>
      <c r="F384" s="20"/>
      <c r="G384" s="108"/>
      <c r="H384" s="22">
        <f t="shared" si="293"/>
        <v>0</v>
      </c>
      <c r="I384" s="22">
        <f t="shared" si="293"/>
        <v>0</v>
      </c>
      <c r="J384" s="22">
        <f t="shared" si="293"/>
        <v>0</v>
      </c>
      <c r="K384" s="22">
        <f t="shared" si="293"/>
        <v>0</v>
      </c>
      <c r="L384" s="22">
        <f t="shared" si="293"/>
        <v>0</v>
      </c>
      <c r="M384" s="22">
        <f t="shared" si="293"/>
        <v>0</v>
      </c>
      <c r="N384" s="22">
        <f t="shared" si="293"/>
        <v>0</v>
      </c>
      <c r="O384" s="22">
        <f t="shared" si="293"/>
        <v>0</v>
      </c>
      <c r="P384" s="22"/>
      <c r="Q384" s="22">
        <f t="shared" si="293"/>
        <v>0</v>
      </c>
      <c r="R384" s="22">
        <f t="shared" si="293"/>
        <v>0</v>
      </c>
      <c r="S384" s="17"/>
      <c r="T384" s="39"/>
      <c r="U384" s="39"/>
      <c r="V384" s="39"/>
    </row>
    <row r="385" spans="2:22" hidden="1" x14ac:dyDescent="0.2">
      <c r="B385" s="18" t="s">
        <v>36</v>
      </c>
      <c r="C385" s="14" t="s">
        <v>21</v>
      </c>
      <c r="D385" s="19"/>
      <c r="E385" s="19"/>
      <c r="F385" s="20"/>
      <c r="G385" s="108"/>
      <c r="H385" s="22">
        <f t="shared" si="293"/>
        <v>0</v>
      </c>
      <c r="I385" s="22">
        <f t="shared" si="293"/>
        <v>0</v>
      </c>
      <c r="J385" s="22">
        <f t="shared" si="293"/>
        <v>0</v>
      </c>
      <c r="K385" s="22">
        <f t="shared" si="293"/>
        <v>0</v>
      </c>
      <c r="L385" s="22">
        <f t="shared" si="293"/>
        <v>0</v>
      </c>
      <c r="M385" s="22">
        <f t="shared" si="293"/>
        <v>0</v>
      </c>
      <c r="N385" s="22">
        <f t="shared" si="293"/>
        <v>0</v>
      </c>
      <c r="O385" s="22">
        <f t="shared" si="293"/>
        <v>0</v>
      </c>
      <c r="P385" s="22"/>
      <c r="Q385" s="22">
        <f t="shared" si="293"/>
        <v>0</v>
      </c>
      <c r="R385" s="22">
        <f t="shared" si="293"/>
        <v>0</v>
      </c>
      <c r="S385" s="17"/>
      <c r="T385" s="25"/>
      <c r="U385" s="25"/>
      <c r="V385" s="25"/>
    </row>
    <row r="386" spans="2:22" hidden="1" x14ac:dyDescent="0.2">
      <c r="B386" s="18" t="s">
        <v>37</v>
      </c>
      <c r="C386" s="14" t="s">
        <v>21</v>
      </c>
      <c r="D386" s="19"/>
      <c r="E386" s="19"/>
      <c r="F386" s="20"/>
      <c r="G386" s="108"/>
      <c r="H386" s="22">
        <f t="shared" si="293"/>
        <v>0</v>
      </c>
      <c r="I386" s="22">
        <f t="shared" si="293"/>
        <v>0</v>
      </c>
      <c r="J386" s="22">
        <f t="shared" si="293"/>
        <v>0</v>
      </c>
      <c r="K386" s="22">
        <f t="shared" si="293"/>
        <v>0</v>
      </c>
      <c r="L386" s="22">
        <f t="shared" si="293"/>
        <v>0</v>
      </c>
      <c r="M386" s="22">
        <f t="shared" si="293"/>
        <v>0</v>
      </c>
      <c r="N386" s="22">
        <f t="shared" si="293"/>
        <v>0</v>
      </c>
      <c r="O386" s="22">
        <f t="shared" si="293"/>
        <v>0</v>
      </c>
      <c r="P386" s="22"/>
      <c r="Q386" s="22">
        <f t="shared" si="293"/>
        <v>0</v>
      </c>
      <c r="R386" s="22">
        <f t="shared" si="293"/>
        <v>0</v>
      </c>
      <c r="S386" s="17"/>
      <c r="T386" s="25"/>
      <c r="U386" s="25"/>
      <c r="V386" s="25"/>
    </row>
    <row r="387" spans="2:22" hidden="1" x14ac:dyDescent="0.2">
      <c r="B387" s="18" t="s">
        <v>40</v>
      </c>
      <c r="C387" s="14" t="s">
        <v>21</v>
      </c>
      <c r="D387" s="19"/>
      <c r="E387" s="19"/>
      <c r="F387" s="19"/>
      <c r="G387" s="108"/>
      <c r="H387" s="22">
        <f t="shared" si="293"/>
        <v>0</v>
      </c>
      <c r="I387" s="22">
        <f t="shared" si="293"/>
        <v>0</v>
      </c>
      <c r="J387" s="22">
        <f t="shared" si="293"/>
        <v>0</v>
      </c>
      <c r="K387" s="22">
        <f t="shared" si="293"/>
        <v>0</v>
      </c>
      <c r="L387" s="22">
        <f t="shared" si="293"/>
        <v>0</v>
      </c>
      <c r="M387" s="22">
        <f t="shared" si="293"/>
        <v>0</v>
      </c>
      <c r="N387" s="22">
        <f t="shared" si="293"/>
        <v>0</v>
      </c>
      <c r="O387" s="22">
        <f t="shared" si="293"/>
        <v>0</v>
      </c>
      <c r="P387" s="22"/>
      <c r="Q387" s="22">
        <f t="shared" si="293"/>
        <v>0</v>
      </c>
      <c r="R387" s="22">
        <f t="shared" si="293"/>
        <v>0</v>
      </c>
      <c r="S387" s="17"/>
      <c r="T387" s="25"/>
      <c r="U387" s="25"/>
      <c r="V387" s="25"/>
    </row>
    <row r="388" spans="2:22" hidden="1" x14ac:dyDescent="0.2">
      <c r="B388" s="18" t="s">
        <v>42</v>
      </c>
      <c r="C388" s="14" t="s">
        <v>21</v>
      </c>
      <c r="D388" s="19"/>
      <c r="E388" s="19"/>
      <c r="F388" s="19"/>
      <c r="G388" s="31"/>
      <c r="H388" s="22">
        <f t="shared" si="293"/>
        <v>0</v>
      </c>
      <c r="I388" s="22">
        <f t="shared" si="293"/>
        <v>0</v>
      </c>
      <c r="J388" s="22">
        <f t="shared" si="293"/>
        <v>0</v>
      </c>
      <c r="K388" s="22">
        <f t="shared" si="293"/>
        <v>0</v>
      </c>
      <c r="L388" s="22">
        <f t="shared" si="293"/>
        <v>0</v>
      </c>
      <c r="M388" s="22">
        <f t="shared" si="293"/>
        <v>0</v>
      </c>
      <c r="N388" s="22">
        <f t="shared" si="293"/>
        <v>0</v>
      </c>
      <c r="O388" s="22">
        <f t="shared" si="293"/>
        <v>0</v>
      </c>
      <c r="P388" s="22"/>
      <c r="Q388" s="22">
        <f t="shared" si="293"/>
        <v>0</v>
      </c>
      <c r="R388" s="22">
        <f t="shared" si="293"/>
        <v>0</v>
      </c>
      <c r="S388" s="17"/>
      <c r="T388" s="25"/>
      <c r="U388" s="25"/>
      <c r="V388" s="25"/>
    </row>
    <row r="389" spans="2:22" hidden="1" x14ac:dyDescent="0.2">
      <c r="B389" s="26" t="s">
        <v>22</v>
      </c>
      <c r="C389" s="27" t="s">
        <v>21</v>
      </c>
      <c r="D389" s="28"/>
      <c r="E389" s="28"/>
      <c r="F389" s="28"/>
      <c r="G389" s="26"/>
      <c r="H389" s="29">
        <f>SUM(H384:H388)</f>
        <v>0</v>
      </c>
      <c r="I389" s="29">
        <f t="shared" ref="I389:R389" si="294">SUM(I384:I388)</f>
        <v>0</v>
      </c>
      <c r="J389" s="29">
        <f t="shared" si="294"/>
        <v>0</v>
      </c>
      <c r="K389" s="29">
        <f t="shared" si="294"/>
        <v>0</v>
      </c>
      <c r="L389" s="29">
        <f t="shared" si="294"/>
        <v>0</v>
      </c>
      <c r="M389" s="29">
        <f t="shared" si="294"/>
        <v>0</v>
      </c>
      <c r="N389" s="29">
        <f t="shared" si="294"/>
        <v>0</v>
      </c>
      <c r="O389" s="29">
        <f t="shared" si="294"/>
        <v>0</v>
      </c>
      <c r="P389" s="29"/>
      <c r="Q389" s="29">
        <f t="shared" si="294"/>
        <v>0</v>
      </c>
      <c r="R389" s="29">
        <f t="shared" si="294"/>
        <v>0</v>
      </c>
      <c r="S389" s="17"/>
      <c r="T389" s="25"/>
      <c r="U389" s="25"/>
      <c r="V389" s="25"/>
    </row>
    <row r="390" spans="2:22" hidden="1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 x14ac:dyDescent="0.2">
      <c r="B391" s="98">
        <f>'E2 Údaje a hodnotící tabulky1 '!B178</f>
        <v>0</v>
      </c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99"/>
      <c r="P391" s="99"/>
      <c r="Q391" s="99"/>
      <c r="R391" s="99"/>
      <c r="S391" s="6"/>
      <c r="T391" s="8"/>
      <c r="U391" s="8"/>
      <c r="V391" s="8"/>
    </row>
    <row r="392" spans="2:22" hidden="1" x14ac:dyDescent="0.2">
      <c r="B392" s="100"/>
      <c r="C392" s="101"/>
      <c r="D392" s="101"/>
      <c r="E392" s="101"/>
      <c r="F392" s="101"/>
      <c r="G392" s="101"/>
      <c r="H392" s="101"/>
      <c r="I392" s="101"/>
      <c r="J392" s="101"/>
      <c r="K392" s="101"/>
      <c r="L392" s="101"/>
      <c r="M392" s="101"/>
      <c r="N392" s="101"/>
      <c r="O392" s="101"/>
      <c r="P392" s="101"/>
      <c r="Q392" s="101"/>
      <c r="R392" s="101"/>
      <c r="S392" s="6"/>
      <c r="T392" s="8"/>
      <c r="U392" s="8"/>
      <c r="V392" s="8"/>
    </row>
    <row r="393" spans="2:22" hidden="1" x14ac:dyDescent="0.2">
      <c r="B393" s="40" t="s">
        <v>26</v>
      </c>
      <c r="C393" s="10">
        <v>12</v>
      </c>
      <c r="D393" s="11"/>
      <c r="E393" s="11"/>
      <c r="F393" s="12" t="s">
        <v>27</v>
      </c>
      <c r="G393" s="12" t="s">
        <v>28</v>
      </c>
      <c r="H393" s="12">
        <f>H350</f>
        <v>0</v>
      </c>
      <c r="I393" s="12">
        <f t="shared" ref="I393:R393" si="295">I350</f>
        <v>1</v>
      </c>
      <c r="J393" s="12">
        <f t="shared" si="295"/>
        <v>2</v>
      </c>
      <c r="K393" s="12">
        <f t="shared" si="295"/>
        <v>3</v>
      </c>
      <c r="L393" s="12">
        <f t="shared" si="295"/>
        <v>4</v>
      </c>
      <c r="M393" s="12">
        <f t="shared" si="295"/>
        <v>5</v>
      </c>
      <c r="N393" s="12">
        <f t="shared" si="295"/>
        <v>6</v>
      </c>
      <c r="O393" s="12">
        <f t="shared" si="295"/>
        <v>7</v>
      </c>
      <c r="P393" s="12"/>
      <c r="Q393" s="12">
        <f t="shared" si="295"/>
        <v>9</v>
      </c>
      <c r="R393" s="12">
        <f t="shared" si="295"/>
        <v>10</v>
      </c>
      <c r="S393" s="13"/>
      <c r="T393" s="13"/>
      <c r="U393" s="13"/>
      <c r="V393" s="13"/>
    </row>
    <row r="394" spans="2:22" hidden="1" x14ac:dyDescent="0.2">
      <c r="B394" s="102" t="s">
        <v>29</v>
      </c>
      <c r="C394" s="102"/>
      <c r="D394" s="102"/>
      <c r="E394" s="102"/>
      <c r="F394" s="102"/>
      <c r="G394" s="102"/>
      <c r="H394" s="102"/>
      <c r="I394" s="102"/>
      <c r="J394" s="102"/>
      <c r="K394" s="102"/>
      <c r="L394" s="102"/>
      <c r="M394" s="102"/>
      <c r="N394" s="102"/>
      <c r="O394" s="102"/>
      <c r="P394" s="102"/>
      <c r="Q394" s="102"/>
      <c r="R394" s="102"/>
      <c r="S394" s="6"/>
      <c r="T394" s="8"/>
      <c r="U394" s="8"/>
      <c r="V394" s="8"/>
    </row>
    <row r="395" spans="2:22" hidden="1" x14ac:dyDescent="0.2">
      <c r="B395" s="14" t="s">
        <v>30</v>
      </c>
      <c r="C395" s="14" t="s">
        <v>31</v>
      </c>
      <c r="D395" s="18"/>
      <c r="E395" s="18"/>
      <c r="F395" s="14"/>
      <c r="G395" s="103"/>
      <c r="H395" s="104"/>
      <c r="I395" s="104"/>
      <c r="J395" s="104"/>
      <c r="K395" s="104"/>
      <c r="L395" s="104"/>
      <c r="M395" s="104"/>
      <c r="N395" s="104"/>
      <c r="O395" s="104"/>
      <c r="P395" s="104"/>
      <c r="Q395" s="104"/>
      <c r="R395" s="104"/>
      <c r="S395" s="17"/>
      <c r="T395" s="105" t="s">
        <v>33</v>
      </c>
      <c r="U395" s="105" t="s">
        <v>34</v>
      </c>
      <c r="V395" s="105" t="s">
        <v>35</v>
      </c>
    </row>
    <row r="396" spans="2:22" hidden="1" x14ac:dyDescent="0.2">
      <c r="B396" s="18" t="s">
        <v>32</v>
      </c>
      <c r="C396" s="14" t="s">
        <v>17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296">H396</f>
        <v>0</v>
      </c>
      <c r="J396" s="22">
        <f t="shared" si="296"/>
        <v>0</v>
      </c>
      <c r="K396" s="22">
        <f t="shared" si="296"/>
        <v>0</v>
      </c>
      <c r="L396" s="22">
        <f t="shared" si="296"/>
        <v>0</v>
      </c>
      <c r="M396" s="22">
        <f t="shared" si="296"/>
        <v>0</v>
      </c>
      <c r="N396" s="22">
        <f t="shared" si="296"/>
        <v>0</v>
      </c>
      <c r="O396" s="22">
        <f t="shared" si="296"/>
        <v>0</v>
      </c>
      <c r="P396" s="22"/>
      <c r="Q396" s="22">
        <f t="shared" ref="Q396:Q405" si="297">O396</f>
        <v>0</v>
      </c>
      <c r="R396" s="22">
        <f t="shared" si="296"/>
        <v>0</v>
      </c>
      <c r="S396" s="17"/>
      <c r="T396" s="105"/>
      <c r="U396" s="105"/>
      <c r="V396" s="105"/>
    </row>
    <row r="397" spans="2:22" hidden="1" x14ac:dyDescent="0.2">
      <c r="B397" s="18" t="s">
        <v>36</v>
      </c>
      <c r="C397" s="14" t="s">
        <v>17</v>
      </c>
      <c r="D397" s="19"/>
      <c r="E397" s="19"/>
      <c r="F397" s="20"/>
      <c r="G397" s="21">
        <v>0</v>
      </c>
      <c r="H397" s="22">
        <f t="shared" ref="H397:H405" si="298">G397</f>
        <v>0</v>
      </c>
      <c r="I397" s="22">
        <f t="shared" si="296"/>
        <v>0</v>
      </c>
      <c r="J397" s="22">
        <f t="shared" si="296"/>
        <v>0</v>
      </c>
      <c r="K397" s="22">
        <f>J397</f>
        <v>0</v>
      </c>
      <c r="L397" s="22">
        <f t="shared" si="296"/>
        <v>0</v>
      </c>
      <c r="M397" s="22">
        <f t="shared" si="296"/>
        <v>0</v>
      </c>
      <c r="N397" s="22">
        <f t="shared" si="296"/>
        <v>0</v>
      </c>
      <c r="O397" s="22">
        <f t="shared" si="296"/>
        <v>0</v>
      </c>
      <c r="P397" s="22"/>
      <c r="Q397" s="22">
        <f t="shared" si="297"/>
        <v>0</v>
      </c>
      <c r="R397" s="22">
        <f t="shared" si="296"/>
        <v>0</v>
      </c>
      <c r="S397" s="17"/>
      <c r="T397" s="23" t="s">
        <v>39</v>
      </c>
      <c r="U397" s="24" t="e">
        <f>G401/G396</f>
        <v>#DIV/0!</v>
      </c>
      <c r="V397" s="24" t="e">
        <f>U397*1.21</f>
        <v>#DIV/0!</v>
      </c>
    </row>
    <row r="398" spans="2:22" hidden="1" x14ac:dyDescent="0.2">
      <c r="B398" s="18" t="s">
        <v>37</v>
      </c>
      <c r="C398" s="14" t="s">
        <v>38</v>
      </c>
      <c r="D398" s="19"/>
      <c r="E398" s="19"/>
      <c r="F398" s="20"/>
      <c r="G398" s="21">
        <v>0</v>
      </c>
      <c r="H398" s="22">
        <f t="shared" si="298"/>
        <v>0</v>
      </c>
      <c r="I398" s="22">
        <f t="shared" si="296"/>
        <v>0</v>
      </c>
      <c r="J398" s="22">
        <f t="shared" si="296"/>
        <v>0</v>
      </c>
      <c r="K398" s="22">
        <f t="shared" si="296"/>
        <v>0</v>
      </c>
      <c r="L398" s="22">
        <f t="shared" si="296"/>
        <v>0</v>
      </c>
      <c r="M398" s="22">
        <f t="shared" si="296"/>
        <v>0</v>
      </c>
      <c r="N398" s="22">
        <f t="shared" si="296"/>
        <v>0</v>
      </c>
      <c r="O398" s="22">
        <f t="shared" si="296"/>
        <v>0</v>
      </c>
      <c r="P398" s="22"/>
      <c r="Q398" s="22">
        <f t="shared" si="297"/>
        <v>0</v>
      </c>
      <c r="R398" s="22">
        <f t="shared" si="296"/>
        <v>0</v>
      </c>
      <c r="S398" s="17"/>
      <c r="T398" s="23" t="s">
        <v>41</v>
      </c>
      <c r="U398" s="24" t="e">
        <f>G402/G397</f>
        <v>#DIV/0!</v>
      </c>
      <c r="V398" s="24" t="e">
        <f>U398*1.15</f>
        <v>#DIV/0!</v>
      </c>
    </row>
    <row r="399" spans="2:22" hidden="1" x14ac:dyDescent="0.2">
      <c r="B399" s="18" t="s">
        <v>40</v>
      </c>
      <c r="C399" s="14" t="s">
        <v>17</v>
      </c>
      <c r="D399" s="19"/>
      <c r="E399" s="19"/>
      <c r="F399" s="20"/>
      <c r="G399" s="21">
        <v>0</v>
      </c>
      <c r="H399" s="22">
        <f t="shared" si="298"/>
        <v>0</v>
      </c>
      <c r="I399" s="22">
        <f t="shared" si="296"/>
        <v>0</v>
      </c>
      <c r="J399" s="22">
        <f t="shared" si="296"/>
        <v>0</v>
      </c>
      <c r="K399" s="22">
        <f t="shared" si="296"/>
        <v>0</v>
      </c>
      <c r="L399" s="22">
        <f t="shared" si="296"/>
        <v>0</v>
      </c>
      <c r="M399" s="22">
        <f t="shared" si="296"/>
        <v>0</v>
      </c>
      <c r="N399" s="22">
        <f t="shared" si="296"/>
        <v>0</v>
      </c>
      <c r="O399" s="22">
        <f t="shared" si="296"/>
        <v>0</v>
      </c>
      <c r="P399" s="22"/>
      <c r="Q399" s="22">
        <f t="shared" si="297"/>
        <v>0</v>
      </c>
      <c r="R399" s="22">
        <f t="shared" si="296"/>
        <v>0</v>
      </c>
      <c r="S399" s="17"/>
      <c r="T399" s="23" t="s">
        <v>48</v>
      </c>
      <c r="U399" s="24"/>
      <c r="V399" s="24"/>
    </row>
    <row r="400" spans="2:22" hidden="1" x14ac:dyDescent="0.2">
      <c r="B400" s="18" t="s">
        <v>42</v>
      </c>
      <c r="C400" s="14" t="s">
        <v>17</v>
      </c>
      <c r="D400" s="19"/>
      <c r="E400" s="19"/>
      <c r="F400" s="20"/>
      <c r="G400" s="21">
        <v>0</v>
      </c>
      <c r="H400" s="22">
        <f t="shared" si="298"/>
        <v>0</v>
      </c>
      <c r="I400" s="22">
        <f t="shared" si="296"/>
        <v>0</v>
      </c>
      <c r="J400" s="22">
        <f t="shared" si="296"/>
        <v>0</v>
      </c>
      <c r="K400" s="22">
        <f t="shared" si="296"/>
        <v>0</v>
      </c>
      <c r="L400" s="22">
        <f t="shared" si="296"/>
        <v>0</v>
      </c>
      <c r="M400" s="22">
        <f t="shared" si="296"/>
        <v>0</v>
      </c>
      <c r="N400" s="22">
        <f t="shared" si="296"/>
        <v>0</v>
      </c>
      <c r="O400" s="22">
        <f t="shared" si="296"/>
        <v>0</v>
      </c>
      <c r="P400" s="22"/>
      <c r="Q400" s="22">
        <f t="shared" si="297"/>
        <v>0</v>
      </c>
      <c r="R400" s="22">
        <f t="shared" si="296"/>
        <v>0</v>
      </c>
      <c r="S400" s="17"/>
      <c r="T400" s="23"/>
      <c r="U400" s="24"/>
      <c r="V400" s="24"/>
    </row>
    <row r="401" spans="2:22" hidden="1" x14ac:dyDescent="0.2">
      <c r="B401" s="18" t="s">
        <v>32</v>
      </c>
      <c r="C401" s="14" t="s">
        <v>21</v>
      </c>
      <c r="D401" s="19"/>
      <c r="E401" s="19"/>
      <c r="F401" s="20"/>
      <c r="G401" s="21">
        <v>0</v>
      </c>
      <c r="H401" s="22">
        <f t="shared" si="298"/>
        <v>0</v>
      </c>
      <c r="I401" s="22">
        <f t="shared" si="296"/>
        <v>0</v>
      </c>
      <c r="J401" s="22">
        <f t="shared" si="296"/>
        <v>0</v>
      </c>
      <c r="K401" s="22">
        <f t="shared" si="296"/>
        <v>0</v>
      </c>
      <c r="L401" s="22">
        <f t="shared" si="296"/>
        <v>0</v>
      </c>
      <c r="M401" s="22">
        <f t="shared" si="296"/>
        <v>0</v>
      </c>
      <c r="N401" s="22">
        <f t="shared" si="296"/>
        <v>0</v>
      </c>
      <c r="O401" s="22">
        <f t="shared" si="296"/>
        <v>0</v>
      </c>
      <c r="P401" s="22"/>
      <c r="Q401" s="22">
        <f t="shared" si="297"/>
        <v>0</v>
      </c>
      <c r="R401" s="22">
        <f t="shared" si="296"/>
        <v>0</v>
      </c>
      <c r="S401" s="17"/>
      <c r="T401" s="23" t="s">
        <v>79</v>
      </c>
      <c r="U401" s="24" t="e">
        <f>G403/G398</f>
        <v>#DIV/0!</v>
      </c>
      <c r="V401" s="24" t="e">
        <f>U401*1.21</f>
        <v>#DIV/0!</v>
      </c>
    </row>
    <row r="402" spans="2:22" hidden="1" x14ac:dyDescent="0.2">
      <c r="B402" s="18" t="s">
        <v>36</v>
      </c>
      <c r="C402" s="14" t="s">
        <v>21</v>
      </c>
      <c r="D402" s="19"/>
      <c r="E402" s="19"/>
      <c r="F402" s="20"/>
      <c r="G402" s="21">
        <v>0</v>
      </c>
      <c r="H402" s="22">
        <f t="shared" si="298"/>
        <v>0</v>
      </c>
      <c r="I402" s="22">
        <f t="shared" si="296"/>
        <v>0</v>
      </c>
      <c r="J402" s="22">
        <f t="shared" si="296"/>
        <v>0</v>
      </c>
      <c r="K402" s="22">
        <f t="shared" si="296"/>
        <v>0</v>
      </c>
      <c r="L402" s="22">
        <f t="shared" si="296"/>
        <v>0</v>
      </c>
      <c r="M402" s="22">
        <f t="shared" si="296"/>
        <v>0</v>
      </c>
      <c r="N402" s="22">
        <f t="shared" si="296"/>
        <v>0</v>
      </c>
      <c r="O402" s="22">
        <f t="shared" si="296"/>
        <v>0</v>
      </c>
      <c r="P402" s="22"/>
      <c r="Q402" s="22">
        <f t="shared" si="297"/>
        <v>0</v>
      </c>
      <c r="R402" s="22">
        <f t="shared" si="296"/>
        <v>0</v>
      </c>
      <c r="S402" s="17"/>
      <c r="T402" s="25"/>
      <c r="U402" s="25"/>
      <c r="V402" s="25"/>
    </row>
    <row r="403" spans="2:22" hidden="1" x14ac:dyDescent="0.2">
      <c r="B403" s="18" t="s">
        <v>37</v>
      </c>
      <c r="C403" s="14" t="s">
        <v>21</v>
      </c>
      <c r="D403" s="19"/>
      <c r="E403" s="19"/>
      <c r="F403" s="20"/>
      <c r="G403" s="21">
        <v>0</v>
      </c>
      <c r="H403" s="22">
        <f t="shared" si="298"/>
        <v>0</v>
      </c>
      <c r="I403" s="22">
        <f t="shared" si="296"/>
        <v>0</v>
      </c>
      <c r="J403" s="22">
        <f t="shared" si="296"/>
        <v>0</v>
      </c>
      <c r="K403" s="22">
        <f t="shared" si="296"/>
        <v>0</v>
      </c>
      <c r="L403" s="22">
        <f t="shared" si="296"/>
        <v>0</v>
      </c>
      <c r="M403" s="22">
        <f t="shared" si="296"/>
        <v>0</v>
      </c>
      <c r="N403" s="22">
        <f t="shared" si="296"/>
        <v>0</v>
      </c>
      <c r="O403" s="22">
        <f t="shared" si="296"/>
        <v>0</v>
      </c>
      <c r="P403" s="22"/>
      <c r="Q403" s="22">
        <f t="shared" si="297"/>
        <v>0</v>
      </c>
      <c r="R403" s="22">
        <f t="shared" si="296"/>
        <v>0</v>
      </c>
      <c r="S403" s="17"/>
      <c r="T403" s="25"/>
      <c r="U403" s="25"/>
      <c r="V403" s="25"/>
    </row>
    <row r="404" spans="2:22" hidden="1" x14ac:dyDescent="0.2">
      <c r="B404" s="18" t="s">
        <v>40</v>
      </c>
      <c r="C404" s="14" t="s">
        <v>21</v>
      </c>
      <c r="D404" s="19"/>
      <c r="E404" s="19"/>
      <c r="F404" s="19"/>
      <c r="G404" s="21">
        <v>0</v>
      </c>
      <c r="H404" s="22">
        <f t="shared" si="298"/>
        <v>0</v>
      </c>
      <c r="I404" s="22">
        <f t="shared" si="296"/>
        <v>0</v>
      </c>
      <c r="J404" s="22">
        <f t="shared" si="296"/>
        <v>0</v>
      </c>
      <c r="K404" s="22">
        <f t="shared" si="296"/>
        <v>0</v>
      </c>
      <c r="L404" s="22">
        <f t="shared" si="296"/>
        <v>0</v>
      </c>
      <c r="M404" s="22">
        <f t="shared" si="296"/>
        <v>0</v>
      </c>
      <c r="N404" s="22">
        <f t="shared" si="296"/>
        <v>0</v>
      </c>
      <c r="O404" s="22">
        <f t="shared" si="296"/>
        <v>0</v>
      </c>
      <c r="P404" s="22"/>
      <c r="Q404" s="22">
        <f t="shared" si="297"/>
        <v>0</v>
      </c>
      <c r="R404" s="22">
        <f t="shared" si="296"/>
        <v>0</v>
      </c>
      <c r="S404" s="17"/>
      <c r="T404" s="25"/>
      <c r="U404" s="25"/>
      <c r="V404" s="25"/>
    </row>
    <row r="405" spans="2:22" hidden="1" x14ac:dyDescent="0.2">
      <c r="B405" s="18" t="s">
        <v>42</v>
      </c>
      <c r="C405" s="14" t="s">
        <v>21</v>
      </c>
      <c r="D405" s="19"/>
      <c r="E405" s="19"/>
      <c r="F405" s="19"/>
      <c r="G405" s="21">
        <v>0</v>
      </c>
      <c r="H405" s="22">
        <f t="shared" si="298"/>
        <v>0</v>
      </c>
      <c r="I405" s="22">
        <f t="shared" si="296"/>
        <v>0</v>
      </c>
      <c r="J405" s="22">
        <f t="shared" si="296"/>
        <v>0</v>
      </c>
      <c r="K405" s="22">
        <f t="shared" si="296"/>
        <v>0</v>
      </c>
      <c r="L405" s="22">
        <f t="shared" si="296"/>
        <v>0</v>
      </c>
      <c r="M405" s="22">
        <f t="shared" si="296"/>
        <v>0</v>
      </c>
      <c r="N405" s="22">
        <f t="shared" si="296"/>
        <v>0</v>
      </c>
      <c r="O405" s="22">
        <f t="shared" si="296"/>
        <v>0</v>
      </c>
      <c r="P405" s="22"/>
      <c r="Q405" s="22">
        <f t="shared" si="297"/>
        <v>0</v>
      </c>
      <c r="R405" s="22">
        <f t="shared" si="296"/>
        <v>0</v>
      </c>
      <c r="S405" s="17"/>
      <c r="T405" s="25"/>
      <c r="U405" s="25"/>
      <c r="V405" s="25"/>
    </row>
    <row r="406" spans="2:22" hidden="1" x14ac:dyDescent="0.2">
      <c r="B406" s="26" t="s">
        <v>22</v>
      </c>
      <c r="C406" s="27" t="s">
        <v>21</v>
      </c>
      <c r="D406" s="28"/>
      <c r="E406" s="28"/>
      <c r="F406" s="28"/>
      <c r="G406" s="29"/>
      <c r="H406" s="29">
        <f>SUM(H401:H405)</f>
        <v>0</v>
      </c>
      <c r="I406" s="29">
        <f t="shared" ref="I406:R406" si="299">SUM(I401:I405)</f>
        <v>0</v>
      </c>
      <c r="J406" s="29">
        <f t="shared" si="299"/>
        <v>0</v>
      </c>
      <c r="K406" s="29">
        <f t="shared" si="299"/>
        <v>0</v>
      </c>
      <c r="L406" s="29">
        <f t="shared" si="299"/>
        <v>0</v>
      </c>
      <c r="M406" s="29">
        <f t="shared" si="299"/>
        <v>0</v>
      </c>
      <c r="N406" s="29">
        <f t="shared" si="299"/>
        <v>0</v>
      </c>
      <c r="O406" s="29">
        <f t="shared" si="299"/>
        <v>0</v>
      </c>
      <c r="P406" s="29"/>
      <c r="Q406" s="29">
        <f t="shared" si="299"/>
        <v>0</v>
      </c>
      <c r="R406" s="29">
        <f t="shared" si="299"/>
        <v>0</v>
      </c>
      <c r="S406" s="17"/>
      <c r="T406" s="25"/>
      <c r="U406" s="25"/>
      <c r="V406" s="25"/>
    </row>
    <row r="407" spans="2:22" hidden="1" x14ac:dyDescent="0.2">
      <c r="B407" s="106" t="s">
        <v>46</v>
      </c>
      <c r="C407" s="106"/>
      <c r="D407" s="106"/>
      <c r="E407" s="106"/>
      <c r="F407" s="106"/>
      <c r="G407" s="106"/>
      <c r="H407" s="106"/>
      <c r="I407" s="106"/>
      <c r="J407" s="106"/>
      <c r="K407" s="106"/>
      <c r="L407" s="106"/>
      <c r="M407" s="106"/>
      <c r="N407" s="106"/>
      <c r="O407" s="106"/>
      <c r="P407" s="106"/>
      <c r="Q407" s="106"/>
      <c r="R407" s="106"/>
      <c r="S407" s="6"/>
      <c r="T407" s="8"/>
      <c r="U407" s="8"/>
      <c r="V407" s="8"/>
    </row>
    <row r="408" spans="2:22" hidden="1" x14ac:dyDescent="0.2">
      <c r="B408" s="14" t="s">
        <v>30</v>
      </c>
      <c r="C408" s="14" t="s">
        <v>31</v>
      </c>
      <c r="D408" s="15"/>
      <c r="E408" s="15"/>
      <c r="F408" s="16"/>
      <c r="G408" s="103"/>
      <c r="H408" s="104"/>
      <c r="I408" s="104"/>
      <c r="J408" s="104"/>
      <c r="K408" s="104"/>
      <c r="L408" s="104"/>
      <c r="M408" s="104"/>
      <c r="N408" s="104"/>
      <c r="O408" s="104"/>
      <c r="P408" s="104"/>
      <c r="Q408" s="104"/>
      <c r="R408" s="104"/>
      <c r="S408" s="17"/>
      <c r="T408" s="25"/>
      <c r="U408" s="25"/>
      <c r="V408" s="25"/>
    </row>
    <row r="409" spans="2:22" hidden="1" x14ac:dyDescent="0.2">
      <c r="B409" s="18" t="s">
        <v>32</v>
      </c>
      <c r="C409" s="14" t="s">
        <v>17</v>
      </c>
      <c r="D409" s="19"/>
      <c r="E409" s="19"/>
      <c r="F409" s="20"/>
      <c r="G409" s="107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 x14ac:dyDescent="0.2">
      <c r="B410" s="18" t="s">
        <v>36</v>
      </c>
      <c r="C410" s="14" t="s">
        <v>17</v>
      </c>
      <c r="D410" s="19"/>
      <c r="E410" s="19"/>
      <c r="F410" s="20"/>
      <c r="G410" s="10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 x14ac:dyDescent="0.2">
      <c r="B411" s="18" t="s">
        <v>37</v>
      </c>
      <c r="C411" s="14" t="s">
        <v>38</v>
      </c>
      <c r="D411" s="19"/>
      <c r="E411" s="19"/>
      <c r="F411" s="20"/>
      <c r="G411" s="10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 x14ac:dyDescent="0.2">
      <c r="B412" s="18" t="s">
        <v>40</v>
      </c>
      <c r="C412" s="14" t="s">
        <v>17</v>
      </c>
      <c r="D412" s="19"/>
      <c r="E412" s="19"/>
      <c r="F412" s="20"/>
      <c r="G412" s="10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 x14ac:dyDescent="0.2">
      <c r="B413" s="18" t="s">
        <v>42</v>
      </c>
      <c r="C413" s="14" t="s">
        <v>17</v>
      </c>
      <c r="D413" s="19"/>
      <c r="E413" s="19"/>
      <c r="F413" s="20"/>
      <c r="G413" s="10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 x14ac:dyDescent="0.2">
      <c r="B414" s="18" t="s">
        <v>32</v>
      </c>
      <c r="C414" s="14" t="s">
        <v>21</v>
      </c>
      <c r="D414" s="19"/>
      <c r="E414" s="19"/>
      <c r="F414" s="20"/>
      <c r="G414" s="108"/>
      <c r="H414" s="22">
        <f t="shared" ref="H414:R414" si="300">H409*$W397</f>
        <v>0</v>
      </c>
      <c r="I414" s="22">
        <f t="shared" si="300"/>
        <v>0</v>
      </c>
      <c r="J414" s="22">
        <f t="shared" si="300"/>
        <v>0</v>
      </c>
      <c r="K414" s="22">
        <f t="shared" si="300"/>
        <v>0</v>
      </c>
      <c r="L414" s="22">
        <f t="shared" si="300"/>
        <v>0</v>
      </c>
      <c r="M414" s="22">
        <f t="shared" si="300"/>
        <v>0</v>
      </c>
      <c r="N414" s="22">
        <f t="shared" si="300"/>
        <v>0</v>
      </c>
      <c r="O414" s="22">
        <f t="shared" si="300"/>
        <v>0</v>
      </c>
      <c r="P414" s="22"/>
      <c r="Q414" s="22">
        <f t="shared" si="300"/>
        <v>0</v>
      </c>
      <c r="R414" s="22">
        <f t="shared" si="300"/>
        <v>0</v>
      </c>
      <c r="S414" s="17"/>
      <c r="T414" s="25"/>
      <c r="U414" s="25"/>
      <c r="V414" s="25"/>
    </row>
    <row r="415" spans="2:22" hidden="1" x14ac:dyDescent="0.2">
      <c r="B415" s="18" t="s">
        <v>36</v>
      </c>
      <c r="C415" s="14" t="s">
        <v>21</v>
      </c>
      <c r="D415" s="19"/>
      <c r="E415" s="19"/>
      <c r="F415" s="20"/>
      <c r="G415" s="108"/>
      <c r="H415" s="22">
        <f t="shared" ref="H415:R415" si="301">H410*$W398</f>
        <v>0</v>
      </c>
      <c r="I415" s="22">
        <f t="shared" si="301"/>
        <v>0</v>
      </c>
      <c r="J415" s="22">
        <f t="shared" si="301"/>
        <v>0</v>
      </c>
      <c r="K415" s="22">
        <f t="shared" si="301"/>
        <v>0</v>
      </c>
      <c r="L415" s="22">
        <f t="shared" si="301"/>
        <v>0</v>
      </c>
      <c r="M415" s="22">
        <f t="shared" si="301"/>
        <v>0</v>
      </c>
      <c r="N415" s="22">
        <f t="shared" si="301"/>
        <v>0</v>
      </c>
      <c r="O415" s="22">
        <f t="shared" si="301"/>
        <v>0</v>
      </c>
      <c r="P415" s="22"/>
      <c r="Q415" s="22">
        <f t="shared" si="301"/>
        <v>0</v>
      </c>
      <c r="R415" s="22">
        <f t="shared" si="301"/>
        <v>0</v>
      </c>
      <c r="S415" s="17"/>
      <c r="T415" s="25"/>
      <c r="U415" s="25"/>
      <c r="V415" s="25"/>
    </row>
    <row r="416" spans="2:22" hidden="1" x14ac:dyDescent="0.2">
      <c r="B416" s="18" t="s">
        <v>37</v>
      </c>
      <c r="C416" s="14" t="s">
        <v>21</v>
      </c>
      <c r="D416" s="19"/>
      <c r="E416" s="19"/>
      <c r="F416" s="20"/>
      <c r="G416" s="108"/>
      <c r="H416" s="22">
        <f t="shared" ref="H416:R416" si="302">H411*$W399</f>
        <v>0</v>
      </c>
      <c r="I416" s="22">
        <f t="shared" si="302"/>
        <v>0</v>
      </c>
      <c r="J416" s="22">
        <f t="shared" si="302"/>
        <v>0</v>
      </c>
      <c r="K416" s="22">
        <f t="shared" si="302"/>
        <v>0</v>
      </c>
      <c r="L416" s="22">
        <f t="shared" si="302"/>
        <v>0</v>
      </c>
      <c r="M416" s="22">
        <f t="shared" si="302"/>
        <v>0</v>
      </c>
      <c r="N416" s="22">
        <f t="shared" si="302"/>
        <v>0</v>
      </c>
      <c r="O416" s="22">
        <f t="shared" si="302"/>
        <v>0</v>
      </c>
      <c r="P416" s="22"/>
      <c r="Q416" s="22">
        <f t="shared" si="302"/>
        <v>0</v>
      </c>
      <c r="R416" s="22">
        <f t="shared" si="302"/>
        <v>0</v>
      </c>
      <c r="S416" s="17"/>
      <c r="T416" s="25"/>
      <c r="U416" s="25"/>
      <c r="V416" s="25"/>
    </row>
    <row r="417" spans="2:22" hidden="1" x14ac:dyDescent="0.2">
      <c r="B417" s="18" t="s">
        <v>40</v>
      </c>
      <c r="C417" s="14" t="s">
        <v>21</v>
      </c>
      <c r="D417" s="19"/>
      <c r="E417" s="19"/>
      <c r="F417" s="19"/>
      <c r="G417" s="108"/>
      <c r="H417" s="22">
        <f t="shared" ref="H417:R417" si="303">H412*$W401</f>
        <v>0</v>
      </c>
      <c r="I417" s="22">
        <f t="shared" si="303"/>
        <v>0</v>
      </c>
      <c r="J417" s="22">
        <f t="shared" si="303"/>
        <v>0</v>
      </c>
      <c r="K417" s="22">
        <f t="shared" si="303"/>
        <v>0</v>
      </c>
      <c r="L417" s="22">
        <f t="shared" si="303"/>
        <v>0</v>
      </c>
      <c r="M417" s="22">
        <f t="shared" si="303"/>
        <v>0</v>
      </c>
      <c r="N417" s="22">
        <f t="shared" si="303"/>
        <v>0</v>
      </c>
      <c r="O417" s="22">
        <f t="shared" si="303"/>
        <v>0</v>
      </c>
      <c r="P417" s="22"/>
      <c r="Q417" s="22">
        <f t="shared" si="303"/>
        <v>0</v>
      </c>
      <c r="R417" s="22">
        <f t="shared" si="303"/>
        <v>0</v>
      </c>
      <c r="S417" s="17"/>
      <c r="T417" s="25"/>
      <c r="U417" s="25"/>
      <c r="V417" s="25"/>
    </row>
    <row r="418" spans="2:22" hidden="1" x14ac:dyDescent="0.2">
      <c r="B418" s="18" t="s">
        <v>42</v>
      </c>
      <c r="C418" s="14" t="s">
        <v>21</v>
      </c>
      <c r="D418" s="19"/>
      <c r="E418" s="19"/>
      <c r="F418" s="19"/>
      <c r="G418" s="31"/>
      <c r="H418" s="22">
        <f t="shared" ref="H418:R418" si="304">H413*$W402</f>
        <v>0</v>
      </c>
      <c r="I418" s="22">
        <f t="shared" si="304"/>
        <v>0</v>
      </c>
      <c r="J418" s="22">
        <f t="shared" si="304"/>
        <v>0</v>
      </c>
      <c r="K418" s="22">
        <f t="shared" si="304"/>
        <v>0</v>
      </c>
      <c r="L418" s="22">
        <f t="shared" si="304"/>
        <v>0</v>
      </c>
      <c r="M418" s="22">
        <f t="shared" si="304"/>
        <v>0</v>
      </c>
      <c r="N418" s="22">
        <f t="shared" si="304"/>
        <v>0</v>
      </c>
      <c r="O418" s="22">
        <f t="shared" si="304"/>
        <v>0</v>
      </c>
      <c r="P418" s="22"/>
      <c r="Q418" s="22">
        <f t="shared" si="304"/>
        <v>0</v>
      </c>
      <c r="R418" s="22">
        <f t="shared" si="304"/>
        <v>0</v>
      </c>
      <c r="S418" s="17"/>
      <c r="T418" s="25"/>
      <c r="U418" s="25"/>
      <c r="V418" s="25"/>
    </row>
    <row r="419" spans="2:22" hidden="1" x14ac:dyDescent="0.2">
      <c r="B419" s="26" t="s">
        <v>22</v>
      </c>
      <c r="C419" s="27" t="s">
        <v>21</v>
      </c>
      <c r="D419" s="28"/>
      <c r="E419" s="28"/>
      <c r="F419" s="28"/>
      <c r="G419" s="26"/>
      <c r="H419" s="29">
        <f>SUM(H414:H418)</f>
        <v>0</v>
      </c>
      <c r="I419" s="29">
        <f t="shared" ref="I419:R419" si="305">SUM(I414:I418)</f>
        <v>0</v>
      </c>
      <c r="J419" s="29">
        <f t="shared" si="305"/>
        <v>0</v>
      </c>
      <c r="K419" s="29">
        <f t="shared" si="305"/>
        <v>0</v>
      </c>
      <c r="L419" s="29">
        <f t="shared" si="305"/>
        <v>0</v>
      </c>
      <c r="M419" s="29">
        <f t="shared" si="305"/>
        <v>0</v>
      </c>
      <c r="N419" s="29">
        <f t="shared" si="305"/>
        <v>0</v>
      </c>
      <c r="O419" s="29">
        <f t="shared" si="305"/>
        <v>0</v>
      </c>
      <c r="P419" s="29"/>
      <c r="Q419" s="29">
        <f t="shared" si="305"/>
        <v>0</v>
      </c>
      <c r="R419" s="29">
        <f t="shared" si="305"/>
        <v>0</v>
      </c>
      <c r="S419" s="17"/>
      <c r="T419" s="25"/>
      <c r="U419" s="25"/>
      <c r="V419" s="25"/>
    </row>
    <row r="420" spans="2:22" hidden="1" x14ac:dyDescent="0.2">
      <c r="B420" s="106" t="s">
        <v>47</v>
      </c>
      <c r="C420" s="106"/>
      <c r="D420" s="106"/>
      <c r="E420" s="106"/>
      <c r="F420" s="106"/>
      <c r="G420" s="106"/>
      <c r="H420" s="106"/>
      <c r="I420" s="106"/>
      <c r="J420" s="106"/>
      <c r="K420" s="106"/>
      <c r="L420" s="106"/>
      <c r="M420" s="106"/>
      <c r="N420" s="106"/>
      <c r="O420" s="106"/>
      <c r="P420" s="106"/>
      <c r="Q420" s="106"/>
      <c r="R420" s="106"/>
      <c r="S420" s="6"/>
      <c r="T420" s="8"/>
      <c r="U420" s="8"/>
      <c r="V420" s="8"/>
    </row>
    <row r="421" spans="2:22" hidden="1" x14ac:dyDescent="0.2">
      <c r="B421" s="14" t="s">
        <v>30</v>
      </c>
      <c r="C421" s="14" t="s">
        <v>31</v>
      </c>
      <c r="D421" s="15"/>
      <c r="E421" s="15"/>
      <c r="F421" s="16"/>
      <c r="G421" s="103"/>
      <c r="H421" s="104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  <c r="S421" s="17"/>
      <c r="T421" s="39"/>
      <c r="U421" s="39"/>
      <c r="V421" s="39"/>
    </row>
    <row r="422" spans="2:22" hidden="1" x14ac:dyDescent="0.2">
      <c r="B422" s="18" t="s">
        <v>32</v>
      </c>
      <c r="C422" s="14" t="s">
        <v>17</v>
      </c>
      <c r="D422" s="19"/>
      <c r="E422" s="19"/>
      <c r="F422" s="20"/>
      <c r="G422" s="107"/>
      <c r="H422" s="22">
        <f t="shared" ref="H422:R431" si="306">H396-H409</f>
        <v>0</v>
      </c>
      <c r="I422" s="22">
        <f t="shared" si="306"/>
        <v>0</v>
      </c>
      <c r="J422" s="22">
        <f t="shared" si="306"/>
        <v>0</v>
      </c>
      <c r="K422" s="22">
        <f t="shared" si="306"/>
        <v>0</v>
      </c>
      <c r="L422" s="22">
        <f t="shared" si="306"/>
        <v>0</v>
      </c>
      <c r="M422" s="22">
        <f t="shared" si="306"/>
        <v>0</v>
      </c>
      <c r="N422" s="22">
        <f t="shared" si="306"/>
        <v>0</v>
      </c>
      <c r="O422" s="22">
        <f t="shared" si="306"/>
        <v>0</v>
      </c>
      <c r="P422" s="22"/>
      <c r="Q422" s="22">
        <f t="shared" si="306"/>
        <v>0</v>
      </c>
      <c r="R422" s="22">
        <f t="shared" si="306"/>
        <v>0</v>
      </c>
      <c r="S422" s="17"/>
      <c r="T422" s="39"/>
      <c r="U422" s="39"/>
      <c r="V422" s="39"/>
    </row>
    <row r="423" spans="2:22" hidden="1" x14ac:dyDescent="0.2">
      <c r="B423" s="18" t="s">
        <v>36</v>
      </c>
      <c r="C423" s="14" t="s">
        <v>17</v>
      </c>
      <c r="D423" s="19"/>
      <c r="E423" s="19"/>
      <c r="F423" s="20"/>
      <c r="G423" s="108"/>
      <c r="H423" s="22">
        <f t="shared" si="306"/>
        <v>0</v>
      </c>
      <c r="I423" s="22">
        <f t="shared" si="306"/>
        <v>0</v>
      </c>
      <c r="J423" s="22">
        <f t="shared" si="306"/>
        <v>0</v>
      </c>
      <c r="K423" s="22">
        <f t="shared" si="306"/>
        <v>0</v>
      </c>
      <c r="L423" s="22">
        <f t="shared" si="306"/>
        <v>0</v>
      </c>
      <c r="M423" s="22">
        <f t="shared" si="306"/>
        <v>0</v>
      </c>
      <c r="N423" s="22">
        <f t="shared" si="306"/>
        <v>0</v>
      </c>
      <c r="O423" s="22">
        <f t="shared" si="306"/>
        <v>0</v>
      </c>
      <c r="P423" s="22"/>
      <c r="Q423" s="22">
        <f t="shared" si="306"/>
        <v>0</v>
      </c>
      <c r="R423" s="22">
        <f t="shared" si="306"/>
        <v>0</v>
      </c>
      <c r="S423" s="17"/>
      <c r="T423" s="39"/>
      <c r="U423" s="39"/>
      <c r="V423" s="39"/>
    </row>
    <row r="424" spans="2:22" hidden="1" x14ac:dyDescent="0.2">
      <c r="B424" s="18" t="s">
        <v>37</v>
      </c>
      <c r="C424" s="14" t="s">
        <v>38</v>
      </c>
      <c r="D424" s="19"/>
      <c r="E424" s="19"/>
      <c r="F424" s="20"/>
      <c r="G424" s="108"/>
      <c r="H424" s="22">
        <f t="shared" si="306"/>
        <v>0</v>
      </c>
      <c r="I424" s="22">
        <f t="shared" si="306"/>
        <v>0</v>
      </c>
      <c r="J424" s="22">
        <f t="shared" si="306"/>
        <v>0</v>
      </c>
      <c r="K424" s="22">
        <f t="shared" si="306"/>
        <v>0</v>
      </c>
      <c r="L424" s="22">
        <f t="shared" si="306"/>
        <v>0</v>
      </c>
      <c r="M424" s="22">
        <f t="shared" si="306"/>
        <v>0</v>
      </c>
      <c r="N424" s="22">
        <f t="shared" si="306"/>
        <v>0</v>
      </c>
      <c r="O424" s="22">
        <f t="shared" si="306"/>
        <v>0</v>
      </c>
      <c r="P424" s="22"/>
      <c r="Q424" s="22">
        <f t="shared" si="306"/>
        <v>0</v>
      </c>
      <c r="R424" s="22">
        <f t="shared" si="306"/>
        <v>0</v>
      </c>
      <c r="S424" s="17"/>
      <c r="T424" s="39"/>
      <c r="U424" s="39"/>
      <c r="V424" s="39"/>
    </row>
    <row r="425" spans="2:22" hidden="1" x14ac:dyDescent="0.2">
      <c r="B425" s="18" t="s">
        <v>40</v>
      </c>
      <c r="C425" s="14" t="s">
        <v>17</v>
      </c>
      <c r="D425" s="19"/>
      <c r="E425" s="19"/>
      <c r="F425" s="20"/>
      <c r="G425" s="108"/>
      <c r="H425" s="22">
        <f t="shared" si="306"/>
        <v>0</v>
      </c>
      <c r="I425" s="22">
        <f t="shared" si="306"/>
        <v>0</v>
      </c>
      <c r="J425" s="22">
        <f t="shared" si="306"/>
        <v>0</v>
      </c>
      <c r="K425" s="22">
        <f t="shared" si="306"/>
        <v>0</v>
      </c>
      <c r="L425" s="22">
        <f t="shared" si="306"/>
        <v>0</v>
      </c>
      <c r="M425" s="22">
        <f t="shared" si="306"/>
        <v>0</v>
      </c>
      <c r="N425" s="22">
        <f t="shared" si="306"/>
        <v>0</v>
      </c>
      <c r="O425" s="22">
        <f t="shared" si="306"/>
        <v>0</v>
      </c>
      <c r="P425" s="22"/>
      <c r="Q425" s="22">
        <f t="shared" si="306"/>
        <v>0</v>
      </c>
      <c r="R425" s="22">
        <f t="shared" si="306"/>
        <v>0</v>
      </c>
      <c r="S425" s="17"/>
      <c r="T425" s="39"/>
      <c r="U425" s="39"/>
      <c r="V425" s="39"/>
    </row>
    <row r="426" spans="2:22" hidden="1" x14ac:dyDescent="0.2">
      <c r="B426" s="18" t="s">
        <v>42</v>
      </c>
      <c r="C426" s="14" t="s">
        <v>17</v>
      </c>
      <c r="D426" s="19"/>
      <c r="E426" s="19"/>
      <c r="F426" s="20"/>
      <c r="G426" s="108"/>
      <c r="H426" s="22">
        <f t="shared" si="306"/>
        <v>0</v>
      </c>
      <c r="I426" s="22">
        <f t="shared" si="306"/>
        <v>0</v>
      </c>
      <c r="J426" s="22">
        <f t="shared" si="306"/>
        <v>0</v>
      </c>
      <c r="K426" s="22">
        <f t="shared" si="306"/>
        <v>0</v>
      </c>
      <c r="L426" s="22">
        <f t="shared" si="306"/>
        <v>0</v>
      </c>
      <c r="M426" s="22">
        <f t="shared" si="306"/>
        <v>0</v>
      </c>
      <c r="N426" s="22">
        <f t="shared" si="306"/>
        <v>0</v>
      </c>
      <c r="O426" s="22">
        <f t="shared" si="306"/>
        <v>0</v>
      </c>
      <c r="P426" s="22"/>
      <c r="Q426" s="22">
        <f t="shared" si="306"/>
        <v>0</v>
      </c>
      <c r="R426" s="22">
        <f t="shared" si="306"/>
        <v>0</v>
      </c>
      <c r="S426" s="17"/>
      <c r="T426" s="39"/>
      <c r="U426" s="39"/>
      <c r="V426" s="39"/>
    </row>
    <row r="427" spans="2:22" hidden="1" x14ac:dyDescent="0.2">
      <c r="B427" s="18" t="s">
        <v>32</v>
      </c>
      <c r="C427" s="14" t="s">
        <v>21</v>
      </c>
      <c r="D427" s="19"/>
      <c r="E427" s="19"/>
      <c r="F427" s="20"/>
      <c r="G427" s="108"/>
      <c r="H427" s="22">
        <f t="shared" si="306"/>
        <v>0</v>
      </c>
      <c r="I427" s="22">
        <f t="shared" si="306"/>
        <v>0</v>
      </c>
      <c r="J427" s="22">
        <f t="shared" si="306"/>
        <v>0</v>
      </c>
      <c r="K427" s="22">
        <f t="shared" si="306"/>
        <v>0</v>
      </c>
      <c r="L427" s="22">
        <f t="shared" si="306"/>
        <v>0</v>
      </c>
      <c r="M427" s="22">
        <f t="shared" si="306"/>
        <v>0</v>
      </c>
      <c r="N427" s="22">
        <f t="shared" si="306"/>
        <v>0</v>
      </c>
      <c r="O427" s="22">
        <f t="shared" si="306"/>
        <v>0</v>
      </c>
      <c r="P427" s="22"/>
      <c r="Q427" s="22">
        <f t="shared" si="306"/>
        <v>0</v>
      </c>
      <c r="R427" s="22">
        <f t="shared" si="306"/>
        <v>0</v>
      </c>
      <c r="S427" s="17"/>
      <c r="T427" s="39"/>
      <c r="U427" s="39"/>
      <c r="V427" s="39"/>
    </row>
    <row r="428" spans="2:22" hidden="1" x14ac:dyDescent="0.2">
      <c r="B428" s="18" t="s">
        <v>36</v>
      </c>
      <c r="C428" s="14" t="s">
        <v>21</v>
      </c>
      <c r="D428" s="19"/>
      <c r="E428" s="19"/>
      <c r="F428" s="20"/>
      <c r="G428" s="108"/>
      <c r="H428" s="22">
        <f t="shared" si="306"/>
        <v>0</v>
      </c>
      <c r="I428" s="22">
        <f t="shared" si="306"/>
        <v>0</v>
      </c>
      <c r="J428" s="22">
        <f t="shared" si="306"/>
        <v>0</v>
      </c>
      <c r="K428" s="22">
        <f t="shared" si="306"/>
        <v>0</v>
      </c>
      <c r="L428" s="22">
        <f t="shared" si="306"/>
        <v>0</v>
      </c>
      <c r="M428" s="22">
        <f t="shared" si="306"/>
        <v>0</v>
      </c>
      <c r="N428" s="22">
        <f t="shared" si="306"/>
        <v>0</v>
      </c>
      <c r="O428" s="22">
        <f t="shared" si="306"/>
        <v>0</v>
      </c>
      <c r="P428" s="22"/>
      <c r="Q428" s="22">
        <f t="shared" si="306"/>
        <v>0</v>
      </c>
      <c r="R428" s="22">
        <f t="shared" si="306"/>
        <v>0</v>
      </c>
      <c r="S428" s="17"/>
      <c r="T428" s="25"/>
      <c r="U428" s="25"/>
      <c r="V428" s="25"/>
    </row>
    <row r="429" spans="2:22" hidden="1" x14ac:dyDescent="0.2">
      <c r="B429" s="18" t="s">
        <v>37</v>
      </c>
      <c r="C429" s="14" t="s">
        <v>21</v>
      </c>
      <c r="D429" s="19"/>
      <c r="E429" s="19"/>
      <c r="F429" s="20"/>
      <c r="G429" s="108"/>
      <c r="H429" s="22">
        <f t="shared" si="306"/>
        <v>0</v>
      </c>
      <c r="I429" s="22">
        <f t="shared" si="306"/>
        <v>0</v>
      </c>
      <c r="J429" s="22">
        <f t="shared" si="306"/>
        <v>0</v>
      </c>
      <c r="K429" s="22">
        <f t="shared" si="306"/>
        <v>0</v>
      </c>
      <c r="L429" s="22">
        <f t="shared" si="306"/>
        <v>0</v>
      </c>
      <c r="M429" s="22">
        <f t="shared" si="306"/>
        <v>0</v>
      </c>
      <c r="N429" s="22">
        <f t="shared" si="306"/>
        <v>0</v>
      </c>
      <c r="O429" s="22">
        <f t="shared" si="306"/>
        <v>0</v>
      </c>
      <c r="P429" s="22"/>
      <c r="Q429" s="22">
        <f t="shared" si="306"/>
        <v>0</v>
      </c>
      <c r="R429" s="22">
        <f t="shared" si="306"/>
        <v>0</v>
      </c>
      <c r="S429" s="17"/>
      <c r="T429" s="25"/>
      <c r="U429" s="25"/>
      <c r="V429" s="25"/>
    </row>
    <row r="430" spans="2:22" hidden="1" x14ac:dyDescent="0.2">
      <c r="B430" s="18" t="s">
        <v>40</v>
      </c>
      <c r="C430" s="14" t="s">
        <v>21</v>
      </c>
      <c r="D430" s="19"/>
      <c r="E430" s="19"/>
      <c r="F430" s="19"/>
      <c r="G430" s="108"/>
      <c r="H430" s="22">
        <f t="shared" si="306"/>
        <v>0</v>
      </c>
      <c r="I430" s="22">
        <f t="shared" si="306"/>
        <v>0</v>
      </c>
      <c r="J430" s="22">
        <f t="shared" si="306"/>
        <v>0</v>
      </c>
      <c r="K430" s="22">
        <f t="shared" si="306"/>
        <v>0</v>
      </c>
      <c r="L430" s="22">
        <f t="shared" si="306"/>
        <v>0</v>
      </c>
      <c r="M430" s="22">
        <f t="shared" si="306"/>
        <v>0</v>
      </c>
      <c r="N430" s="22">
        <f t="shared" si="306"/>
        <v>0</v>
      </c>
      <c r="O430" s="22">
        <f t="shared" si="306"/>
        <v>0</v>
      </c>
      <c r="P430" s="22"/>
      <c r="Q430" s="22">
        <f t="shared" si="306"/>
        <v>0</v>
      </c>
      <c r="R430" s="22">
        <f t="shared" si="306"/>
        <v>0</v>
      </c>
      <c r="S430" s="17"/>
      <c r="T430" s="25"/>
      <c r="U430" s="25"/>
      <c r="V430" s="25"/>
    </row>
    <row r="431" spans="2:22" hidden="1" x14ac:dyDescent="0.2">
      <c r="B431" s="18" t="s">
        <v>42</v>
      </c>
      <c r="C431" s="14" t="s">
        <v>21</v>
      </c>
      <c r="D431" s="19"/>
      <c r="E431" s="19"/>
      <c r="F431" s="19"/>
      <c r="G431" s="31"/>
      <c r="H431" s="22">
        <f t="shared" si="306"/>
        <v>0</v>
      </c>
      <c r="I431" s="22">
        <f t="shared" si="306"/>
        <v>0</v>
      </c>
      <c r="J431" s="22">
        <f t="shared" si="306"/>
        <v>0</v>
      </c>
      <c r="K431" s="22">
        <f t="shared" si="306"/>
        <v>0</v>
      </c>
      <c r="L431" s="22">
        <f t="shared" si="306"/>
        <v>0</v>
      </c>
      <c r="M431" s="22">
        <f t="shared" si="306"/>
        <v>0</v>
      </c>
      <c r="N431" s="22">
        <f t="shared" si="306"/>
        <v>0</v>
      </c>
      <c r="O431" s="22">
        <f t="shared" si="306"/>
        <v>0</v>
      </c>
      <c r="P431" s="22"/>
      <c r="Q431" s="22">
        <f t="shared" si="306"/>
        <v>0</v>
      </c>
      <c r="R431" s="22">
        <f t="shared" si="306"/>
        <v>0</v>
      </c>
      <c r="S431" s="17"/>
      <c r="T431" s="25"/>
      <c r="U431" s="25"/>
      <c r="V431" s="25"/>
    </row>
    <row r="432" spans="2:22" hidden="1" x14ac:dyDescent="0.2">
      <c r="B432" s="26" t="s">
        <v>22</v>
      </c>
      <c r="C432" s="27" t="s">
        <v>21</v>
      </c>
      <c r="D432" s="28"/>
      <c r="E432" s="28"/>
      <c r="F432" s="28"/>
      <c r="G432" s="26"/>
      <c r="H432" s="29">
        <f>SUM(H427:H431)</f>
        <v>0</v>
      </c>
      <c r="I432" s="29">
        <f t="shared" ref="I432:R432" si="307">SUM(I427:I431)</f>
        <v>0</v>
      </c>
      <c r="J432" s="29">
        <f t="shared" si="307"/>
        <v>0</v>
      </c>
      <c r="K432" s="29">
        <f t="shared" si="307"/>
        <v>0</v>
      </c>
      <c r="L432" s="29">
        <f t="shared" si="307"/>
        <v>0</v>
      </c>
      <c r="M432" s="29">
        <f t="shared" si="307"/>
        <v>0</v>
      </c>
      <c r="N432" s="29">
        <f t="shared" si="307"/>
        <v>0</v>
      </c>
      <c r="O432" s="29">
        <f t="shared" si="307"/>
        <v>0</v>
      </c>
      <c r="P432" s="29"/>
      <c r="Q432" s="29">
        <f t="shared" si="307"/>
        <v>0</v>
      </c>
      <c r="R432" s="29">
        <f t="shared" si="307"/>
        <v>0</v>
      </c>
      <c r="S432" s="17"/>
      <c r="T432" s="25"/>
      <c r="U432" s="25"/>
      <c r="V432" s="25"/>
    </row>
    <row r="433" spans="2:22" hidden="1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 x14ac:dyDescent="0.2">
      <c r="B434" s="98">
        <f>'E2 Údaje a hodnotící tabulky1 '!B200</f>
        <v>0</v>
      </c>
      <c r="C434" s="99"/>
      <c r="D434" s="99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6"/>
      <c r="T434" s="8"/>
      <c r="U434" s="8"/>
      <c r="V434" s="8"/>
    </row>
    <row r="435" spans="2:22" hidden="1" x14ac:dyDescent="0.2">
      <c r="B435" s="100"/>
      <c r="C435" s="101"/>
      <c r="D435" s="101"/>
      <c r="E435" s="101"/>
      <c r="F435" s="101"/>
      <c r="G435" s="101"/>
      <c r="H435" s="101"/>
      <c r="I435" s="101"/>
      <c r="J435" s="101"/>
      <c r="K435" s="101"/>
      <c r="L435" s="101"/>
      <c r="M435" s="101"/>
      <c r="N435" s="101"/>
      <c r="O435" s="101"/>
      <c r="P435" s="101"/>
      <c r="Q435" s="101"/>
      <c r="R435" s="101"/>
      <c r="S435" s="6"/>
      <c r="T435" s="8"/>
      <c r="U435" s="8"/>
      <c r="V435" s="8"/>
    </row>
    <row r="436" spans="2:22" hidden="1" x14ac:dyDescent="0.2">
      <c r="B436" s="40" t="s">
        <v>26</v>
      </c>
      <c r="C436" s="10">
        <v>12</v>
      </c>
      <c r="D436" s="11"/>
      <c r="E436" s="11"/>
      <c r="F436" s="12" t="s">
        <v>27</v>
      </c>
      <c r="G436" s="12" t="s">
        <v>28</v>
      </c>
      <c r="H436" s="12">
        <f>H393</f>
        <v>0</v>
      </c>
      <c r="I436" s="12">
        <f t="shared" ref="I436:R436" si="308">I393</f>
        <v>1</v>
      </c>
      <c r="J436" s="12">
        <f t="shared" si="308"/>
        <v>2</v>
      </c>
      <c r="K436" s="12">
        <f t="shared" si="308"/>
        <v>3</v>
      </c>
      <c r="L436" s="12">
        <f t="shared" si="308"/>
        <v>4</v>
      </c>
      <c r="M436" s="12">
        <f t="shared" si="308"/>
        <v>5</v>
      </c>
      <c r="N436" s="12">
        <f t="shared" si="308"/>
        <v>6</v>
      </c>
      <c r="O436" s="12">
        <f t="shared" si="308"/>
        <v>7</v>
      </c>
      <c r="P436" s="12"/>
      <c r="Q436" s="12">
        <f t="shared" si="308"/>
        <v>9</v>
      </c>
      <c r="R436" s="12">
        <f t="shared" si="308"/>
        <v>10</v>
      </c>
      <c r="S436" s="13"/>
      <c r="T436" s="13"/>
      <c r="U436" s="13"/>
      <c r="V436" s="13"/>
    </row>
    <row r="437" spans="2:22" hidden="1" x14ac:dyDescent="0.2">
      <c r="B437" s="102" t="s">
        <v>29</v>
      </c>
      <c r="C437" s="102"/>
      <c r="D437" s="102"/>
      <c r="E437" s="102"/>
      <c r="F437" s="102"/>
      <c r="G437" s="102"/>
      <c r="H437" s="102"/>
      <c r="I437" s="102"/>
      <c r="J437" s="102"/>
      <c r="K437" s="102"/>
      <c r="L437" s="102"/>
      <c r="M437" s="102"/>
      <c r="N437" s="102"/>
      <c r="O437" s="102"/>
      <c r="P437" s="102"/>
      <c r="Q437" s="102"/>
      <c r="R437" s="102"/>
      <c r="S437" s="6"/>
      <c r="T437" s="8"/>
      <c r="U437" s="8"/>
      <c r="V437" s="8"/>
    </row>
    <row r="438" spans="2:22" hidden="1" x14ac:dyDescent="0.2">
      <c r="B438" s="14" t="s">
        <v>30</v>
      </c>
      <c r="C438" s="14" t="s">
        <v>31</v>
      </c>
      <c r="D438" s="15"/>
      <c r="E438" s="15"/>
      <c r="F438" s="16"/>
      <c r="G438" s="103"/>
      <c r="H438" s="104"/>
      <c r="I438" s="104"/>
      <c r="J438" s="104"/>
      <c r="K438" s="104"/>
      <c r="L438" s="104"/>
      <c r="M438" s="104"/>
      <c r="N438" s="104"/>
      <c r="O438" s="104"/>
      <c r="P438" s="104"/>
      <c r="Q438" s="104"/>
      <c r="R438" s="104"/>
      <c r="S438" s="17"/>
      <c r="T438" s="105" t="s">
        <v>33</v>
      </c>
      <c r="U438" s="105" t="s">
        <v>34</v>
      </c>
      <c r="V438" s="105" t="s">
        <v>35</v>
      </c>
    </row>
    <row r="439" spans="2:22" hidden="1" x14ac:dyDescent="0.2">
      <c r="B439" s="18" t="s">
        <v>32</v>
      </c>
      <c r="C439" s="14" t="s">
        <v>17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09">H439</f>
        <v>0</v>
      </c>
      <c r="J439" s="22">
        <f t="shared" si="309"/>
        <v>0</v>
      </c>
      <c r="K439" s="22">
        <f t="shared" si="309"/>
        <v>0</v>
      </c>
      <c r="L439" s="22">
        <f t="shared" si="309"/>
        <v>0</v>
      </c>
      <c r="M439" s="22">
        <f t="shared" si="309"/>
        <v>0</v>
      </c>
      <c r="N439" s="22">
        <f t="shared" si="309"/>
        <v>0</v>
      </c>
      <c r="O439" s="22">
        <f t="shared" si="309"/>
        <v>0</v>
      </c>
      <c r="P439" s="22"/>
      <c r="Q439" s="22">
        <f t="shared" ref="Q439:Q448" si="310">O439</f>
        <v>0</v>
      </c>
      <c r="R439" s="22">
        <f t="shared" si="309"/>
        <v>0</v>
      </c>
      <c r="S439" s="17"/>
      <c r="T439" s="105"/>
      <c r="U439" s="105"/>
      <c r="V439" s="105"/>
    </row>
    <row r="440" spans="2:22" hidden="1" x14ac:dyDescent="0.2">
      <c r="B440" s="18" t="s">
        <v>36</v>
      </c>
      <c r="C440" s="14" t="s">
        <v>17</v>
      </c>
      <c r="D440" s="19"/>
      <c r="E440" s="19"/>
      <c r="F440" s="20"/>
      <c r="G440" s="21">
        <v>0</v>
      </c>
      <c r="H440" s="22">
        <f t="shared" ref="H440:H448" si="311">G440</f>
        <v>0</v>
      </c>
      <c r="I440" s="22">
        <f t="shared" si="309"/>
        <v>0</v>
      </c>
      <c r="J440" s="22">
        <f t="shared" si="309"/>
        <v>0</v>
      </c>
      <c r="K440" s="22">
        <f t="shared" si="309"/>
        <v>0</v>
      </c>
      <c r="L440" s="22">
        <f t="shared" si="309"/>
        <v>0</v>
      </c>
      <c r="M440" s="22">
        <f t="shared" si="309"/>
        <v>0</v>
      </c>
      <c r="N440" s="22">
        <f t="shared" si="309"/>
        <v>0</v>
      </c>
      <c r="O440" s="22">
        <f t="shared" si="309"/>
        <v>0</v>
      </c>
      <c r="P440" s="22"/>
      <c r="Q440" s="22">
        <f t="shared" si="310"/>
        <v>0</v>
      </c>
      <c r="R440" s="22">
        <f t="shared" si="309"/>
        <v>0</v>
      </c>
      <c r="S440" s="17"/>
      <c r="T440" s="23" t="s">
        <v>39</v>
      </c>
      <c r="U440" s="24" t="e">
        <f>G444/G439</f>
        <v>#DIV/0!</v>
      </c>
      <c r="V440" s="24" t="e">
        <f>U440*1.21</f>
        <v>#DIV/0!</v>
      </c>
    </row>
    <row r="441" spans="2:22" hidden="1" x14ac:dyDescent="0.2">
      <c r="B441" s="18" t="s">
        <v>37</v>
      </c>
      <c r="C441" s="14" t="s">
        <v>38</v>
      </c>
      <c r="D441" s="19"/>
      <c r="E441" s="19"/>
      <c r="F441" s="20"/>
      <c r="G441" s="21">
        <v>0</v>
      </c>
      <c r="H441" s="22">
        <f t="shared" si="311"/>
        <v>0</v>
      </c>
      <c r="I441" s="22">
        <f t="shared" si="309"/>
        <v>0</v>
      </c>
      <c r="J441" s="22">
        <f t="shared" si="309"/>
        <v>0</v>
      </c>
      <c r="K441" s="22">
        <f t="shared" si="309"/>
        <v>0</v>
      </c>
      <c r="L441" s="22">
        <f t="shared" si="309"/>
        <v>0</v>
      </c>
      <c r="M441" s="22">
        <f t="shared" si="309"/>
        <v>0</v>
      </c>
      <c r="N441" s="22">
        <f t="shared" si="309"/>
        <v>0</v>
      </c>
      <c r="O441" s="22">
        <f t="shared" si="309"/>
        <v>0</v>
      </c>
      <c r="P441" s="22"/>
      <c r="Q441" s="22">
        <f t="shared" si="310"/>
        <v>0</v>
      </c>
      <c r="R441" s="22">
        <f t="shared" si="309"/>
        <v>0</v>
      </c>
      <c r="S441" s="17"/>
      <c r="T441" s="23" t="s">
        <v>41</v>
      </c>
      <c r="U441" s="24" t="e">
        <f>G445/G440</f>
        <v>#DIV/0!</v>
      </c>
      <c r="V441" s="24" t="e">
        <f>U441*1.15</f>
        <v>#DIV/0!</v>
      </c>
    </row>
    <row r="442" spans="2:22" hidden="1" x14ac:dyDescent="0.2">
      <c r="B442" s="18" t="s">
        <v>40</v>
      </c>
      <c r="C442" s="14" t="s">
        <v>17</v>
      </c>
      <c r="D442" s="19"/>
      <c r="E442" s="19"/>
      <c r="F442" s="20"/>
      <c r="G442" s="21">
        <v>0</v>
      </c>
      <c r="H442" s="22">
        <f t="shared" si="311"/>
        <v>0</v>
      </c>
      <c r="I442" s="22">
        <f t="shared" si="309"/>
        <v>0</v>
      </c>
      <c r="J442" s="22">
        <f t="shared" si="309"/>
        <v>0</v>
      </c>
      <c r="K442" s="22">
        <f t="shared" si="309"/>
        <v>0</v>
      </c>
      <c r="L442" s="22">
        <f t="shared" si="309"/>
        <v>0</v>
      </c>
      <c r="M442" s="22">
        <f t="shared" si="309"/>
        <v>0</v>
      </c>
      <c r="N442" s="22">
        <f t="shared" si="309"/>
        <v>0</v>
      </c>
      <c r="O442" s="22">
        <f t="shared" si="309"/>
        <v>0</v>
      </c>
      <c r="P442" s="22"/>
      <c r="Q442" s="22">
        <f t="shared" si="310"/>
        <v>0</v>
      </c>
      <c r="R442" s="22">
        <f t="shared" si="309"/>
        <v>0</v>
      </c>
      <c r="S442" s="17"/>
      <c r="T442" s="23" t="s">
        <v>48</v>
      </c>
      <c r="U442" s="24"/>
      <c r="V442" s="24"/>
    </row>
    <row r="443" spans="2:22" hidden="1" x14ac:dyDescent="0.2">
      <c r="B443" s="18" t="s">
        <v>42</v>
      </c>
      <c r="C443" s="14" t="s">
        <v>17</v>
      </c>
      <c r="D443" s="19"/>
      <c r="E443" s="19"/>
      <c r="F443" s="20"/>
      <c r="G443" s="21">
        <v>0</v>
      </c>
      <c r="H443" s="22">
        <f t="shared" si="311"/>
        <v>0</v>
      </c>
      <c r="I443" s="22">
        <f t="shared" si="309"/>
        <v>0</v>
      </c>
      <c r="J443" s="22">
        <f t="shared" si="309"/>
        <v>0</v>
      </c>
      <c r="K443" s="22">
        <f t="shared" si="309"/>
        <v>0</v>
      </c>
      <c r="L443" s="22">
        <f t="shared" si="309"/>
        <v>0</v>
      </c>
      <c r="M443" s="22">
        <f t="shared" si="309"/>
        <v>0</v>
      </c>
      <c r="N443" s="22">
        <f t="shared" si="309"/>
        <v>0</v>
      </c>
      <c r="O443" s="22">
        <f t="shared" si="309"/>
        <v>0</v>
      </c>
      <c r="P443" s="22"/>
      <c r="Q443" s="22">
        <f t="shared" si="310"/>
        <v>0</v>
      </c>
      <c r="R443" s="22">
        <f t="shared" si="309"/>
        <v>0</v>
      </c>
      <c r="S443" s="17"/>
      <c r="T443" s="23"/>
      <c r="U443" s="24"/>
      <c r="V443" s="24"/>
    </row>
    <row r="444" spans="2:22" hidden="1" x14ac:dyDescent="0.2">
      <c r="B444" s="18" t="s">
        <v>32</v>
      </c>
      <c r="C444" s="14" t="s">
        <v>21</v>
      </c>
      <c r="D444" s="19"/>
      <c r="E444" s="19"/>
      <c r="F444" s="20"/>
      <c r="G444" s="21">
        <v>0</v>
      </c>
      <c r="H444" s="22">
        <f t="shared" si="311"/>
        <v>0</v>
      </c>
      <c r="I444" s="22">
        <f t="shared" si="309"/>
        <v>0</v>
      </c>
      <c r="J444" s="22">
        <f t="shared" si="309"/>
        <v>0</v>
      </c>
      <c r="K444" s="22">
        <f t="shared" si="309"/>
        <v>0</v>
      </c>
      <c r="L444" s="22">
        <f t="shared" si="309"/>
        <v>0</v>
      </c>
      <c r="M444" s="22">
        <f t="shared" si="309"/>
        <v>0</v>
      </c>
      <c r="N444" s="22">
        <f t="shared" si="309"/>
        <v>0</v>
      </c>
      <c r="O444" s="22">
        <f t="shared" si="309"/>
        <v>0</v>
      </c>
      <c r="P444" s="22"/>
      <c r="Q444" s="22">
        <f t="shared" si="310"/>
        <v>0</v>
      </c>
      <c r="R444" s="22">
        <f t="shared" si="309"/>
        <v>0</v>
      </c>
      <c r="S444" s="17"/>
      <c r="T444" s="23" t="s">
        <v>79</v>
      </c>
      <c r="U444" s="24" t="e">
        <f>G446/G441</f>
        <v>#DIV/0!</v>
      </c>
      <c r="V444" s="24" t="e">
        <f>U444*1.21</f>
        <v>#DIV/0!</v>
      </c>
    </row>
    <row r="445" spans="2:22" hidden="1" x14ac:dyDescent="0.2">
      <c r="B445" s="18" t="s">
        <v>36</v>
      </c>
      <c r="C445" s="14" t="s">
        <v>21</v>
      </c>
      <c r="D445" s="19"/>
      <c r="E445" s="19"/>
      <c r="F445" s="20"/>
      <c r="G445" s="21">
        <v>0</v>
      </c>
      <c r="H445" s="22">
        <f t="shared" si="311"/>
        <v>0</v>
      </c>
      <c r="I445" s="22">
        <f t="shared" si="309"/>
        <v>0</v>
      </c>
      <c r="J445" s="22">
        <f t="shared" si="309"/>
        <v>0</v>
      </c>
      <c r="K445" s="22">
        <f t="shared" si="309"/>
        <v>0</v>
      </c>
      <c r="L445" s="22">
        <f t="shared" si="309"/>
        <v>0</v>
      </c>
      <c r="M445" s="22">
        <f t="shared" si="309"/>
        <v>0</v>
      </c>
      <c r="N445" s="22">
        <f t="shared" si="309"/>
        <v>0</v>
      </c>
      <c r="O445" s="22">
        <f t="shared" si="309"/>
        <v>0</v>
      </c>
      <c r="P445" s="22"/>
      <c r="Q445" s="22">
        <f t="shared" si="310"/>
        <v>0</v>
      </c>
      <c r="R445" s="22">
        <f t="shared" si="309"/>
        <v>0</v>
      </c>
      <c r="S445" s="17"/>
      <c r="T445" s="25"/>
      <c r="U445" s="25"/>
      <c r="V445" s="25"/>
    </row>
    <row r="446" spans="2:22" hidden="1" x14ac:dyDescent="0.2">
      <c r="B446" s="18" t="s">
        <v>37</v>
      </c>
      <c r="C446" s="14" t="s">
        <v>21</v>
      </c>
      <c r="D446" s="19"/>
      <c r="E446" s="19"/>
      <c r="F446" s="20"/>
      <c r="G446" s="21">
        <v>0</v>
      </c>
      <c r="H446" s="22">
        <f t="shared" si="311"/>
        <v>0</v>
      </c>
      <c r="I446" s="22">
        <f t="shared" si="309"/>
        <v>0</v>
      </c>
      <c r="J446" s="22">
        <f t="shared" si="309"/>
        <v>0</v>
      </c>
      <c r="K446" s="22">
        <f t="shared" si="309"/>
        <v>0</v>
      </c>
      <c r="L446" s="22">
        <f t="shared" si="309"/>
        <v>0</v>
      </c>
      <c r="M446" s="22">
        <f t="shared" si="309"/>
        <v>0</v>
      </c>
      <c r="N446" s="22">
        <f t="shared" si="309"/>
        <v>0</v>
      </c>
      <c r="O446" s="22">
        <f t="shared" si="309"/>
        <v>0</v>
      </c>
      <c r="P446" s="22"/>
      <c r="Q446" s="22">
        <f t="shared" si="310"/>
        <v>0</v>
      </c>
      <c r="R446" s="22">
        <f t="shared" si="309"/>
        <v>0</v>
      </c>
      <c r="S446" s="17"/>
      <c r="T446" s="25"/>
      <c r="U446" s="25"/>
      <c r="V446" s="25"/>
    </row>
    <row r="447" spans="2:22" hidden="1" x14ac:dyDescent="0.2">
      <c r="B447" s="18" t="s">
        <v>40</v>
      </c>
      <c r="C447" s="14" t="s">
        <v>21</v>
      </c>
      <c r="D447" s="19"/>
      <c r="E447" s="19"/>
      <c r="F447" s="19"/>
      <c r="G447" s="21">
        <v>0</v>
      </c>
      <c r="H447" s="22">
        <f t="shared" si="311"/>
        <v>0</v>
      </c>
      <c r="I447" s="22">
        <f t="shared" si="309"/>
        <v>0</v>
      </c>
      <c r="J447" s="22">
        <f t="shared" si="309"/>
        <v>0</v>
      </c>
      <c r="K447" s="22">
        <f t="shared" si="309"/>
        <v>0</v>
      </c>
      <c r="L447" s="22">
        <f t="shared" si="309"/>
        <v>0</v>
      </c>
      <c r="M447" s="22">
        <f t="shared" si="309"/>
        <v>0</v>
      </c>
      <c r="N447" s="22">
        <f t="shared" si="309"/>
        <v>0</v>
      </c>
      <c r="O447" s="22">
        <f t="shared" si="309"/>
        <v>0</v>
      </c>
      <c r="P447" s="22"/>
      <c r="Q447" s="22">
        <f t="shared" si="310"/>
        <v>0</v>
      </c>
      <c r="R447" s="22">
        <f t="shared" si="309"/>
        <v>0</v>
      </c>
      <c r="S447" s="17"/>
      <c r="T447" s="25"/>
      <c r="U447" s="25"/>
      <c r="V447" s="25"/>
    </row>
    <row r="448" spans="2:22" hidden="1" x14ac:dyDescent="0.2">
      <c r="B448" s="18" t="s">
        <v>42</v>
      </c>
      <c r="C448" s="14" t="s">
        <v>21</v>
      </c>
      <c r="D448" s="19"/>
      <c r="E448" s="19"/>
      <c r="F448" s="19"/>
      <c r="G448" s="21">
        <v>0</v>
      </c>
      <c r="H448" s="22">
        <f t="shared" si="311"/>
        <v>0</v>
      </c>
      <c r="I448" s="22">
        <f t="shared" si="309"/>
        <v>0</v>
      </c>
      <c r="J448" s="22">
        <f t="shared" si="309"/>
        <v>0</v>
      </c>
      <c r="K448" s="22">
        <f t="shared" si="309"/>
        <v>0</v>
      </c>
      <c r="L448" s="22">
        <f t="shared" si="309"/>
        <v>0</v>
      </c>
      <c r="M448" s="22">
        <f t="shared" si="309"/>
        <v>0</v>
      </c>
      <c r="N448" s="22">
        <f t="shared" si="309"/>
        <v>0</v>
      </c>
      <c r="O448" s="22">
        <f t="shared" si="309"/>
        <v>0</v>
      </c>
      <c r="P448" s="22"/>
      <c r="Q448" s="22">
        <f t="shared" si="310"/>
        <v>0</v>
      </c>
      <c r="R448" s="22">
        <f t="shared" si="309"/>
        <v>0</v>
      </c>
      <c r="S448" s="17"/>
      <c r="T448" s="25"/>
      <c r="U448" s="25"/>
      <c r="V448" s="25"/>
    </row>
    <row r="449" spans="2:22" hidden="1" x14ac:dyDescent="0.2">
      <c r="B449" s="26" t="s">
        <v>22</v>
      </c>
      <c r="C449" s="27" t="s">
        <v>21</v>
      </c>
      <c r="D449" s="28"/>
      <c r="E449" s="28"/>
      <c r="F449" s="28"/>
      <c r="G449" s="29"/>
      <c r="H449" s="29">
        <f>SUM(H444:H448)</f>
        <v>0</v>
      </c>
      <c r="I449" s="29">
        <f t="shared" ref="I449:R449" si="312">SUM(I444:I448)</f>
        <v>0</v>
      </c>
      <c r="J449" s="29">
        <f t="shared" si="312"/>
        <v>0</v>
      </c>
      <c r="K449" s="29">
        <f t="shared" si="312"/>
        <v>0</v>
      </c>
      <c r="L449" s="29">
        <f t="shared" si="312"/>
        <v>0</v>
      </c>
      <c r="M449" s="29">
        <f t="shared" si="312"/>
        <v>0</v>
      </c>
      <c r="N449" s="29">
        <f t="shared" si="312"/>
        <v>0</v>
      </c>
      <c r="O449" s="29">
        <f t="shared" si="312"/>
        <v>0</v>
      </c>
      <c r="P449" s="29"/>
      <c r="Q449" s="29">
        <f t="shared" si="312"/>
        <v>0</v>
      </c>
      <c r="R449" s="29">
        <f t="shared" si="312"/>
        <v>0</v>
      </c>
      <c r="S449" s="17"/>
      <c r="T449" s="25"/>
      <c r="U449" s="25"/>
      <c r="V449" s="25"/>
    </row>
    <row r="450" spans="2:22" hidden="1" x14ac:dyDescent="0.2">
      <c r="B450" s="106" t="s">
        <v>46</v>
      </c>
      <c r="C450" s="106"/>
      <c r="D450" s="106"/>
      <c r="E450" s="106"/>
      <c r="F450" s="106"/>
      <c r="G450" s="106"/>
      <c r="H450" s="106"/>
      <c r="I450" s="106"/>
      <c r="J450" s="106"/>
      <c r="K450" s="106"/>
      <c r="L450" s="106"/>
      <c r="M450" s="106"/>
      <c r="N450" s="106"/>
      <c r="O450" s="106"/>
      <c r="P450" s="106"/>
      <c r="Q450" s="106"/>
      <c r="R450" s="106"/>
      <c r="S450" s="6"/>
      <c r="T450" s="8"/>
      <c r="U450" s="8"/>
      <c r="V450" s="8"/>
    </row>
    <row r="451" spans="2:22" hidden="1" x14ac:dyDescent="0.2">
      <c r="B451" s="14" t="s">
        <v>30</v>
      </c>
      <c r="C451" s="14" t="s">
        <v>31</v>
      </c>
      <c r="D451" s="15"/>
      <c r="E451" s="15"/>
      <c r="F451" s="16"/>
      <c r="G451" s="103"/>
      <c r="H451" s="104"/>
      <c r="I451" s="104"/>
      <c r="J451" s="104"/>
      <c r="K451" s="104"/>
      <c r="L451" s="104"/>
      <c r="M451" s="104"/>
      <c r="N451" s="104"/>
      <c r="O451" s="104"/>
      <c r="P451" s="104"/>
      <c r="Q451" s="104"/>
      <c r="R451" s="104"/>
      <c r="S451" s="17"/>
      <c r="T451" s="25"/>
      <c r="U451" s="25"/>
      <c r="V451" s="25"/>
    </row>
    <row r="452" spans="2:22" hidden="1" x14ac:dyDescent="0.2">
      <c r="B452" s="18" t="s">
        <v>32</v>
      </c>
      <c r="C452" s="14" t="s">
        <v>17</v>
      </c>
      <c r="D452" s="19"/>
      <c r="E452" s="19"/>
      <c r="F452" s="20"/>
      <c r="G452" s="107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 x14ac:dyDescent="0.2">
      <c r="B453" s="18" t="s">
        <v>36</v>
      </c>
      <c r="C453" s="14" t="s">
        <v>17</v>
      </c>
      <c r="D453" s="19"/>
      <c r="E453" s="19"/>
      <c r="F453" s="20"/>
      <c r="G453" s="10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 x14ac:dyDescent="0.2">
      <c r="B454" s="18" t="s">
        <v>37</v>
      </c>
      <c r="C454" s="14" t="s">
        <v>38</v>
      </c>
      <c r="D454" s="19"/>
      <c r="E454" s="19"/>
      <c r="F454" s="20"/>
      <c r="G454" s="10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 x14ac:dyDescent="0.2">
      <c r="B455" s="18" t="s">
        <v>40</v>
      </c>
      <c r="C455" s="14" t="s">
        <v>17</v>
      </c>
      <c r="D455" s="19"/>
      <c r="E455" s="19"/>
      <c r="F455" s="20"/>
      <c r="G455" s="10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 x14ac:dyDescent="0.2">
      <c r="B456" s="18" t="s">
        <v>42</v>
      </c>
      <c r="C456" s="14" t="s">
        <v>17</v>
      </c>
      <c r="D456" s="19"/>
      <c r="E456" s="19"/>
      <c r="F456" s="20"/>
      <c r="G456" s="10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 x14ac:dyDescent="0.2">
      <c r="B457" s="18" t="s">
        <v>32</v>
      </c>
      <c r="C457" s="14" t="s">
        <v>21</v>
      </c>
      <c r="D457" s="19"/>
      <c r="E457" s="19"/>
      <c r="F457" s="20"/>
      <c r="G457" s="108"/>
      <c r="H457" s="22">
        <f t="shared" ref="H457:R457" si="313">H452*$W440</f>
        <v>0</v>
      </c>
      <c r="I457" s="22">
        <f t="shared" si="313"/>
        <v>0</v>
      </c>
      <c r="J457" s="22">
        <f t="shared" si="313"/>
        <v>0</v>
      </c>
      <c r="K457" s="22">
        <f t="shared" si="313"/>
        <v>0</v>
      </c>
      <c r="L457" s="22">
        <f t="shared" si="313"/>
        <v>0</v>
      </c>
      <c r="M457" s="22">
        <f t="shared" si="313"/>
        <v>0</v>
      </c>
      <c r="N457" s="22">
        <f t="shared" si="313"/>
        <v>0</v>
      </c>
      <c r="O457" s="22">
        <f t="shared" si="313"/>
        <v>0</v>
      </c>
      <c r="P457" s="22"/>
      <c r="Q457" s="22">
        <f t="shared" si="313"/>
        <v>0</v>
      </c>
      <c r="R457" s="22">
        <f t="shared" si="313"/>
        <v>0</v>
      </c>
      <c r="S457" s="17"/>
      <c r="T457" s="25"/>
      <c r="U457" s="25"/>
      <c r="V457" s="25"/>
    </row>
    <row r="458" spans="2:22" hidden="1" x14ac:dyDescent="0.2">
      <c r="B458" s="18" t="s">
        <v>36</v>
      </c>
      <c r="C458" s="14" t="s">
        <v>21</v>
      </c>
      <c r="D458" s="19"/>
      <c r="E458" s="19"/>
      <c r="F458" s="20"/>
      <c r="G458" s="108"/>
      <c r="H458" s="22">
        <f t="shared" ref="H458:R458" si="314">H453*$W441</f>
        <v>0</v>
      </c>
      <c r="I458" s="22">
        <f t="shared" si="314"/>
        <v>0</v>
      </c>
      <c r="J458" s="22">
        <f t="shared" si="314"/>
        <v>0</v>
      </c>
      <c r="K458" s="22">
        <f t="shared" si="314"/>
        <v>0</v>
      </c>
      <c r="L458" s="22">
        <f t="shared" si="314"/>
        <v>0</v>
      </c>
      <c r="M458" s="22">
        <f t="shared" si="314"/>
        <v>0</v>
      </c>
      <c r="N458" s="22">
        <f t="shared" si="314"/>
        <v>0</v>
      </c>
      <c r="O458" s="22">
        <f t="shared" si="314"/>
        <v>0</v>
      </c>
      <c r="P458" s="22"/>
      <c r="Q458" s="22">
        <f t="shared" si="314"/>
        <v>0</v>
      </c>
      <c r="R458" s="22">
        <f t="shared" si="314"/>
        <v>0</v>
      </c>
      <c r="S458" s="17"/>
      <c r="T458" s="25"/>
      <c r="U458" s="25"/>
      <c r="V458" s="25"/>
    </row>
    <row r="459" spans="2:22" hidden="1" x14ac:dyDescent="0.2">
      <c r="B459" s="18" t="s">
        <v>37</v>
      </c>
      <c r="C459" s="14" t="s">
        <v>21</v>
      </c>
      <c r="D459" s="19"/>
      <c r="E459" s="19"/>
      <c r="F459" s="20"/>
      <c r="G459" s="108"/>
      <c r="H459" s="22">
        <f t="shared" ref="H459:R459" si="315">H454*$W442</f>
        <v>0</v>
      </c>
      <c r="I459" s="22">
        <f t="shared" si="315"/>
        <v>0</v>
      </c>
      <c r="J459" s="22">
        <f t="shared" si="315"/>
        <v>0</v>
      </c>
      <c r="K459" s="22">
        <f t="shared" si="315"/>
        <v>0</v>
      </c>
      <c r="L459" s="22">
        <f t="shared" si="315"/>
        <v>0</v>
      </c>
      <c r="M459" s="22">
        <f t="shared" si="315"/>
        <v>0</v>
      </c>
      <c r="N459" s="22">
        <f t="shared" si="315"/>
        <v>0</v>
      </c>
      <c r="O459" s="22">
        <f t="shared" si="315"/>
        <v>0</v>
      </c>
      <c r="P459" s="22"/>
      <c r="Q459" s="22">
        <f t="shared" si="315"/>
        <v>0</v>
      </c>
      <c r="R459" s="22">
        <f t="shared" si="315"/>
        <v>0</v>
      </c>
      <c r="S459" s="17"/>
      <c r="T459" s="25"/>
      <c r="U459" s="25"/>
      <c r="V459" s="25"/>
    </row>
    <row r="460" spans="2:22" hidden="1" x14ac:dyDescent="0.2">
      <c r="B460" s="18" t="s">
        <v>40</v>
      </c>
      <c r="C460" s="14" t="s">
        <v>21</v>
      </c>
      <c r="D460" s="19"/>
      <c r="E460" s="19"/>
      <c r="F460" s="19"/>
      <c r="G460" s="108"/>
      <c r="H460" s="22">
        <f t="shared" ref="H460:R460" si="316">H455*$W444</f>
        <v>0</v>
      </c>
      <c r="I460" s="22">
        <f t="shared" si="316"/>
        <v>0</v>
      </c>
      <c r="J460" s="22">
        <f t="shared" si="316"/>
        <v>0</v>
      </c>
      <c r="K460" s="22">
        <f t="shared" si="316"/>
        <v>0</v>
      </c>
      <c r="L460" s="22">
        <f t="shared" si="316"/>
        <v>0</v>
      </c>
      <c r="M460" s="22">
        <f t="shared" si="316"/>
        <v>0</v>
      </c>
      <c r="N460" s="22">
        <f t="shared" si="316"/>
        <v>0</v>
      </c>
      <c r="O460" s="22">
        <f t="shared" si="316"/>
        <v>0</v>
      </c>
      <c r="P460" s="22"/>
      <c r="Q460" s="22">
        <f t="shared" si="316"/>
        <v>0</v>
      </c>
      <c r="R460" s="22">
        <f t="shared" si="316"/>
        <v>0</v>
      </c>
      <c r="S460" s="17"/>
      <c r="T460" s="25"/>
      <c r="U460" s="25"/>
      <c r="V460" s="25"/>
    </row>
    <row r="461" spans="2:22" hidden="1" x14ac:dyDescent="0.2">
      <c r="B461" s="18" t="s">
        <v>42</v>
      </c>
      <c r="C461" s="14" t="s">
        <v>21</v>
      </c>
      <c r="D461" s="19"/>
      <c r="E461" s="19"/>
      <c r="F461" s="19"/>
      <c r="G461" s="31"/>
      <c r="H461" s="22">
        <f t="shared" ref="H461:R461" si="317">H456*$W445</f>
        <v>0</v>
      </c>
      <c r="I461" s="22">
        <f t="shared" si="317"/>
        <v>0</v>
      </c>
      <c r="J461" s="22">
        <f t="shared" si="317"/>
        <v>0</v>
      </c>
      <c r="K461" s="22">
        <f t="shared" si="317"/>
        <v>0</v>
      </c>
      <c r="L461" s="22">
        <f t="shared" si="317"/>
        <v>0</v>
      </c>
      <c r="M461" s="22">
        <f t="shared" si="317"/>
        <v>0</v>
      </c>
      <c r="N461" s="22">
        <f t="shared" si="317"/>
        <v>0</v>
      </c>
      <c r="O461" s="22">
        <f t="shared" si="317"/>
        <v>0</v>
      </c>
      <c r="P461" s="22"/>
      <c r="Q461" s="22">
        <f t="shared" si="317"/>
        <v>0</v>
      </c>
      <c r="R461" s="22">
        <f t="shared" si="317"/>
        <v>0</v>
      </c>
      <c r="S461" s="17"/>
      <c r="T461" s="25"/>
      <c r="U461" s="25"/>
      <c r="V461" s="25"/>
    </row>
    <row r="462" spans="2:22" hidden="1" x14ac:dyDescent="0.2">
      <c r="B462" s="26" t="s">
        <v>22</v>
      </c>
      <c r="C462" s="27" t="s">
        <v>21</v>
      </c>
      <c r="D462" s="28"/>
      <c r="E462" s="28"/>
      <c r="F462" s="28"/>
      <c r="G462" s="26"/>
      <c r="H462" s="29">
        <f>SUM(H457:H461)</f>
        <v>0</v>
      </c>
      <c r="I462" s="29">
        <f t="shared" ref="I462:R462" si="318">SUM(I457:I461)</f>
        <v>0</v>
      </c>
      <c r="J462" s="29">
        <f t="shared" si="318"/>
        <v>0</v>
      </c>
      <c r="K462" s="29">
        <f t="shared" si="318"/>
        <v>0</v>
      </c>
      <c r="L462" s="29">
        <f t="shared" si="318"/>
        <v>0</v>
      </c>
      <c r="M462" s="29">
        <f t="shared" si="318"/>
        <v>0</v>
      </c>
      <c r="N462" s="29">
        <f t="shared" si="318"/>
        <v>0</v>
      </c>
      <c r="O462" s="29">
        <f t="shared" si="318"/>
        <v>0</v>
      </c>
      <c r="P462" s="29"/>
      <c r="Q462" s="29">
        <f t="shared" si="318"/>
        <v>0</v>
      </c>
      <c r="R462" s="29">
        <f t="shared" si="318"/>
        <v>0</v>
      </c>
      <c r="S462" s="17"/>
      <c r="T462" s="25"/>
      <c r="U462" s="25"/>
      <c r="V462" s="25"/>
    </row>
    <row r="463" spans="2:22" hidden="1" x14ac:dyDescent="0.2">
      <c r="B463" s="106" t="s">
        <v>47</v>
      </c>
      <c r="C463" s="106"/>
      <c r="D463" s="106"/>
      <c r="E463" s="106"/>
      <c r="F463" s="106"/>
      <c r="G463" s="106"/>
      <c r="H463" s="106"/>
      <c r="I463" s="106"/>
      <c r="J463" s="106"/>
      <c r="K463" s="106"/>
      <c r="L463" s="106"/>
      <c r="M463" s="106"/>
      <c r="N463" s="106"/>
      <c r="O463" s="106"/>
      <c r="P463" s="106"/>
      <c r="Q463" s="106"/>
      <c r="R463" s="106"/>
      <c r="S463" s="6"/>
      <c r="T463" s="8"/>
      <c r="U463" s="8"/>
      <c r="V463" s="8"/>
    </row>
    <row r="464" spans="2:22" hidden="1" x14ac:dyDescent="0.2">
      <c r="B464" s="14" t="s">
        <v>30</v>
      </c>
      <c r="C464" s="14" t="s">
        <v>31</v>
      </c>
      <c r="D464" s="15"/>
      <c r="E464" s="15"/>
      <c r="F464" s="16"/>
      <c r="G464" s="103"/>
      <c r="H464" s="104"/>
      <c r="I464" s="104"/>
      <c r="J464" s="104"/>
      <c r="K464" s="104"/>
      <c r="L464" s="104"/>
      <c r="M464" s="104"/>
      <c r="N464" s="104"/>
      <c r="O464" s="104"/>
      <c r="P464" s="104"/>
      <c r="Q464" s="104"/>
      <c r="R464" s="104"/>
      <c r="S464" s="17"/>
      <c r="T464" s="39"/>
      <c r="U464" s="39"/>
      <c r="V464" s="39"/>
    </row>
    <row r="465" spans="2:22" hidden="1" x14ac:dyDescent="0.2">
      <c r="B465" s="18" t="s">
        <v>32</v>
      </c>
      <c r="C465" s="14" t="s">
        <v>17</v>
      </c>
      <c r="D465" s="19"/>
      <c r="E465" s="19"/>
      <c r="F465" s="20"/>
      <c r="G465" s="107"/>
      <c r="H465" s="22">
        <f t="shared" ref="H465:R474" si="319">H439-H452</f>
        <v>0</v>
      </c>
      <c r="I465" s="22">
        <f t="shared" si="319"/>
        <v>0</v>
      </c>
      <c r="J465" s="22">
        <f t="shared" si="319"/>
        <v>0</v>
      </c>
      <c r="K465" s="22">
        <f t="shared" si="319"/>
        <v>0</v>
      </c>
      <c r="L465" s="22">
        <f t="shared" si="319"/>
        <v>0</v>
      </c>
      <c r="M465" s="22">
        <f t="shared" si="319"/>
        <v>0</v>
      </c>
      <c r="N465" s="22">
        <f t="shared" si="319"/>
        <v>0</v>
      </c>
      <c r="O465" s="22">
        <f t="shared" si="319"/>
        <v>0</v>
      </c>
      <c r="P465" s="22"/>
      <c r="Q465" s="22">
        <f t="shared" si="319"/>
        <v>0</v>
      </c>
      <c r="R465" s="22">
        <f t="shared" si="319"/>
        <v>0</v>
      </c>
      <c r="S465" s="17"/>
      <c r="T465" s="39"/>
      <c r="U465" s="39"/>
      <c r="V465" s="39"/>
    </row>
    <row r="466" spans="2:22" hidden="1" x14ac:dyDescent="0.2">
      <c r="B466" s="18" t="s">
        <v>36</v>
      </c>
      <c r="C466" s="14" t="s">
        <v>17</v>
      </c>
      <c r="D466" s="19"/>
      <c r="E466" s="19"/>
      <c r="F466" s="20"/>
      <c r="G466" s="108"/>
      <c r="H466" s="22">
        <f t="shared" si="319"/>
        <v>0</v>
      </c>
      <c r="I466" s="22">
        <f t="shared" si="319"/>
        <v>0</v>
      </c>
      <c r="J466" s="22">
        <f t="shared" si="319"/>
        <v>0</v>
      </c>
      <c r="K466" s="22">
        <f t="shared" si="319"/>
        <v>0</v>
      </c>
      <c r="L466" s="22">
        <f t="shared" si="319"/>
        <v>0</v>
      </c>
      <c r="M466" s="22">
        <f t="shared" si="319"/>
        <v>0</v>
      </c>
      <c r="N466" s="22">
        <f t="shared" si="319"/>
        <v>0</v>
      </c>
      <c r="O466" s="22">
        <f t="shared" si="319"/>
        <v>0</v>
      </c>
      <c r="P466" s="22"/>
      <c r="Q466" s="22">
        <f t="shared" si="319"/>
        <v>0</v>
      </c>
      <c r="R466" s="22">
        <f t="shared" si="319"/>
        <v>0</v>
      </c>
      <c r="S466" s="17"/>
      <c r="T466" s="39"/>
      <c r="U466" s="39"/>
      <c r="V466" s="39"/>
    </row>
    <row r="467" spans="2:22" hidden="1" x14ac:dyDescent="0.2">
      <c r="B467" s="18" t="s">
        <v>37</v>
      </c>
      <c r="C467" s="14" t="s">
        <v>38</v>
      </c>
      <c r="D467" s="19"/>
      <c r="E467" s="19"/>
      <c r="F467" s="20"/>
      <c r="G467" s="108"/>
      <c r="H467" s="22">
        <f t="shared" si="319"/>
        <v>0</v>
      </c>
      <c r="I467" s="22">
        <f t="shared" si="319"/>
        <v>0</v>
      </c>
      <c r="J467" s="22">
        <f t="shared" si="319"/>
        <v>0</v>
      </c>
      <c r="K467" s="22">
        <f t="shared" si="319"/>
        <v>0</v>
      </c>
      <c r="L467" s="22">
        <f t="shared" si="319"/>
        <v>0</v>
      </c>
      <c r="M467" s="22">
        <f t="shared" si="319"/>
        <v>0</v>
      </c>
      <c r="N467" s="22">
        <f t="shared" si="319"/>
        <v>0</v>
      </c>
      <c r="O467" s="22">
        <f t="shared" si="319"/>
        <v>0</v>
      </c>
      <c r="P467" s="22"/>
      <c r="Q467" s="22">
        <f t="shared" si="319"/>
        <v>0</v>
      </c>
      <c r="R467" s="22">
        <f t="shared" si="319"/>
        <v>0</v>
      </c>
      <c r="S467" s="17"/>
      <c r="T467" s="39"/>
      <c r="U467" s="39"/>
      <c r="V467" s="39"/>
    </row>
    <row r="468" spans="2:22" hidden="1" x14ac:dyDescent="0.2">
      <c r="B468" s="18" t="s">
        <v>40</v>
      </c>
      <c r="C468" s="14" t="s">
        <v>17</v>
      </c>
      <c r="D468" s="19"/>
      <c r="E468" s="19"/>
      <c r="F468" s="20"/>
      <c r="G468" s="108"/>
      <c r="H468" s="22">
        <f t="shared" si="319"/>
        <v>0</v>
      </c>
      <c r="I468" s="22">
        <f t="shared" si="319"/>
        <v>0</v>
      </c>
      <c r="J468" s="22">
        <f t="shared" si="319"/>
        <v>0</v>
      </c>
      <c r="K468" s="22">
        <f t="shared" si="319"/>
        <v>0</v>
      </c>
      <c r="L468" s="22">
        <f t="shared" si="319"/>
        <v>0</v>
      </c>
      <c r="M468" s="22">
        <f t="shared" si="319"/>
        <v>0</v>
      </c>
      <c r="N468" s="22">
        <f t="shared" si="319"/>
        <v>0</v>
      </c>
      <c r="O468" s="22">
        <f t="shared" si="319"/>
        <v>0</v>
      </c>
      <c r="P468" s="22"/>
      <c r="Q468" s="22">
        <f t="shared" si="319"/>
        <v>0</v>
      </c>
      <c r="R468" s="22">
        <f t="shared" si="319"/>
        <v>0</v>
      </c>
      <c r="S468" s="17"/>
      <c r="T468" s="39"/>
      <c r="U468" s="39"/>
      <c r="V468" s="39"/>
    </row>
    <row r="469" spans="2:22" hidden="1" x14ac:dyDescent="0.2">
      <c r="B469" s="18" t="s">
        <v>42</v>
      </c>
      <c r="C469" s="14" t="s">
        <v>17</v>
      </c>
      <c r="D469" s="19"/>
      <c r="E469" s="19"/>
      <c r="F469" s="20"/>
      <c r="G469" s="108"/>
      <c r="H469" s="22">
        <f t="shared" si="319"/>
        <v>0</v>
      </c>
      <c r="I469" s="22">
        <f t="shared" si="319"/>
        <v>0</v>
      </c>
      <c r="J469" s="22">
        <f t="shared" si="319"/>
        <v>0</v>
      </c>
      <c r="K469" s="22">
        <f t="shared" si="319"/>
        <v>0</v>
      </c>
      <c r="L469" s="22">
        <f t="shared" si="319"/>
        <v>0</v>
      </c>
      <c r="M469" s="22">
        <f t="shared" si="319"/>
        <v>0</v>
      </c>
      <c r="N469" s="22">
        <f t="shared" si="319"/>
        <v>0</v>
      </c>
      <c r="O469" s="22">
        <f t="shared" si="319"/>
        <v>0</v>
      </c>
      <c r="P469" s="22"/>
      <c r="Q469" s="22">
        <f t="shared" si="319"/>
        <v>0</v>
      </c>
      <c r="R469" s="22">
        <f t="shared" si="319"/>
        <v>0</v>
      </c>
      <c r="S469" s="17"/>
      <c r="T469" s="39"/>
      <c r="U469" s="39"/>
      <c r="V469" s="39"/>
    </row>
    <row r="470" spans="2:22" hidden="1" x14ac:dyDescent="0.2">
      <c r="B470" s="18" t="s">
        <v>32</v>
      </c>
      <c r="C470" s="14" t="s">
        <v>21</v>
      </c>
      <c r="D470" s="19"/>
      <c r="E470" s="19"/>
      <c r="F470" s="20"/>
      <c r="G470" s="108"/>
      <c r="H470" s="22">
        <f t="shared" si="319"/>
        <v>0</v>
      </c>
      <c r="I470" s="22">
        <f t="shared" si="319"/>
        <v>0</v>
      </c>
      <c r="J470" s="22">
        <f t="shared" si="319"/>
        <v>0</v>
      </c>
      <c r="K470" s="22">
        <f t="shared" si="319"/>
        <v>0</v>
      </c>
      <c r="L470" s="22">
        <f t="shared" si="319"/>
        <v>0</v>
      </c>
      <c r="M470" s="22">
        <f t="shared" si="319"/>
        <v>0</v>
      </c>
      <c r="N470" s="22">
        <f t="shared" si="319"/>
        <v>0</v>
      </c>
      <c r="O470" s="22">
        <f t="shared" si="319"/>
        <v>0</v>
      </c>
      <c r="P470" s="22"/>
      <c r="Q470" s="22">
        <f t="shared" si="319"/>
        <v>0</v>
      </c>
      <c r="R470" s="22">
        <f t="shared" si="319"/>
        <v>0</v>
      </c>
      <c r="S470" s="17"/>
      <c r="T470" s="39"/>
      <c r="U470" s="39"/>
      <c r="V470" s="39"/>
    </row>
    <row r="471" spans="2:22" hidden="1" x14ac:dyDescent="0.2">
      <c r="B471" s="18" t="s">
        <v>36</v>
      </c>
      <c r="C471" s="14" t="s">
        <v>21</v>
      </c>
      <c r="D471" s="19"/>
      <c r="E471" s="19"/>
      <c r="F471" s="20"/>
      <c r="G471" s="108"/>
      <c r="H471" s="22">
        <f t="shared" si="319"/>
        <v>0</v>
      </c>
      <c r="I471" s="22">
        <f t="shared" si="319"/>
        <v>0</v>
      </c>
      <c r="J471" s="22">
        <f t="shared" si="319"/>
        <v>0</v>
      </c>
      <c r="K471" s="22">
        <f t="shared" si="319"/>
        <v>0</v>
      </c>
      <c r="L471" s="22">
        <f t="shared" si="319"/>
        <v>0</v>
      </c>
      <c r="M471" s="22">
        <f t="shared" si="319"/>
        <v>0</v>
      </c>
      <c r="N471" s="22">
        <f t="shared" si="319"/>
        <v>0</v>
      </c>
      <c r="O471" s="22">
        <f t="shared" si="319"/>
        <v>0</v>
      </c>
      <c r="P471" s="22"/>
      <c r="Q471" s="22">
        <f t="shared" si="319"/>
        <v>0</v>
      </c>
      <c r="R471" s="22">
        <f t="shared" si="319"/>
        <v>0</v>
      </c>
      <c r="S471" s="17"/>
      <c r="T471" s="25"/>
      <c r="U471" s="25"/>
      <c r="V471" s="25"/>
    </row>
    <row r="472" spans="2:22" hidden="1" x14ac:dyDescent="0.2">
      <c r="B472" s="18" t="s">
        <v>37</v>
      </c>
      <c r="C472" s="14" t="s">
        <v>21</v>
      </c>
      <c r="D472" s="19"/>
      <c r="E472" s="19"/>
      <c r="F472" s="20"/>
      <c r="G472" s="108"/>
      <c r="H472" s="22">
        <f t="shared" si="319"/>
        <v>0</v>
      </c>
      <c r="I472" s="22">
        <f t="shared" si="319"/>
        <v>0</v>
      </c>
      <c r="J472" s="22">
        <f t="shared" si="319"/>
        <v>0</v>
      </c>
      <c r="K472" s="22">
        <f t="shared" si="319"/>
        <v>0</v>
      </c>
      <c r="L472" s="22">
        <f t="shared" si="319"/>
        <v>0</v>
      </c>
      <c r="M472" s="22">
        <f t="shared" si="319"/>
        <v>0</v>
      </c>
      <c r="N472" s="22">
        <f t="shared" si="319"/>
        <v>0</v>
      </c>
      <c r="O472" s="22">
        <f t="shared" si="319"/>
        <v>0</v>
      </c>
      <c r="P472" s="22"/>
      <c r="Q472" s="22">
        <f t="shared" si="319"/>
        <v>0</v>
      </c>
      <c r="R472" s="22">
        <f t="shared" si="319"/>
        <v>0</v>
      </c>
      <c r="S472" s="17"/>
      <c r="T472" s="25"/>
      <c r="U472" s="25"/>
      <c r="V472" s="25"/>
    </row>
    <row r="473" spans="2:22" hidden="1" x14ac:dyDescent="0.2">
      <c r="B473" s="18" t="s">
        <v>40</v>
      </c>
      <c r="C473" s="14" t="s">
        <v>21</v>
      </c>
      <c r="D473" s="19"/>
      <c r="E473" s="19"/>
      <c r="F473" s="19"/>
      <c r="G473" s="108"/>
      <c r="H473" s="22">
        <f t="shared" si="319"/>
        <v>0</v>
      </c>
      <c r="I473" s="22">
        <f t="shared" si="319"/>
        <v>0</v>
      </c>
      <c r="J473" s="22">
        <f t="shared" si="319"/>
        <v>0</v>
      </c>
      <c r="K473" s="22">
        <f t="shared" si="319"/>
        <v>0</v>
      </c>
      <c r="L473" s="22">
        <f t="shared" si="319"/>
        <v>0</v>
      </c>
      <c r="M473" s="22">
        <f t="shared" si="319"/>
        <v>0</v>
      </c>
      <c r="N473" s="22">
        <f t="shared" si="319"/>
        <v>0</v>
      </c>
      <c r="O473" s="22">
        <f t="shared" si="319"/>
        <v>0</v>
      </c>
      <c r="P473" s="22"/>
      <c r="Q473" s="22">
        <f t="shared" si="319"/>
        <v>0</v>
      </c>
      <c r="R473" s="22">
        <f t="shared" si="319"/>
        <v>0</v>
      </c>
      <c r="S473" s="17"/>
      <c r="T473" s="25"/>
      <c r="U473" s="25"/>
      <c r="V473" s="25"/>
    </row>
    <row r="474" spans="2:22" hidden="1" x14ac:dyDescent="0.2">
      <c r="B474" s="18" t="s">
        <v>42</v>
      </c>
      <c r="C474" s="14" t="s">
        <v>21</v>
      </c>
      <c r="D474" s="19"/>
      <c r="E474" s="19"/>
      <c r="F474" s="19"/>
      <c r="G474" s="31"/>
      <c r="H474" s="22">
        <f t="shared" si="319"/>
        <v>0</v>
      </c>
      <c r="I474" s="22">
        <f t="shared" si="319"/>
        <v>0</v>
      </c>
      <c r="J474" s="22">
        <f t="shared" si="319"/>
        <v>0</v>
      </c>
      <c r="K474" s="22">
        <f t="shared" si="319"/>
        <v>0</v>
      </c>
      <c r="L474" s="22">
        <f t="shared" si="319"/>
        <v>0</v>
      </c>
      <c r="M474" s="22">
        <f t="shared" si="319"/>
        <v>0</v>
      </c>
      <c r="N474" s="22">
        <f t="shared" si="319"/>
        <v>0</v>
      </c>
      <c r="O474" s="22">
        <f t="shared" si="319"/>
        <v>0</v>
      </c>
      <c r="P474" s="22"/>
      <c r="Q474" s="22">
        <f t="shared" si="319"/>
        <v>0</v>
      </c>
      <c r="R474" s="22">
        <f t="shared" si="319"/>
        <v>0</v>
      </c>
      <c r="S474" s="17"/>
      <c r="T474" s="25"/>
      <c r="U474" s="25"/>
      <c r="V474" s="25"/>
    </row>
    <row r="475" spans="2:22" hidden="1" x14ac:dyDescent="0.2">
      <c r="B475" s="26" t="s">
        <v>22</v>
      </c>
      <c r="C475" s="27" t="s">
        <v>21</v>
      </c>
      <c r="D475" s="28"/>
      <c r="E475" s="28"/>
      <c r="F475" s="28"/>
      <c r="G475" s="26"/>
      <c r="H475" s="29">
        <f>SUM(H470:H474)</f>
        <v>0</v>
      </c>
      <c r="I475" s="29">
        <f t="shared" ref="I475:R475" si="320">SUM(I470:I474)</f>
        <v>0</v>
      </c>
      <c r="J475" s="29">
        <f t="shared" si="320"/>
        <v>0</v>
      </c>
      <c r="K475" s="29">
        <f t="shared" si="320"/>
        <v>0</v>
      </c>
      <c r="L475" s="29">
        <f t="shared" si="320"/>
        <v>0</v>
      </c>
      <c r="M475" s="29">
        <f t="shared" si="320"/>
        <v>0</v>
      </c>
      <c r="N475" s="29">
        <f t="shared" si="320"/>
        <v>0</v>
      </c>
      <c r="O475" s="29">
        <f t="shared" si="320"/>
        <v>0</v>
      </c>
      <c r="P475" s="29"/>
      <c r="Q475" s="29">
        <f t="shared" si="320"/>
        <v>0</v>
      </c>
      <c r="R475" s="29">
        <f t="shared" si="320"/>
        <v>0</v>
      </c>
      <c r="S475" s="17"/>
      <c r="T475" s="25"/>
      <c r="U475" s="25"/>
      <c r="V475" s="25"/>
    </row>
    <row r="476" spans="2:22" hidden="1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 x14ac:dyDescent="0.2"/>
  </sheetData>
  <protectedRanges>
    <protectedRange sqref="U32 H323:R327 H366:R370 H409:R413 H452:R456 H65:R69 H108:R112 H151:R155 H194:R198 H237:R241 H280:R284" name="Úspory"/>
  </protectedRanges>
  <mergeCells count="136"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G335:R335"/>
    <mergeCell ref="G336:G344"/>
    <mergeCell ref="B348:R349"/>
    <mergeCell ref="X350:AB356"/>
    <mergeCell ref="B351:R351"/>
    <mergeCell ref="G352:R352"/>
    <mergeCell ref="T352:T353"/>
    <mergeCell ref="U352:U353"/>
    <mergeCell ref="V352:V353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X266:AC272"/>
    <mergeCell ref="B278:R278"/>
    <mergeCell ref="G279:R279"/>
    <mergeCell ref="G280:G288"/>
    <mergeCell ref="B291:R291"/>
    <mergeCell ref="G250:G258"/>
    <mergeCell ref="B262:R263"/>
    <mergeCell ref="B265:R265"/>
    <mergeCell ref="G266:R266"/>
    <mergeCell ref="T265:T266"/>
    <mergeCell ref="U265:U266"/>
    <mergeCell ref="V265:V266"/>
    <mergeCell ref="X223:AC229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G207:G215"/>
    <mergeCell ref="B176:R177"/>
    <mergeCell ref="B179:R179"/>
    <mergeCell ref="W179:AB184"/>
    <mergeCell ref="G180:R180"/>
    <mergeCell ref="T179:T180"/>
    <mergeCell ref="U179:U180"/>
    <mergeCell ref="V179:V180"/>
    <mergeCell ref="B149:R149"/>
    <mergeCell ref="G150:R150"/>
    <mergeCell ref="G151:G159"/>
    <mergeCell ref="B162:R162"/>
    <mergeCell ref="G163:R163"/>
    <mergeCell ref="G164:G172"/>
    <mergeCell ref="B133:R134"/>
    <mergeCell ref="B136:R136"/>
    <mergeCell ref="G137:R137"/>
    <mergeCell ref="T136:T137"/>
    <mergeCell ref="U136:U137"/>
    <mergeCell ref="V136:V137"/>
    <mergeCell ref="B106:R106"/>
    <mergeCell ref="G107:R107"/>
    <mergeCell ref="G108:G116"/>
    <mergeCell ref="B119:R119"/>
    <mergeCell ref="G120:R120"/>
    <mergeCell ref="G121:G129"/>
    <mergeCell ref="T93:T94"/>
    <mergeCell ref="U93:U94"/>
    <mergeCell ref="V93:V94"/>
    <mergeCell ref="B63:R63"/>
    <mergeCell ref="G64:R64"/>
    <mergeCell ref="G65:G73"/>
    <mergeCell ref="B76:R76"/>
    <mergeCell ref="G77:R77"/>
    <mergeCell ref="G78:G86"/>
    <mergeCell ref="T308:T309"/>
    <mergeCell ref="U308:U309"/>
    <mergeCell ref="V308:V309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B90:R91"/>
    <mergeCell ref="B93:R93"/>
    <mergeCell ref="G94:R9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zoomScale="115" zoomScaleNormal="115" workbookViewId="0">
      <selection activeCell="Q12" sqref="Q12"/>
    </sheetView>
  </sheetViews>
  <sheetFormatPr baseColWidth="10" defaultColWidth="8.83203125" defaultRowHeight="15" x14ac:dyDescent="0.2"/>
  <cols>
    <col min="2" max="2" width="31" bestFit="1" customWidth="1"/>
    <col min="5" max="5" width="13.83203125" customWidth="1"/>
    <col min="6" max="6" width="9.6640625" bestFit="1" customWidth="1"/>
    <col min="17" max="17" width="8.6640625" customWidth="1"/>
  </cols>
  <sheetData>
    <row r="1" spans="1:57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1" x14ac:dyDescent="0.2">
      <c r="A2" s="43"/>
      <c r="B2" s="112" t="s">
        <v>49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1" x14ac:dyDescent="0.2">
      <c r="A3" s="43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71"/>
      <c r="R3" s="43"/>
      <c r="S3" s="113" t="s">
        <v>24</v>
      </c>
      <c r="T3" s="114"/>
      <c r="U3" s="114"/>
      <c r="V3" s="115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 x14ac:dyDescent="0.2">
      <c r="A4" s="43"/>
      <c r="B4" s="44" t="s">
        <v>26</v>
      </c>
      <c r="C4" s="45">
        <v>10</v>
      </c>
      <c r="D4" s="116"/>
      <c r="E4" s="117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18" t="s">
        <v>25</v>
      </c>
      <c r="T4" s="119"/>
      <c r="U4" s="119"/>
      <c r="V4" s="120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 x14ac:dyDescent="0.2">
      <c r="A5" s="43"/>
      <c r="B5" s="121" t="s">
        <v>50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7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 x14ac:dyDescent="0.2">
      <c r="A6" s="46"/>
      <c r="B6" s="47" t="s">
        <v>30</v>
      </c>
      <c r="C6" s="47" t="s">
        <v>31</v>
      </c>
      <c r="D6" s="47" t="s">
        <v>27</v>
      </c>
      <c r="E6" s="47" t="s">
        <v>28</v>
      </c>
      <c r="F6" s="122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 x14ac:dyDescent="0.2">
      <c r="A7" s="46"/>
      <c r="B7" s="18" t="s">
        <v>32</v>
      </c>
      <c r="C7" s="14" t="s">
        <v>17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 x14ac:dyDescent="0.2">
      <c r="A8" s="46"/>
      <c r="B8" s="18" t="s">
        <v>36</v>
      </c>
      <c r="C8" s="14" t="s">
        <v>17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 x14ac:dyDescent="0.2">
      <c r="A9" s="46"/>
      <c r="B9" s="18" t="s">
        <v>37</v>
      </c>
      <c r="C9" s="14" t="s">
        <v>38</v>
      </c>
      <c r="D9" s="48">
        <v>2</v>
      </c>
      <c r="E9" s="49">
        <f>'E2 Údaje a hodnotícíc tabulky2'!G10</f>
        <v>14045.666666666666</v>
      </c>
      <c r="F9" s="50">
        <f t="shared" si="3"/>
        <v>14045.666666666666</v>
      </c>
      <c r="G9" s="50">
        <f t="shared" si="3"/>
        <v>14045.666666666666</v>
      </c>
      <c r="H9" s="50">
        <f t="shared" si="3"/>
        <v>14045.666666666666</v>
      </c>
      <c r="I9" s="50">
        <f t="shared" si="3"/>
        <v>14045.666666666666</v>
      </c>
      <c r="J9" s="50">
        <f t="shared" si="3"/>
        <v>14045.666666666666</v>
      </c>
      <c r="K9" s="50">
        <f t="shared" si="3"/>
        <v>14045.666666666666</v>
      </c>
      <c r="L9" s="50">
        <f t="shared" si="3"/>
        <v>14045.666666666666</v>
      </c>
      <c r="M9" s="50">
        <f t="shared" si="3"/>
        <v>14045.666666666666</v>
      </c>
      <c r="N9" s="50">
        <f t="shared" si="3"/>
        <v>14045.666666666666</v>
      </c>
      <c r="O9" s="50">
        <f t="shared" si="2"/>
        <v>14045.666666666666</v>
      </c>
      <c r="P9" s="50">
        <f t="shared" si="3"/>
        <v>14045.666666666666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 x14ac:dyDescent="0.2">
      <c r="A10" s="46"/>
      <c r="B10" s="18" t="s">
        <v>40</v>
      </c>
      <c r="C10" s="14" t="s">
        <v>17</v>
      </c>
      <c r="D10" s="48">
        <v>3</v>
      </c>
      <c r="E10" s="49">
        <f>'E2 Údaje a hodnotícíc tabulky2'!G11</f>
        <v>4988.08</v>
      </c>
      <c r="F10" s="50">
        <f t="shared" si="3"/>
        <v>4988.08</v>
      </c>
      <c r="G10" s="50">
        <f t="shared" si="3"/>
        <v>4988.08</v>
      </c>
      <c r="H10" s="50">
        <f t="shared" si="3"/>
        <v>4988.08</v>
      </c>
      <c r="I10" s="50">
        <f t="shared" si="3"/>
        <v>4988.08</v>
      </c>
      <c r="J10" s="50">
        <f t="shared" si="3"/>
        <v>4988.08</v>
      </c>
      <c r="K10" s="50">
        <f t="shared" si="3"/>
        <v>4988.08</v>
      </c>
      <c r="L10" s="50">
        <f t="shared" si="3"/>
        <v>4988.08</v>
      </c>
      <c r="M10" s="50">
        <f t="shared" si="3"/>
        <v>4988.08</v>
      </c>
      <c r="N10" s="50">
        <f t="shared" si="3"/>
        <v>4988.08</v>
      </c>
      <c r="O10" s="50">
        <f t="shared" si="2"/>
        <v>4988.08</v>
      </c>
      <c r="P10" s="50">
        <f t="shared" si="3"/>
        <v>4988.08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 x14ac:dyDescent="0.2">
      <c r="A11" s="46"/>
      <c r="B11" s="18" t="s">
        <v>42</v>
      </c>
      <c r="C11" s="14" t="s">
        <v>17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 x14ac:dyDescent="0.2">
      <c r="A12" s="46"/>
      <c r="B12" s="18" t="s">
        <v>32</v>
      </c>
      <c r="C12" s="14" t="s">
        <v>21</v>
      </c>
      <c r="D12" s="48">
        <v>4</v>
      </c>
      <c r="E12" s="49">
        <f>'E2 Údaje a hodnotícíc tabulky2'!G13</f>
        <v>2849.3749906605913</v>
      </c>
      <c r="F12" s="50">
        <f t="shared" si="3"/>
        <v>2849.3749906605913</v>
      </c>
      <c r="G12" s="50">
        <f t="shared" si="3"/>
        <v>2849.3749906605913</v>
      </c>
      <c r="H12" s="50">
        <f t="shared" si="3"/>
        <v>2849.3749906605913</v>
      </c>
      <c r="I12" s="50">
        <f t="shared" si="3"/>
        <v>2849.3749906605913</v>
      </c>
      <c r="J12" s="50">
        <f t="shared" si="3"/>
        <v>2849.3749906605913</v>
      </c>
      <c r="K12" s="50">
        <f t="shared" si="3"/>
        <v>2849.3749906605913</v>
      </c>
      <c r="L12" s="50">
        <f t="shared" si="3"/>
        <v>2849.3749906605913</v>
      </c>
      <c r="M12" s="50">
        <f t="shared" si="3"/>
        <v>2849.3749906605913</v>
      </c>
      <c r="N12" s="50">
        <f t="shared" si="3"/>
        <v>2849.3749906605913</v>
      </c>
      <c r="O12" s="50">
        <f t="shared" si="2"/>
        <v>2849.3749906605913</v>
      </c>
      <c r="P12" s="50">
        <f t="shared" si="3"/>
        <v>2849.3749906605913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 x14ac:dyDescent="0.2">
      <c r="A13" s="46"/>
      <c r="B13" s="18" t="s">
        <v>36</v>
      </c>
      <c r="C13" s="14" t="s">
        <v>21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 x14ac:dyDescent="0.2">
      <c r="A14" s="46"/>
      <c r="B14" s="18" t="s">
        <v>37</v>
      </c>
      <c r="C14" s="14" t="s">
        <v>21</v>
      </c>
      <c r="D14" s="48">
        <v>5</v>
      </c>
      <c r="E14" s="49">
        <f>'E2 Údaje a hodnotícíc tabulky2'!G15</f>
        <v>1224.0238600000002</v>
      </c>
      <c r="F14" s="50">
        <f t="shared" si="3"/>
        <v>1224.0238600000002</v>
      </c>
      <c r="G14" s="50">
        <f t="shared" si="3"/>
        <v>1224.0238600000002</v>
      </c>
      <c r="H14" s="50">
        <f t="shared" si="3"/>
        <v>1224.0238600000002</v>
      </c>
      <c r="I14" s="50">
        <f t="shared" si="3"/>
        <v>1224.0238600000002</v>
      </c>
      <c r="J14" s="50">
        <f t="shared" si="3"/>
        <v>1224.0238600000002</v>
      </c>
      <c r="K14" s="50">
        <f t="shared" si="3"/>
        <v>1224.0238600000002</v>
      </c>
      <c r="L14" s="50">
        <f t="shared" si="3"/>
        <v>1224.0238600000002</v>
      </c>
      <c r="M14" s="50">
        <f t="shared" si="3"/>
        <v>1224.0238600000002</v>
      </c>
      <c r="N14" s="50">
        <f t="shared" si="3"/>
        <v>1224.0238600000002</v>
      </c>
      <c r="O14" s="50">
        <f t="shared" si="2"/>
        <v>1224.0238600000002</v>
      </c>
      <c r="P14" s="50">
        <f t="shared" si="3"/>
        <v>1224.0238600000002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 x14ac:dyDescent="0.2">
      <c r="A15" s="46"/>
      <c r="B15" s="18" t="s">
        <v>40</v>
      </c>
      <c r="C15" s="14" t="s">
        <v>21</v>
      </c>
      <c r="D15" s="48">
        <v>6</v>
      </c>
      <c r="E15" s="49">
        <f>'E2 Údaje a hodnotícíc tabulky2'!G16</f>
        <v>5194.4659999999994</v>
      </c>
      <c r="F15" s="50">
        <f t="shared" si="3"/>
        <v>5194.4659999999994</v>
      </c>
      <c r="G15" s="50">
        <f t="shared" si="3"/>
        <v>5194.4659999999994</v>
      </c>
      <c r="H15" s="50">
        <f t="shared" si="3"/>
        <v>5194.4659999999994</v>
      </c>
      <c r="I15" s="50">
        <f t="shared" si="3"/>
        <v>5194.4659999999994</v>
      </c>
      <c r="J15" s="50">
        <f t="shared" si="3"/>
        <v>5194.4659999999994</v>
      </c>
      <c r="K15" s="50">
        <f t="shared" si="3"/>
        <v>5194.4659999999994</v>
      </c>
      <c r="L15" s="50">
        <f t="shared" si="3"/>
        <v>5194.4659999999994</v>
      </c>
      <c r="M15" s="50">
        <f t="shared" si="3"/>
        <v>5194.4659999999994</v>
      </c>
      <c r="N15" s="50">
        <f t="shared" si="3"/>
        <v>5194.4659999999994</v>
      </c>
      <c r="O15" s="50">
        <f t="shared" si="2"/>
        <v>5194.4659999999994</v>
      </c>
      <c r="P15" s="50">
        <f t="shared" si="3"/>
        <v>5194.4659999999994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 x14ac:dyDescent="0.2">
      <c r="A16" s="46"/>
      <c r="B16" s="18" t="s">
        <v>42</v>
      </c>
      <c r="C16" s="14" t="s">
        <v>21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 x14ac:dyDescent="0.2">
      <c r="A17" s="46"/>
      <c r="B17" s="53" t="s">
        <v>87</v>
      </c>
      <c r="C17" s="54" t="s">
        <v>21</v>
      </c>
      <c r="D17" s="54" t="s">
        <v>51</v>
      </c>
      <c r="E17" s="53">
        <f>SUM(F17:P17)</f>
        <v>101946.51335726652</v>
      </c>
      <c r="F17" s="55">
        <f>SUM(F12:F16)</f>
        <v>9267.8648506605914</v>
      </c>
      <c r="G17" s="55">
        <f t="shared" si="3"/>
        <v>9267.8648506605914</v>
      </c>
      <c r="H17" s="55">
        <f t="shared" si="3"/>
        <v>9267.8648506605914</v>
      </c>
      <c r="I17" s="55">
        <f t="shared" si="3"/>
        <v>9267.8648506605914</v>
      </c>
      <c r="J17" s="55">
        <f t="shared" si="3"/>
        <v>9267.8648506605914</v>
      </c>
      <c r="K17" s="55">
        <f t="shared" si="3"/>
        <v>9267.8648506605914</v>
      </c>
      <c r="L17" s="55">
        <f t="shared" si="3"/>
        <v>9267.8648506605914</v>
      </c>
      <c r="M17" s="55">
        <f t="shared" si="3"/>
        <v>9267.8648506605914</v>
      </c>
      <c r="N17" s="55">
        <f t="shared" si="3"/>
        <v>9267.8648506605914</v>
      </c>
      <c r="O17" s="55">
        <f t="shared" si="2"/>
        <v>9267.8648506605914</v>
      </c>
      <c r="P17" s="55">
        <f t="shared" si="3"/>
        <v>9267.8648506605914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 x14ac:dyDescent="0.2">
      <c r="A18" s="43"/>
      <c r="B18" s="124" t="s">
        <v>52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 x14ac:dyDescent="0.2">
      <c r="A19" s="46"/>
      <c r="B19" s="47" t="s">
        <v>30</v>
      </c>
      <c r="C19" s="47" t="s">
        <v>31</v>
      </c>
      <c r="D19" s="47" t="s">
        <v>27</v>
      </c>
      <c r="E19" s="47" t="s">
        <v>22</v>
      </c>
      <c r="F19" s="122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 x14ac:dyDescent="0.2">
      <c r="A20" s="46"/>
      <c r="B20" s="57" t="s">
        <v>32</v>
      </c>
      <c r="C20" s="47" t="s">
        <v>17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 x14ac:dyDescent="0.2">
      <c r="A21" s="46"/>
      <c r="B21" s="57" t="s">
        <v>36</v>
      </c>
      <c r="C21" s="47" t="s">
        <v>17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 x14ac:dyDescent="0.2">
      <c r="A22" s="46"/>
      <c r="B22" s="57" t="s">
        <v>37</v>
      </c>
      <c r="C22" s="47" t="s">
        <v>38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 x14ac:dyDescent="0.2">
      <c r="A23" s="46"/>
      <c r="B23" s="18" t="s">
        <v>40</v>
      </c>
      <c r="C23" s="47" t="s">
        <v>17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 x14ac:dyDescent="0.2">
      <c r="A24" s="46"/>
      <c r="B24" s="57" t="s">
        <v>32</v>
      </c>
      <c r="C24" s="47" t="s">
        <v>21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 x14ac:dyDescent="0.2">
      <c r="A25" s="46"/>
      <c r="B25" s="57" t="s">
        <v>36</v>
      </c>
      <c r="C25" s="47" t="s">
        <v>21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 x14ac:dyDescent="0.2">
      <c r="A26" s="46"/>
      <c r="B26" s="57" t="s">
        <v>37</v>
      </c>
      <c r="C26" s="47" t="s">
        <v>21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 x14ac:dyDescent="0.2">
      <c r="A27" s="46"/>
      <c r="B27" s="18" t="s">
        <v>40</v>
      </c>
      <c r="C27" s="47" t="s">
        <v>21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 x14ac:dyDescent="0.2">
      <c r="A28" s="46"/>
      <c r="B28" s="53" t="s">
        <v>88</v>
      </c>
      <c r="C28" s="54" t="s">
        <v>17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 x14ac:dyDescent="0.2">
      <c r="A29" s="46"/>
      <c r="B29" s="53" t="s">
        <v>89</v>
      </c>
      <c r="C29" s="54" t="s">
        <v>21</v>
      </c>
      <c r="D29" s="54" t="s">
        <v>55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 x14ac:dyDescent="0.2">
      <c r="A30" s="43"/>
      <c r="B30" s="124" t="s">
        <v>56</v>
      </c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 x14ac:dyDescent="0.2">
      <c r="A31" s="46"/>
      <c r="B31" s="47" t="s">
        <v>30</v>
      </c>
      <c r="C31" s="47" t="s">
        <v>31</v>
      </c>
      <c r="D31" s="47" t="s">
        <v>27</v>
      </c>
      <c r="E31" s="47" t="s">
        <v>22</v>
      </c>
      <c r="F31" s="122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 x14ac:dyDescent="0.2">
      <c r="A32" s="46"/>
      <c r="B32" s="57" t="s">
        <v>32</v>
      </c>
      <c r="C32" s="47" t="s">
        <v>17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 x14ac:dyDescent="0.2">
      <c r="A33" s="46"/>
      <c r="B33" s="57" t="s">
        <v>36</v>
      </c>
      <c r="C33" s="47" t="s">
        <v>17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 x14ac:dyDescent="0.2">
      <c r="A34" s="46"/>
      <c r="B34" s="57" t="s">
        <v>53</v>
      </c>
      <c r="C34" s="47" t="s">
        <v>38</v>
      </c>
      <c r="D34" s="48">
        <v>15</v>
      </c>
      <c r="E34" s="49">
        <f t="shared" si="9"/>
        <v>154502.33333333334</v>
      </c>
      <c r="F34" s="50">
        <f>'E2 Údaje a hodnotícíc tabulky2'!H36</f>
        <v>14045.666666666666</v>
      </c>
      <c r="G34" s="50">
        <f>'E2 Údaje a hodnotícíc tabulky2'!I36</f>
        <v>14045.666666666666</v>
      </c>
      <c r="H34" s="50">
        <f>'E2 Údaje a hodnotícíc tabulky2'!J36</f>
        <v>14045.666666666666</v>
      </c>
      <c r="I34" s="50">
        <f>'E2 Údaje a hodnotícíc tabulky2'!K36</f>
        <v>14045.666666666666</v>
      </c>
      <c r="J34" s="50">
        <f>'E2 Údaje a hodnotícíc tabulky2'!L36</f>
        <v>14045.666666666666</v>
      </c>
      <c r="K34" s="50">
        <f>'E2 Údaje a hodnotícíc tabulky2'!M36</f>
        <v>14045.666666666666</v>
      </c>
      <c r="L34" s="50">
        <f>'E2 Údaje a hodnotícíc tabulky2'!N36</f>
        <v>14045.666666666666</v>
      </c>
      <c r="M34" s="50">
        <f>'E2 Údaje a hodnotícíc tabulky2'!O36</f>
        <v>14045.666666666666</v>
      </c>
      <c r="N34" s="50">
        <f>'E2 Údaje a hodnotícíc tabulky2'!P36</f>
        <v>14045.666666666666</v>
      </c>
      <c r="O34" s="50">
        <f>'E2 Údaje a hodnotícíc tabulky2'!Q36</f>
        <v>14045.666666666666</v>
      </c>
      <c r="P34" s="50">
        <f>'E2 Údaje a hodnotícíc tabulky2'!R36</f>
        <v>14045.666666666666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 x14ac:dyDescent="0.2">
      <c r="A35" s="46"/>
      <c r="B35" s="57" t="s">
        <v>54</v>
      </c>
      <c r="C35" s="47" t="s">
        <v>38</v>
      </c>
      <c r="D35" s="48">
        <v>16</v>
      </c>
      <c r="E35" s="49">
        <f t="shared" si="9"/>
        <v>54868.880000000012</v>
      </c>
      <c r="F35" s="50">
        <f>'E2 Údaje a hodnotícíc tabulky2'!H37</f>
        <v>4988.08</v>
      </c>
      <c r="G35" s="50">
        <f>'E2 Údaje a hodnotícíc tabulky2'!I37</f>
        <v>4988.08</v>
      </c>
      <c r="H35" s="50">
        <f>'E2 Údaje a hodnotícíc tabulky2'!J37</f>
        <v>4988.08</v>
      </c>
      <c r="I35" s="50">
        <f>'E2 Údaje a hodnotícíc tabulky2'!K37</f>
        <v>4988.08</v>
      </c>
      <c r="J35" s="50">
        <f>'E2 Údaje a hodnotícíc tabulky2'!L37</f>
        <v>4988.08</v>
      </c>
      <c r="K35" s="50">
        <f>'E2 Údaje a hodnotícíc tabulky2'!M37</f>
        <v>4988.08</v>
      </c>
      <c r="L35" s="50">
        <f>'E2 Údaje a hodnotícíc tabulky2'!N37</f>
        <v>4988.08</v>
      </c>
      <c r="M35" s="50">
        <f>'E2 Údaje a hodnotícíc tabulky2'!O37</f>
        <v>4988.08</v>
      </c>
      <c r="N35" s="50">
        <f>'E2 Údaje a hodnotícíc tabulky2'!P37</f>
        <v>4988.08</v>
      </c>
      <c r="O35" s="50">
        <f>'E2 Údaje a hodnotícíc tabulky2'!Q37</f>
        <v>4988.08</v>
      </c>
      <c r="P35" s="50">
        <f>'E2 Údaje a hodnotícíc tabulky2'!R37</f>
        <v>4988.08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 x14ac:dyDescent="0.2">
      <c r="A36" s="46"/>
      <c r="B36" s="57" t="s">
        <v>32</v>
      </c>
      <c r="C36" s="47" t="s">
        <v>21</v>
      </c>
      <c r="D36" s="48">
        <v>17</v>
      </c>
      <c r="E36" s="49">
        <f t="shared" si="9"/>
        <v>31343.124897266505</v>
      </c>
      <c r="F36" s="50">
        <f>'E2 Údaje a hodnotícíc tabulky2'!H39</f>
        <v>2849.3749906605913</v>
      </c>
      <c r="G36" s="50">
        <f>'E2 Údaje a hodnotícíc tabulky2'!I39</f>
        <v>2849.3749906605913</v>
      </c>
      <c r="H36" s="50">
        <f>'E2 Údaje a hodnotícíc tabulky2'!J39</f>
        <v>2849.3749906605913</v>
      </c>
      <c r="I36" s="50">
        <f>'E2 Údaje a hodnotícíc tabulky2'!K39</f>
        <v>2849.3749906605913</v>
      </c>
      <c r="J36" s="50">
        <f>'E2 Údaje a hodnotícíc tabulky2'!L39</f>
        <v>2849.3749906605913</v>
      </c>
      <c r="K36" s="50">
        <f>'E2 Údaje a hodnotícíc tabulky2'!M39</f>
        <v>2849.3749906605913</v>
      </c>
      <c r="L36" s="50">
        <f>'E2 Údaje a hodnotícíc tabulky2'!N39</f>
        <v>2849.3749906605913</v>
      </c>
      <c r="M36" s="50">
        <f>'E2 Údaje a hodnotícíc tabulky2'!O39</f>
        <v>2849.3749906605913</v>
      </c>
      <c r="N36" s="50">
        <f>'E2 Údaje a hodnotícíc tabulky2'!P39</f>
        <v>2849.3749906605913</v>
      </c>
      <c r="O36" s="50">
        <f>'E2 Údaje a hodnotícíc tabulky2'!Q39</f>
        <v>2849.3749906605913</v>
      </c>
      <c r="P36" s="50">
        <f>'E2 Údaje a hodnotícíc tabulky2'!R39</f>
        <v>2849.3749906605913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 x14ac:dyDescent="0.2">
      <c r="A37" s="46"/>
      <c r="B37" s="57" t="s">
        <v>36</v>
      </c>
      <c r="C37" s="47" t="s">
        <v>21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 x14ac:dyDescent="0.2">
      <c r="A38" s="46"/>
      <c r="B38" s="57" t="s">
        <v>53</v>
      </c>
      <c r="C38" s="47" t="s">
        <v>21</v>
      </c>
      <c r="D38" s="48">
        <v>18</v>
      </c>
      <c r="E38" s="49">
        <f t="shared" si="9"/>
        <v>13464.262460000005</v>
      </c>
      <c r="F38" s="50">
        <f>'E2 Údaje a hodnotícíc tabulky2'!H41</f>
        <v>1224.0238600000002</v>
      </c>
      <c r="G38" s="50">
        <f>'E2 Údaje a hodnotícíc tabulky2'!I41</f>
        <v>1224.0238600000002</v>
      </c>
      <c r="H38" s="50">
        <f>'E2 Údaje a hodnotícíc tabulky2'!J41</f>
        <v>1224.0238600000002</v>
      </c>
      <c r="I38" s="50">
        <f>'E2 Údaje a hodnotícíc tabulky2'!K41</f>
        <v>1224.0238600000002</v>
      </c>
      <c r="J38" s="50">
        <f>'E2 Údaje a hodnotícíc tabulky2'!L41</f>
        <v>1224.0238600000002</v>
      </c>
      <c r="K38" s="50">
        <f>'E2 Údaje a hodnotícíc tabulky2'!M41</f>
        <v>1224.0238600000002</v>
      </c>
      <c r="L38" s="50">
        <f>'E2 Údaje a hodnotícíc tabulky2'!N41</f>
        <v>1224.0238600000002</v>
      </c>
      <c r="M38" s="50">
        <f>'E2 Údaje a hodnotícíc tabulky2'!O41</f>
        <v>1224.0238600000002</v>
      </c>
      <c r="N38" s="50">
        <f>'E2 Údaje a hodnotícíc tabulky2'!P41</f>
        <v>1224.0238600000002</v>
      </c>
      <c r="O38" s="50">
        <f>'E2 Údaje a hodnotícíc tabulky2'!Q41</f>
        <v>1224.0238600000002</v>
      </c>
      <c r="P38" s="50">
        <f>'E2 Údaje a hodnotícíc tabulky2'!R41</f>
        <v>1224.0238600000002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 x14ac:dyDescent="0.2">
      <c r="A39" s="46"/>
      <c r="B39" s="57" t="s">
        <v>54</v>
      </c>
      <c r="C39" s="47" t="s">
        <v>21</v>
      </c>
      <c r="D39" s="48">
        <v>19</v>
      </c>
      <c r="E39" s="49">
        <f t="shared" si="9"/>
        <v>57139.125999999997</v>
      </c>
      <c r="F39" s="50">
        <f>'E2 Údaje a hodnotícíc tabulky2'!H42</f>
        <v>5194.4659999999994</v>
      </c>
      <c r="G39" s="50">
        <f>'E2 Údaje a hodnotícíc tabulky2'!I42</f>
        <v>5194.4659999999994</v>
      </c>
      <c r="H39" s="50">
        <f>'E2 Údaje a hodnotícíc tabulky2'!J42</f>
        <v>5194.4659999999994</v>
      </c>
      <c r="I39" s="50">
        <f>'E2 Údaje a hodnotícíc tabulky2'!K42</f>
        <v>5194.4659999999994</v>
      </c>
      <c r="J39" s="50">
        <f>'E2 Údaje a hodnotícíc tabulky2'!L42</f>
        <v>5194.4659999999994</v>
      </c>
      <c r="K39" s="50">
        <f>'E2 Údaje a hodnotícíc tabulky2'!M42</f>
        <v>5194.4659999999994</v>
      </c>
      <c r="L39" s="50">
        <f>'E2 Údaje a hodnotícíc tabulky2'!N42</f>
        <v>5194.4659999999994</v>
      </c>
      <c r="M39" s="50">
        <f>'E2 Údaje a hodnotícíc tabulky2'!O42</f>
        <v>5194.4659999999994</v>
      </c>
      <c r="N39" s="50">
        <f>'E2 Údaje a hodnotícíc tabulky2'!P42</f>
        <v>5194.4659999999994</v>
      </c>
      <c r="O39" s="50">
        <f>'E2 Údaje a hodnotícíc tabulky2'!Q42</f>
        <v>5194.4659999999994</v>
      </c>
      <c r="P39" s="50">
        <f>'E2 Údaje a hodnotícíc tabulky2'!R42</f>
        <v>5194.4659999999994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 x14ac:dyDescent="0.2">
      <c r="A40" s="46"/>
      <c r="B40" s="53" t="s">
        <v>90</v>
      </c>
      <c r="C40" s="54" t="s">
        <v>21</v>
      </c>
      <c r="D40" s="54" t="s">
        <v>57</v>
      </c>
      <c r="E40" s="53">
        <f t="shared" si="9"/>
        <v>101946.51335726652</v>
      </c>
      <c r="F40" s="55">
        <f>SUM(F36:F39)</f>
        <v>9267.8648506605914</v>
      </c>
      <c r="G40" s="55">
        <f t="shared" ref="G40:P40" si="10">SUM(G36:G39)</f>
        <v>9267.8648506605914</v>
      </c>
      <c r="H40" s="55">
        <f t="shared" si="10"/>
        <v>9267.8648506605914</v>
      </c>
      <c r="I40" s="55">
        <f t="shared" si="10"/>
        <v>9267.8648506605914</v>
      </c>
      <c r="J40" s="55">
        <f t="shared" si="10"/>
        <v>9267.8648506605914</v>
      </c>
      <c r="K40" s="55">
        <f t="shared" si="10"/>
        <v>9267.8648506605914</v>
      </c>
      <c r="L40" s="55">
        <f t="shared" si="10"/>
        <v>9267.8648506605914</v>
      </c>
      <c r="M40" s="55">
        <f t="shared" si="10"/>
        <v>9267.8648506605914</v>
      </c>
      <c r="N40" s="55">
        <f t="shared" ref="N40" si="11">SUM(N36:N39)</f>
        <v>9267.8648506605914</v>
      </c>
      <c r="O40" s="55">
        <f t="shared" si="10"/>
        <v>9267.8648506605914</v>
      </c>
      <c r="P40" s="55">
        <f t="shared" si="10"/>
        <v>9267.8648506605914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 x14ac:dyDescent="0.2">
      <c r="A41" s="43"/>
      <c r="B41" s="124" t="s">
        <v>58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73"/>
      <c r="R41" s="110"/>
      <c r="S41" s="111"/>
      <c r="T41" s="111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 x14ac:dyDescent="0.2">
      <c r="A42" s="46"/>
      <c r="B42" s="57" t="s">
        <v>59</v>
      </c>
      <c r="C42" s="47" t="s">
        <v>21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29"/>
      <c r="S42" s="130"/>
      <c r="T42" s="130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 x14ac:dyDescent="0.2">
      <c r="A43" s="46"/>
      <c r="B43" s="57" t="s">
        <v>60</v>
      </c>
      <c r="C43" s="47" t="s">
        <v>21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29"/>
      <c r="S43" s="130"/>
      <c r="T43" s="130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 x14ac:dyDescent="0.2">
      <c r="A44" s="46"/>
      <c r="B44" s="53" t="s">
        <v>91</v>
      </c>
      <c r="C44" s="54" t="s">
        <v>21</v>
      </c>
      <c r="D44" s="54" t="s">
        <v>61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31"/>
      <c r="S44" s="132"/>
      <c r="T44" s="132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 x14ac:dyDescent="0.2">
      <c r="A45" s="43"/>
      <c r="B45" s="124" t="s">
        <v>62</v>
      </c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 x14ac:dyDescent="0.2">
      <c r="A46" s="46"/>
      <c r="B46" s="57" t="s">
        <v>63</v>
      </c>
      <c r="C46" s="47" t="s">
        <v>21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 x14ac:dyDescent="0.2">
      <c r="A47" s="46"/>
      <c r="B47" s="57" t="s">
        <v>64</v>
      </c>
      <c r="C47" s="47" t="s">
        <v>21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 x14ac:dyDescent="0.2">
      <c r="A48" s="46"/>
      <c r="B48" s="57" t="s">
        <v>65</v>
      </c>
      <c r="C48" s="47" t="s">
        <v>21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 x14ac:dyDescent="0.2">
      <c r="A49" s="46"/>
      <c r="B49" s="53" t="s">
        <v>92</v>
      </c>
      <c r="C49" s="54" t="s">
        <v>21</v>
      </c>
      <c r="D49" s="54" t="s">
        <v>66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 x14ac:dyDescent="0.2">
      <c r="A50" s="43"/>
      <c r="B50" s="124" t="s">
        <v>67</v>
      </c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73"/>
      <c r="R50" s="133"/>
      <c r="S50" s="133"/>
      <c r="T50" s="134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x14ac:dyDescent="0.2">
      <c r="A51" s="46"/>
      <c r="B51" s="53" t="s">
        <v>68</v>
      </c>
      <c r="C51" s="54" t="s">
        <v>21</v>
      </c>
      <c r="D51" s="54" t="s">
        <v>69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35"/>
      <c r="S51" s="135"/>
      <c r="T51" s="13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 x14ac:dyDescent="0.2">
      <c r="A52" s="43"/>
      <c r="B52" s="124" t="s">
        <v>70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73"/>
      <c r="R52" s="135"/>
      <c r="S52" s="135"/>
      <c r="T52" s="136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x14ac:dyDescent="0.2">
      <c r="A53" s="46"/>
      <c r="B53" s="53" t="s">
        <v>71</v>
      </c>
      <c r="C53" s="54" t="s">
        <v>21</v>
      </c>
      <c r="D53" s="54" t="s">
        <v>72</v>
      </c>
      <c r="E53" s="55">
        <f>SUM(F53:P53)</f>
        <v>101946.51335726652</v>
      </c>
      <c r="F53" s="55">
        <f>F40+F51</f>
        <v>9267.8648506605914</v>
      </c>
      <c r="G53" s="55">
        <f t="shared" ref="G53:P53" si="15">G40+G51</f>
        <v>9267.8648506605914</v>
      </c>
      <c r="H53" s="55">
        <f t="shared" si="15"/>
        <v>9267.8648506605914</v>
      </c>
      <c r="I53" s="55">
        <f t="shared" si="15"/>
        <v>9267.8648506605914</v>
      </c>
      <c r="J53" s="55">
        <f t="shared" si="15"/>
        <v>9267.8648506605914</v>
      </c>
      <c r="K53" s="55">
        <f t="shared" si="15"/>
        <v>9267.8648506605914</v>
      </c>
      <c r="L53" s="55">
        <f t="shared" si="15"/>
        <v>9267.8648506605914</v>
      </c>
      <c r="M53" s="55">
        <f t="shared" si="15"/>
        <v>9267.8648506605914</v>
      </c>
      <c r="N53" s="55">
        <f t="shared" si="15"/>
        <v>9267.8648506605914</v>
      </c>
      <c r="O53" s="55">
        <f t="shared" si="15"/>
        <v>9267.8648506605914</v>
      </c>
      <c r="P53" s="55">
        <f t="shared" si="15"/>
        <v>9267.8648506605914</v>
      </c>
      <c r="Q53" s="81"/>
      <c r="R53" s="137"/>
      <c r="S53" s="137"/>
      <c r="T53" s="138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 x14ac:dyDescent="0.2">
      <c r="A55" s="42"/>
      <c r="B55" s="60" t="s">
        <v>73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 x14ac:dyDescent="0.2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 x14ac:dyDescent="0.2">
      <c r="A57" s="43"/>
      <c r="B57" s="125" t="s">
        <v>74</v>
      </c>
      <c r="C57" s="125"/>
      <c r="D57" s="125"/>
      <c r="E57" s="125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x14ac:dyDescent="0.2">
      <c r="A58" s="43"/>
      <c r="B58" s="61" t="s">
        <v>75</v>
      </c>
      <c r="C58" s="62" t="s">
        <v>76</v>
      </c>
      <c r="D58" s="126">
        <f>E51/1000</f>
        <v>0</v>
      </c>
      <c r="E58" s="127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x14ac:dyDescent="0.2">
      <c r="A59" s="43"/>
      <c r="B59" s="61" t="s">
        <v>77</v>
      </c>
      <c r="C59" s="62" t="s">
        <v>76</v>
      </c>
      <c r="D59" s="126">
        <f>E29/1000</f>
        <v>0</v>
      </c>
      <c r="E59" s="127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x14ac:dyDescent="0.2">
      <c r="A60" s="43"/>
      <c r="B60" s="63" t="s">
        <v>74</v>
      </c>
      <c r="C60" s="64" t="s">
        <v>78</v>
      </c>
      <c r="D60" s="128">
        <f>D58-(D59*1.2)</f>
        <v>0</v>
      </c>
      <c r="E60" s="128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 x14ac:dyDescent="0.2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x14ac:dyDescent="0.2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x14ac:dyDescent="0.2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x14ac:dyDescent="0.2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x14ac:dyDescent="0.2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 x14ac:dyDescent="0.2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 x14ac:dyDescent="0.2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 x14ac:dyDescent="0.2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 x14ac:dyDescent="0.2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 x14ac:dyDescent="0.2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 x14ac:dyDescent="0.2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 x14ac:dyDescent="0.2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 x14ac:dyDescent="0.2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 x14ac:dyDescent="0.2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 x14ac:dyDescent="0.2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 x14ac:dyDescent="0.2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 x14ac:dyDescent="0.2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 x14ac:dyDescent="0.2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 x14ac:dyDescent="0.2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 x14ac:dyDescent="0.2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 x14ac:dyDescent="0.2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 x14ac:dyDescent="0.2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 x14ac:dyDescent="0.2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 x14ac:dyDescent="0.2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 x14ac:dyDescent="0.2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 x14ac:dyDescent="0.2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 x14ac:dyDescent="0.2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 x14ac:dyDescent="0.2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 x14ac:dyDescent="0.2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 x14ac:dyDescent="0.2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 x14ac:dyDescent="0.2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 x14ac:dyDescent="0.2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 x14ac:dyDescent="0.2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 x14ac:dyDescent="0.2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 x14ac:dyDescent="0.2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 x14ac:dyDescent="0.2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 x14ac:dyDescent="0.2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 x14ac:dyDescent="0.2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 x14ac:dyDescent="0.2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 x14ac:dyDescent="0.2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 x14ac:dyDescent="0.2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 x14ac:dyDescent="0.2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 x14ac:dyDescent="0.2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 x14ac:dyDescent="0.2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 x14ac:dyDescent="0.2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 x14ac:dyDescent="0.2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 x14ac:dyDescent="0.2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 x14ac:dyDescent="0.2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 x14ac:dyDescent="0.2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 x14ac:dyDescent="0.2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 x14ac:dyDescent="0.2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 x14ac:dyDescent="0.2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 x14ac:dyDescent="0.2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 x14ac:dyDescent="0.2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 x14ac:dyDescent="0.2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 x14ac:dyDescent="0.2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 x14ac:dyDescent="0.2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 x14ac:dyDescent="0.2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 x14ac:dyDescent="0.2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 x14ac:dyDescent="0.2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 x14ac:dyDescent="0.2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 x14ac:dyDescent="0.2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 x14ac:dyDescent="0.2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 x14ac:dyDescent="0.2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 x14ac:dyDescent="0.2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 x14ac:dyDescent="0.2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 x14ac:dyDescent="0.2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 x14ac:dyDescent="0.2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 x14ac:dyDescent="0.2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 x14ac:dyDescent="0.2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 x14ac:dyDescent="0.2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 x14ac:dyDescent="0.2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 x14ac:dyDescent="0.2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 x14ac:dyDescent="0.2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 x14ac:dyDescent="0.2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 x14ac:dyDescent="0.2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 x14ac:dyDescent="0.2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 x14ac:dyDescent="0.2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 x14ac:dyDescent="0.2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 x14ac:dyDescent="0.2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 x14ac:dyDescent="0.2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 x14ac:dyDescent="0.2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 x14ac:dyDescent="0.2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 x14ac:dyDescent="0.2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 x14ac:dyDescent="0.2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 x14ac:dyDescent="0.2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 x14ac:dyDescent="0.2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 x14ac:dyDescent="0.2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 x14ac:dyDescent="0.2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 x14ac:dyDescent="0.2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 x14ac:dyDescent="0.2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 x14ac:dyDescent="0.2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 x14ac:dyDescent="0.2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 x14ac:dyDescent="0.2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 x14ac:dyDescent="0.2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 x14ac:dyDescent="0.2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 x14ac:dyDescent="0.2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 x14ac:dyDescent="0.2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 x14ac:dyDescent="0.2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 x14ac:dyDescent="0.2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 x14ac:dyDescent="0.2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 x14ac:dyDescent="0.2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 x14ac:dyDescent="0.2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 x14ac:dyDescent="0.2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 x14ac:dyDescent="0.2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 x14ac:dyDescent="0.2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 x14ac:dyDescent="0.2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 x14ac:dyDescent="0.2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 x14ac:dyDescent="0.2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 x14ac:dyDescent="0.2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 x14ac:dyDescent="0.2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 x14ac:dyDescent="0.2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 x14ac:dyDescent="0.2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 x14ac:dyDescent="0.2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 x14ac:dyDescent="0.2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 x14ac:dyDescent="0.2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 x14ac:dyDescent="0.2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 x14ac:dyDescent="0.2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 x14ac:dyDescent="0.2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 x14ac:dyDescent="0.2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 x14ac:dyDescent="0.2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 x14ac:dyDescent="0.2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 x14ac:dyDescent="0.2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 x14ac:dyDescent="0.2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 x14ac:dyDescent="0.2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 x14ac:dyDescent="0.2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 x14ac:dyDescent="0.2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 x14ac:dyDescent="0.2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 x14ac:dyDescent="0.2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 x14ac:dyDescent="0.2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 x14ac:dyDescent="0.2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 x14ac:dyDescent="0.2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 x14ac:dyDescent="0.2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 x14ac:dyDescent="0.2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 x14ac:dyDescent="0.2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 x14ac:dyDescent="0.2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 x14ac:dyDescent="0.2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 x14ac:dyDescent="0.2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 x14ac:dyDescent="0.2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 x14ac:dyDescent="0.2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 x14ac:dyDescent="0.2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 x14ac:dyDescent="0.2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 x14ac:dyDescent="0.2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 x14ac:dyDescent="0.2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 x14ac:dyDescent="0.2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 x14ac:dyDescent="0.2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 x14ac:dyDescent="0.2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 x14ac:dyDescent="0.2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 x14ac:dyDescent="0.2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 x14ac:dyDescent="0.2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 x14ac:dyDescent="0.2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 x14ac:dyDescent="0.2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 x14ac:dyDescent="0.2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 x14ac:dyDescent="0.2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 x14ac:dyDescent="0.2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 x14ac:dyDescent="0.2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 x14ac:dyDescent="0.2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 x14ac:dyDescent="0.2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 x14ac:dyDescent="0.2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 x14ac:dyDescent="0.2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 x14ac:dyDescent="0.2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 x14ac:dyDescent="0.2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 x14ac:dyDescent="0.2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 x14ac:dyDescent="0.2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 x14ac:dyDescent="0.2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 x14ac:dyDescent="0.2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 x14ac:dyDescent="0.2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 x14ac:dyDescent="0.2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 x14ac:dyDescent="0.2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 x14ac:dyDescent="0.2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 x14ac:dyDescent="0.2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 x14ac:dyDescent="0.2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 x14ac:dyDescent="0.2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 x14ac:dyDescent="0.2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 x14ac:dyDescent="0.2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 x14ac:dyDescent="0.2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 x14ac:dyDescent="0.2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 x14ac:dyDescent="0.2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 x14ac:dyDescent="0.2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 x14ac:dyDescent="0.2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 x14ac:dyDescent="0.2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 x14ac:dyDescent="0.2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 x14ac:dyDescent="0.2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 x14ac:dyDescent="0.2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 x14ac:dyDescent="0.2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 x14ac:dyDescent="0.2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 x14ac:dyDescent="0.2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 x14ac:dyDescent="0.2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 x14ac:dyDescent="0.2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 x14ac:dyDescent="0.2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 x14ac:dyDescent="0.2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 x14ac:dyDescent="0.2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 x14ac:dyDescent="0.2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 x14ac:dyDescent="0.2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 x14ac:dyDescent="0.2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 x14ac:dyDescent="0.2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 x14ac:dyDescent="0.2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 x14ac:dyDescent="0.2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 x14ac:dyDescent="0.2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 x14ac:dyDescent="0.2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 x14ac:dyDescent="0.2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 x14ac:dyDescent="0.2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 x14ac:dyDescent="0.2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 x14ac:dyDescent="0.2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 x14ac:dyDescent="0.2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 x14ac:dyDescent="0.2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 x14ac:dyDescent="0.2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 x14ac:dyDescent="0.2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 x14ac:dyDescent="0.2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 x14ac:dyDescent="0.2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 x14ac:dyDescent="0.2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 x14ac:dyDescent="0.2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 x14ac:dyDescent="0.2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 x14ac:dyDescent="0.2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 x14ac:dyDescent="0.2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 x14ac:dyDescent="0.2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 x14ac:dyDescent="0.2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 x14ac:dyDescent="0.2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 x14ac:dyDescent="0.2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 x14ac:dyDescent="0.2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 x14ac:dyDescent="0.2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 x14ac:dyDescent="0.2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 x14ac:dyDescent="0.2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 x14ac:dyDescent="0.2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 x14ac:dyDescent="0.2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 x14ac:dyDescent="0.2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 x14ac:dyDescent="0.2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 x14ac:dyDescent="0.2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 x14ac:dyDescent="0.2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 x14ac:dyDescent="0.2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 x14ac:dyDescent="0.2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 x14ac:dyDescent="0.2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 x14ac:dyDescent="0.2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 x14ac:dyDescent="0.2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 x14ac:dyDescent="0.2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 x14ac:dyDescent="0.2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 x14ac:dyDescent="0.2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 x14ac:dyDescent="0.2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 x14ac:dyDescent="0.2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 x14ac:dyDescent="0.2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 x14ac:dyDescent="0.2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 x14ac:dyDescent="0.2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 x14ac:dyDescent="0.2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 x14ac:dyDescent="0.2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 x14ac:dyDescent="0.2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 x14ac:dyDescent="0.2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 x14ac:dyDescent="0.2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 x14ac:dyDescent="0.2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 x14ac:dyDescent="0.2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 x14ac:dyDescent="0.2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 x14ac:dyDescent="0.2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 x14ac:dyDescent="0.2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 x14ac:dyDescent="0.2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 x14ac:dyDescent="0.2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 x14ac:dyDescent="0.2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 x14ac:dyDescent="0.2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 x14ac:dyDescent="0.2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 x14ac:dyDescent="0.2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 x14ac:dyDescent="0.2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 x14ac:dyDescent="0.2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 x14ac:dyDescent="0.2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 x14ac:dyDescent="0.2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 x14ac:dyDescent="0.2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 x14ac:dyDescent="0.2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 x14ac:dyDescent="0.2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 x14ac:dyDescent="0.2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 x14ac:dyDescent="0.2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 x14ac:dyDescent="0.2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 x14ac:dyDescent="0.2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 x14ac:dyDescent="0.2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 x14ac:dyDescent="0.2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 x14ac:dyDescent="0.2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 x14ac:dyDescent="0.2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 x14ac:dyDescent="0.2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 x14ac:dyDescent="0.2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 x14ac:dyDescent="0.2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 x14ac:dyDescent="0.2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 x14ac:dyDescent="0.2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 x14ac:dyDescent="0.2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 x14ac:dyDescent="0.2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 x14ac:dyDescent="0.2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 x14ac:dyDescent="0.2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 x14ac:dyDescent="0.2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 x14ac:dyDescent="0.2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 x14ac:dyDescent="0.2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 x14ac:dyDescent="0.2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 x14ac:dyDescent="0.2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 x14ac:dyDescent="0.2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 x14ac:dyDescent="0.2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 x14ac:dyDescent="0.2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 x14ac:dyDescent="0.2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 x14ac:dyDescent="0.2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 x14ac:dyDescent="0.2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 x14ac:dyDescent="0.2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 x14ac:dyDescent="0.2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 x14ac:dyDescent="0.2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 x14ac:dyDescent="0.2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 x14ac:dyDescent="0.2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 x14ac:dyDescent="0.2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 x14ac:dyDescent="0.2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 x14ac:dyDescent="0.2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 x14ac:dyDescent="0.2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 x14ac:dyDescent="0.2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 x14ac:dyDescent="0.2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 x14ac:dyDescent="0.2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 x14ac:dyDescent="0.2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 x14ac:dyDescent="0.2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 x14ac:dyDescent="0.2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 x14ac:dyDescent="0.2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 x14ac:dyDescent="0.2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 x14ac:dyDescent="0.2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 x14ac:dyDescent="0.2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 x14ac:dyDescent="0.2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 x14ac:dyDescent="0.2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 x14ac:dyDescent="0.2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 x14ac:dyDescent="0.2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 x14ac:dyDescent="0.2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 x14ac:dyDescent="0.2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 x14ac:dyDescent="0.2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 x14ac:dyDescent="0.2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 x14ac:dyDescent="0.2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 x14ac:dyDescent="0.2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 x14ac:dyDescent="0.2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 x14ac:dyDescent="0.2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 x14ac:dyDescent="0.2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 x14ac:dyDescent="0.2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 x14ac:dyDescent="0.2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 x14ac:dyDescent="0.2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 x14ac:dyDescent="0.2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 x14ac:dyDescent="0.2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 x14ac:dyDescent="0.2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 x14ac:dyDescent="0.2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 x14ac:dyDescent="0.2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 x14ac:dyDescent="0.2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 x14ac:dyDescent="0.2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 x14ac:dyDescent="0.2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 x14ac:dyDescent="0.2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 x14ac:dyDescent="0.2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 x14ac:dyDescent="0.2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 x14ac:dyDescent="0.2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 x14ac:dyDescent="0.2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 x14ac:dyDescent="0.2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 x14ac:dyDescent="0.2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 x14ac:dyDescent="0.2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 x14ac:dyDescent="0.2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 x14ac:dyDescent="0.2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 x14ac:dyDescent="0.2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 x14ac:dyDescent="0.2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 x14ac:dyDescent="0.2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 x14ac:dyDescent="0.2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 x14ac:dyDescent="0.2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 x14ac:dyDescent="0.2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 x14ac:dyDescent="0.2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 x14ac:dyDescent="0.2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 x14ac:dyDescent="0.2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 x14ac:dyDescent="0.2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 x14ac:dyDescent="0.2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 x14ac:dyDescent="0.2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 x14ac:dyDescent="0.2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 x14ac:dyDescent="0.2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 x14ac:dyDescent="0.2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 x14ac:dyDescent="0.2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 x14ac:dyDescent="0.2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 x14ac:dyDescent="0.2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 x14ac:dyDescent="0.2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 x14ac:dyDescent="0.2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 x14ac:dyDescent="0.2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 x14ac:dyDescent="0.2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 x14ac:dyDescent="0.2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 x14ac:dyDescent="0.2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 x14ac:dyDescent="0.2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 x14ac:dyDescent="0.2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 x14ac:dyDescent="0.2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 x14ac:dyDescent="0.2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 x14ac:dyDescent="0.2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 x14ac:dyDescent="0.2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 x14ac:dyDescent="0.2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 x14ac:dyDescent="0.2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 x14ac:dyDescent="0.2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 x14ac:dyDescent="0.2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 x14ac:dyDescent="0.2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3"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Lisztwanová</dc:creator>
  <cp:lastModifiedBy>David Kudýn</cp:lastModifiedBy>
  <dcterms:created xsi:type="dcterms:W3CDTF">2022-12-05T09:19:23Z</dcterms:created>
  <dcterms:modified xsi:type="dcterms:W3CDTF">2024-01-16T12:13:45Z</dcterms:modified>
</cp:coreProperties>
</file>