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60" yWindow="270" windowWidth="18735" windowHeight="11760" activeTab="5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SO1" sheetId="11" r:id="rId5"/>
    <sheet name="SO1 1.02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4">'Rekapitulace Objekt SO1'!$A$1:$H$43</definedName>
    <definedName name="_xlnm.Print_Area" localSheetId="5">'SO1 1.02 Pol'!$A$1:$I$239</definedName>
    <definedName name="_xlnm.Print_Area" localSheetId="1">Stavba!$A$1:$J$56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D43" i="11" l="1"/>
  <c r="BC28" i="11"/>
  <c r="AN241" i="12"/>
  <c r="O18" i="11" s="1"/>
  <c r="H22" i="11" s="1"/>
  <c r="BA238" i="12"/>
  <c r="BA236" i="12"/>
  <c r="BA230" i="12"/>
  <c r="BA221" i="12"/>
  <c r="AZ217" i="12"/>
  <c r="BA196" i="12"/>
  <c r="BA192" i="12"/>
  <c r="BA186" i="12"/>
  <c r="BA170" i="12"/>
  <c r="BA94" i="12"/>
  <c r="BA46" i="12"/>
  <c r="BA33" i="12"/>
  <c r="AZ30" i="12"/>
  <c r="AZ23" i="12"/>
  <c r="AZ14" i="12"/>
  <c r="G10" i="12"/>
  <c r="F8" i="12" s="1"/>
  <c r="J43" i="1" s="1"/>
  <c r="G15" i="12"/>
  <c r="G25" i="12"/>
  <c r="G32" i="12"/>
  <c r="G45" i="12"/>
  <c r="G55" i="12"/>
  <c r="G61" i="12"/>
  <c r="G68" i="12"/>
  <c r="G72" i="12"/>
  <c r="G75" i="12"/>
  <c r="G79" i="12"/>
  <c r="F77" i="12" s="1"/>
  <c r="J46" i="1" s="1"/>
  <c r="G85" i="12"/>
  <c r="F81" i="12" s="1"/>
  <c r="J47" i="1" s="1"/>
  <c r="G88" i="12"/>
  <c r="G93" i="12"/>
  <c r="G100" i="12"/>
  <c r="G104" i="12"/>
  <c r="G106" i="12"/>
  <c r="G111" i="12"/>
  <c r="G114" i="12"/>
  <c r="G117" i="12"/>
  <c r="G119" i="12"/>
  <c r="G123" i="12"/>
  <c r="G129" i="12"/>
  <c r="G133" i="12"/>
  <c r="G154" i="12"/>
  <c r="G159" i="12"/>
  <c r="G163" i="12"/>
  <c r="G169" i="12"/>
  <c r="G178" i="12"/>
  <c r="G181" i="12"/>
  <c r="G185" i="12"/>
  <c r="G191" i="12"/>
  <c r="G195" i="12"/>
  <c r="G199" i="12"/>
  <c r="G203" i="12"/>
  <c r="G209" i="12"/>
  <c r="G211" i="12"/>
  <c r="F210" i="12" s="1"/>
  <c r="J52" i="1" s="1"/>
  <c r="G213" i="12"/>
  <c r="G218" i="12"/>
  <c r="G220" i="12"/>
  <c r="G222" i="12"/>
  <c r="G224" i="12"/>
  <c r="G226" i="12"/>
  <c r="G229" i="12"/>
  <c r="F227" i="12" s="1"/>
  <c r="J54" i="1" s="1"/>
  <c r="G231" i="12"/>
  <c r="G235" i="12"/>
  <c r="F232" i="12" s="1"/>
  <c r="J55" i="1" s="1"/>
  <c r="G237" i="12"/>
  <c r="D19" i="11"/>
  <c r="B7" i="11"/>
  <c r="B6" i="11"/>
  <c r="C1" i="11"/>
  <c r="B1" i="11"/>
  <c r="B1" i="9"/>
  <c r="C1" i="9"/>
  <c r="B7" i="9"/>
  <c r="B6" i="9"/>
  <c r="O21" i="11" l="1"/>
  <c r="O23" i="1" s="1"/>
  <c r="J27" i="1" s="1"/>
  <c r="H23" i="11"/>
  <c r="F160" i="12"/>
  <c r="F112" i="12"/>
  <c r="F86" i="12"/>
  <c r="F59" i="12"/>
  <c r="AO241" i="12"/>
  <c r="P18" i="11" s="1"/>
  <c r="H24" i="11" s="1"/>
  <c r="H30" i="11"/>
  <c r="H34" i="11"/>
  <c r="H42" i="11"/>
  <c r="F212" i="12"/>
  <c r="F130" i="12"/>
  <c r="F12" i="12"/>
  <c r="H33" i="11"/>
  <c r="H39" i="11"/>
  <c r="H41" i="11"/>
  <c r="J28" i="1"/>
  <c r="J44" i="1" l="1"/>
  <c r="H31" i="11"/>
  <c r="J53" i="1"/>
  <c r="H40" i="11"/>
  <c r="P21" i="11"/>
  <c r="P23" i="1" s="1"/>
  <c r="J29" i="1" s="1"/>
  <c r="J30" i="1" s="1"/>
  <c r="H25" i="11"/>
  <c r="H26" i="11" s="1"/>
  <c r="J45" i="1"/>
  <c r="H32" i="11"/>
  <c r="J49" i="1"/>
  <c r="H36" i="11"/>
  <c r="J50" i="1"/>
  <c r="H37" i="11"/>
  <c r="H43" i="11"/>
  <c r="G240" i="12"/>
  <c r="H18" i="11" s="1"/>
  <c r="H19" i="11" s="1"/>
  <c r="J23" i="1" s="1"/>
  <c r="J24" i="1" s="1"/>
  <c r="J48" i="1"/>
  <c r="H35" i="11"/>
  <c r="J51" i="1"/>
  <c r="H38" i="11"/>
  <c r="J56" i="1" l="1"/>
  <c r="J31" i="1"/>
</calcChain>
</file>

<file path=xl/sharedStrings.xml><?xml version="1.0" encoding="utf-8"?>
<sst xmlns="http://schemas.openxmlformats.org/spreadsheetml/2006/main" count="698" uniqueCount="359">
  <si>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</si>
  <si>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</si>
  <si>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</si>
  <si>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</si>
  <si>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</si>
  <si>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</si>
  <si>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</si>
  <si>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</si>
  <si>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</si>
  <si>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</si>
  <si>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</si>
  <si>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</si>
  <si>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</si>
  <si>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</si>
  <si>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</si>
  <si>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</si>
  <si>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</si>
  <si>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</si>
  <si>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</si>
  <si>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</si>
  <si>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</si>
  <si>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</si>
  <si>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</si>
  <si>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</si>
  <si>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</si>
  <si>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</si>
  <si>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</si>
  <si>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</si>
  <si>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</si>
  <si>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</si>
  <si>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</si>
  <si>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</si>
  <si>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</si>
  <si>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</si>
  <si>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</si>
  <si>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</si>
  <si>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</si>
  <si>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</si>
  <si>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</si>
  <si>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</si>
  <si>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</si>
  <si>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OD2017/055</t>
  </si>
  <si>
    <t>ZŠ Neratovice - zateplení</t>
  </si>
  <si>
    <t>Základní škola a Praktická škola Neratovice, příspěvková organizace</t>
  </si>
  <si>
    <t>Byškovická 85</t>
  </si>
  <si>
    <t>Neratovice-Byškovice</t>
  </si>
  <si>
    <t>27711</t>
  </si>
  <si>
    <t>Ing. Radovan Novotný</t>
  </si>
  <si>
    <t>Vesecká 97/12</t>
  </si>
  <si>
    <t>Liberec-Liberec VI-Rochlice</t>
  </si>
  <si>
    <t>46006</t>
  </si>
  <si>
    <t>49080300</t>
  </si>
  <si>
    <t>CZ6804292275</t>
  </si>
  <si>
    <t>70107122</t>
  </si>
  <si>
    <t>Stavební objekt</t>
  </si>
  <si>
    <t>SO1</t>
  </si>
  <si>
    <t>Stavební část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</si>
  <si>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</si>
  <si>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</si>
  <si>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</si>
  <si>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</si>
  <si>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</si>
  <si>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</si>
  <si>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</si>
  <si>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</si>
  <si>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</si>
  <si>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</si>
  <si>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1</t>
  </si>
  <si>
    <t>Zemní práce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</si>
  <si>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</si>
  <si>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</si>
  <si>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</si>
  <si>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</si>
  <si>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</si>
  <si>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</si>
  <si>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</si>
  <si>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</si>
  <si>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712</t>
  </si>
  <si>
    <t>Povlakové krytiny</t>
  </si>
  <si>
    <t>713</t>
  </si>
  <si>
    <t>Izolace tepelné</t>
  </si>
  <si>
    <t>763</t>
  </si>
  <si>
    <t>Dřevostavby</t>
  </si>
  <si>
    <t>764</t>
  </si>
  <si>
    <t>Konstrukce klempířské</t>
  </si>
  <si>
    <t>767</t>
  </si>
  <si>
    <t>Konstrukce zámečnické</t>
  </si>
  <si>
    <t>D96</t>
  </si>
  <si>
    <t>Přesuny suti a vybouraných hmot</t>
  </si>
  <si>
    <t>VN</t>
  </si>
  <si>
    <t>Vedlejší náklady</t>
  </si>
  <si>
    <t>ON</t>
  </si>
  <si>
    <t>Ostatní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</si>
  <si>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</si>
  <si>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</si>
  <si>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</si>
  <si>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</si>
  <si>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</si>
  <si>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</si>
  <si>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1.02</t>
  </si>
  <si>
    <t>Soupis prací, dodávek a služeb</t>
  </si>
  <si>
    <t>Celkem objekt</t>
  </si>
  <si>
    <t>Celkem za objekt s DPH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</si>
  <si>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</si>
  <si>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</si>
  <si>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</si>
  <si>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</si>
  <si>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</si>
  <si>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</si>
  <si>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</si>
  <si>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</si>
  <si>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180 40 Založení trávníku s dodáním osiva</t>
  </si>
  <si>
    <t>180400020RA0</t>
  </si>
  <si>
    <t>...parkového, v rovině</t>
  </si>
  <si>
    <t>m2</t>
  </si>
  <si>
    <t>AP-HSV</t>
  </si>
  <si>
    <t>RTS</t>
  </si>
  <si>
    <t>POL</t>
  </si>
  <si>
    <t>Dle potřeby, trávníky dotčené stavbou : 30,00</t>
  </si>
  <si>
    <t>620 99-2 Zakrývání výplní vnějších otvorů</t>
  </si>
  <si>
    <t>s rámy a zárubněmi, zábradlí, předmětů oplechování apod., které se zřizují ještě před úpravami povrchu, před jejich znečištěním při úpravách povrchu nástřikem plastických (lepivých) maltovin</t>
  </si>
  <si>
    <t>SPX</t>
  </si>
  <si>
    <t>620991121R00</t>
  </si>
  <si>
    <t>...z postaveného lešení</t>
  </si>
  <si>
    <t>801-1</t>
  </si>
  <si>
    <t xml:space="preserve">N04 Pohledy - nový stav : </t>
  </si>
  <si>
    <t>okno 1760/1115mm : 8*1,760*1,115</t>
  </si>
  <si>
    <t>okno 575/575mm : 2*0,575*0,575</t>
  </si>
  <si>
    <t>okno 1160/1115mm : 2*1,160*1,115</t>
  </si>
  <si>
    <t>okno 985/1115mm : 2*0,985*1,115</t>
  </si>
  <si>
    <t>dveře 900/2002mm : 1*0,900*2,002</t>
  </si>
  <si>
    <t>622 31-2 Zateplení soklu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</si>
  <si>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</si>
  <si>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do plochy zahrnuto 0,14 m rohových lišt na m2.</t>
  </si>
  <si>
    <t>622319523RV1</t>
  </si>
  <si>
    <t>...extrudovaným polystyrénem, tloušťky 120 mm, zakončené stěrkou s výztužnou tkaninou</t>
  </si>
  <si>
    <t xml:space="preserve">Výkres N01 Půdorys - nový stav, N03 Řezy - nový stav, N04 Pohledy - nový stav : </t>
  </si>
  <si>
    <t xml:space="preserve">skladba S03, zateplení detailu podlaha/stěna, r.š. 800mm : </t>
  </si>
  <si>
    <t>plocha : 2*(21,09+6,055)*0,80</t>
  </si>
  <si>
    <t>622 31-3 Zateplení fasády</t>
  </si>
  <si>
    <t>K ochraně hran na rozích budovy je zahrnuto 0,14 m rohových lišt na m2.</t>
  </si>
  <si>
    <t>622319334RT3</t>
  </si>
  <si>
    <t>... , šedým expandovaným polystyrenem, tloušťky 140 mm, kontaktní nátěr a silikonová omítka, hlazená, zrnitost 2 mm</t>
  </si>
  <si>
    <t>systém vhodný pro dřevěné podklady, vč. přípravy podkladu, kotvení pomocí talířových hmoždinek s vrutem</t>
  </si>
  <si>
    <t xml:space="preserve">skladba S01 : </t>
  </si>
  <si>
    <t>plocha : 2*(21,393+6,358)*3,30</t>
  </si>
  <si>
    <t xml:space="preserve">odpočet otvorů : </t>
  </si>
  <si>
    <t>okno 1760/1115mm : -8*1,760*1,115</t>
  </si>
  <si>
    <t>okno 575/575mm : -2*0,575*0,575</t>
  </si>
  <si>
    <t>okno 1160/1115mm : -2*1,160*1,115</t>
  </si>
  <si>
    <t>okno 985/1115mm : -2*0,985*1,115</t>
  </si>
  <si>
    <t>dveře 900/2002mm : -1*0,900*2,002</t>
  </si>
  <si>
    <t>622 31-7 Povrchová úprava ostění zateplovacího systému</t>
  </si>
  <si>
    <t>okenní a rohové lišty, výztužná stěrka</t>
  </si>
  <si>
    <t>622319150RT3</t>
  </si>
  <si>
    <t>... , kontaktní nátěr a omítka silikonová</t>
  </si>
  <si>
    <t>Položka obsahuje: okenní a rohové lišty, výztužnou stěrku, kontaktní nátěr a povrchovou úpravu omítkou.</t>
  </si>
  <si>
    <t>okno 1760/1115mm : 8*(1,76+2*1,15)*0,15</t>
  </si>
  <si>
    <t>okno 575/575mm : 2*(0,575+2*0,575)*0,15</t>
  </si>
  <si>
    <t>okno 1160/1115mm : 2*(1,160+2*1,115)*0,15</t>
  </si>
  <si>
    <t>okno 985/1115mm : 2*(0,985+2*1,115)*0,15</t>
  </si>
  <si>
    <t>dveře 900/2002mm : 1*(0,900*2,002)*0,15</t>
  </si>
  <si>
    <t>622 33 Profily zakládací</t>
  </si>
  <si>
    <t>622319021R00</t>
  </si>
  <si>
    <t>...plastové, pro jakoukoliv tloušťku izolantu</t>
  </si>
  <si>
    <t>m</t>
  </si>
  <si>
    <t>plocha : 2*(21,393+6,358)-0,90</t>
  </si>
  <si>
    <t>941 94-1 Montáž lešení lehkého pracovního řadového s podlahami</t>
  </si>
  <si>
    <t>941941031R00</t>
  </si>
  <si>
    <t>...šířky od 0,80 do 1,00 m, výšky do 10 m</t>
  </si>
  <si>
    <t>800-3</t>
  </si>
  <si>
    <t>severní pohled : (1,20+21,393+1,20)*2,20</t>
  </si>
  <si>
    <t>západní pohled : (1,20+6,358+1,20)*2,20</t>
  </si>
  <si>
    <t>východní pohled : (1,20+6,358+1,20)*2,20</t>
  </si>
  <si>
    <t>jižní pohled : (1,20+21,393+1,20)*2,20</t>
  </si>
  <si>
    <t>941 94-11 dovoz včetně odvozu lešení</t>
  </si>
  <si>
    <t>941941501R00</t>
  </si>
  <si>
    <t>...1 m2 lehkého řadového lešení</t>
  </si>
  <si>
    <t>km</t>
  </si>
  <si>
    <t>Položka pořadí 7 : 2148.36600*15</t>
  </si>
  <si>
    <t>941 94-19 příplatek za každý další i započatý měsíc použití lešení</t>
  </si>
  <si>
    <t>941941191RT3</t>
  </si>
  <si>
    <t>...šířky šířky od 0,80 do 1,00 m a výšky do 10 m</t>
  </si>
  <si>
    <t>Položka pořadí 7 : 143.22440</t>
  </si>
  <si>
    <t>941 94-18 Demontáž lešení lehkého řadového s podlahami</t>
  </si>
  <si>
    <t>941941831R00</t>
  </si>
  <si>
    <t>...šířky od 0,8 do 1 m, výšky do 10 m</t>
  </si>
  <si>
    <t>9 Hodinové zúčtovací sazby</t>
  </si>
  <si>
    <t>900      RT1</t>
  </si>
  <si>
    <t>HZS, Práce v tarifní třídě 4</t>
  </si>
  <si>
    <t>h</t>
  </si>
  <si>
    <t>Přir.M</t>
  </si>
  <si>
    <t>Drobné stavební práce neuvedené položkově, demontáže, zpětné montáže, bude zapsáno do SD a odsouhlaseno od TDI : 10,00</t>
  </si>
  <si>
    <t>999 28 Přesun hmot pro opravy a údržbu objektů</t>
  </si>
  <si>
    <t>oborů 801, 803, 811 a 812</t>
  </si>
  <si>
    <t>999 28-1 pro opravy a údržbu dosavadních objektů včetně vnějších plášťů</t>
  </si>
  <si>
    <t>999281105R00</t>
  </si>
  <si>
    <t xml:space="preserve">...výšky do 6 m,  </t>
  </si>
  <si>
    <t>t</t>
  </si>
  <si>
    <t>801-4</t>
  </si>
  <si>
    <t>712 35 Povlakové krytiny střech do 10° samolepicími pásy</t>
  </si>
  <si>
    <t>712351111RT1</t>
  </si>
  <si>
    <t>...1 vrstva, bez dodávky materiálu</t>
  </si>
  <si>
    <t>800-711</t>
  </si>
  <si>
    <t xml:space="preserve">Výkres N02 Pohled na střechu - nový stav, N03 Řezy - nový stav, N04 Pohledy - nový stav : </t>
  </si>
  <si>
    <t xml:space="preserve">skladba S02 : </t>
  </si>
  <si>
    <t>plocha : 21,393*6,358</t>
  </si>
  <si>
    <t>712 37 Povlakové krytiny střech do 10° termoplasty</t>
  </si>
  <si>
    <t>712372121RU3</t>
  </si>
  <si>
    <t>...kotvené do profilovaného plechu nebo do bednění, 4 kotvy/m2, tl. izolace do 250 mm, včetně dodávky fólie, tloušťky 1,5 mm</t>
  </si>
  <si>
    <t>včetně ukotvení k podkladu hmoždinkami, svaření všech spojů a překrytí kotev fólií.</t>
  </si>
  <si>
    <t>Položka pořadí 13 : 136.01669</t>
  </si>
  <si>
    <t>712 39 Povlakové krytiny střech do 10° ostatní</t>
  </si>
  <si>
    <t>712 39-1 textilie</t>
  </si>
  <si>
    <t>712391171RZ3</t>
  </si>
  <si>
    <t>...podkladní, 1 vrstva, včetně dodávky materiálu</t>
  </si>
  <si>
    <t>Položka pořadí 14 : 136.01669</t>
  </si>
  <si>
    <t>712372121XU3</t>
  </si>
  <si>
    <t>Příplatek k pol. 712372121RU3 za provedení prostupů do střechy, DN250mm, vyvedeno 600mm bad střechu, vč. napojení povlakové krytiny</t>
  </si>
  <si>
    <t>kus</t>
  </si>
  <si>
    <t>Vlastní</t>
  </si>
  <si>
    <t>POL_NEZ</t>
  </si>
  <si>
    <t>Výkres N02 Pohled na střechu - nový stav : 2,00</t>
  </si>
  <si>
    <t>62852624R</t>
  </si>
  <si>
    <t>pás asfaltový pro speciální použití samolepicí; nosná vložka skelná rohož + Al fólie; horní strana jemný minerální posyp, snímatelná silikonová páska; spodní strana fólie se silikonem; tl. 2,6 mm</t>
  </si>
  <si>
    <t>SPCM</t>
  </si>
  <si>
    <t xml:space="preserve">materiál +15% k čisté výměře : </t>
  </si>
  <si>
    <t>Položka pořadí 13 : 156.41920*1,15</t>
  </si>
  <si>
    <t>998 71-2 Přesun hmot pro povlakové krytiny</t>
  </si>
  <si>
    <t>50 m vodorovně</t>
  </si>
  <si>
    <t>998712101R00</t>
  </si>
  <si>
    <t>...v objektech výšky do 6 m</t>
  </si>
  <si>
    <t>713 14 Montáž tepelné izolace střech na plný podklad</t>
  </si>
  <si>
    <t>713141327R00</t>
  </si>
  <si>
    <t>...dvouvrstvé, tloušťky do 300 mm na kotvy</t>
  </si>
  <si>
    <t>800-713</t>
  </si>
  <si>
    <t>skladba S02, rovné desky+ klíny : 21,393*6,358</t>
  </si>
  <si>
    <t>713141327X00</t>
  </si>
  <si>
    <t>Příplatek k pol.713141327R00 za tl. prům. tl. izolačního souvrství nad 300mm</t>
  </si>
  <si>
    <t>Položka pořadí 19 : 136.01669</t>
  </si>
  <si>
    <t>28375705R</t>
  </si>
  <si>
    <t>deska izolační stabilizovaná; pěnový polystyren; rovná hrana; součinitel tepelné vodivosti 0,035 W/mK; obj. hmotnost 25,00 kg/m3</t>
  </si>
  <si>
    <t>m3</t>
  </si>
  <si>
    <t xml:space="preserve">materiál +10% k čisté výměře : </t>
  </si>
  <si>
    <t>rovné desky tl.250mm : (21,393*6,358)*1,10*0,25</t>
  </si>
  <si>
    <t>28375971R</t>
  </si>
  <si>
    <t>deska spádová, klín EPS 100; pěnový polystyren; součinitel tepelné vodivosti 0,037 W/mK</t>
  </si>
  <si>
    <t>klíny 100-50mm : (21,393*6,358)*1,10*0,075</t>
  </si>
  <si>
    <t>998 71-3 Přesun hmot pro izolace tepelné</t>
  </si>
  <si>
    <t>998713101R00</t>
  </si>
  <si>
    <t>763 61 Montáž opláštění z aglomerovaných desek</t>
  </si>
  <si>
    <t>vč. dodávky a montáže spojovacího materiálu</t>
  </si>
  <si>
    <t>763612132R00</t>
  </si>
  <si>
    <t>...obložení stěn, z desek tl. do 18 mm, na P+D, šroubované, bez dodávky desky</t>
  </si>
  <si>
    <t>800-763</t>
  </si>
  <si>
    <t xml:space="preserve">vrstva 1 : </t>
  </si>
  <si>
    <t>plocha : 2*(21,090+6,055)*3,30</t>
  </si>
  <si>
    <t>Mezisoučet</t>
  </si>
  <si>
    <t xml:space="preserve">vrstva 2 : </t>
  </si>
  <si>
    <t>60726014.AR</t>
  </si>
  <si>
    <t>deska dřevoštěpková třívrstvá pro prostředí vlhké; strana nebroušená; hrana pero/drážka; tl = 18,0 mm</t>
  </si>
  <si>
    <t>Položka pořadí 24 : 343.66508*1,1</t>
  </si>
  <si>
    <t>998 76-3 Přesun hmot dřevostaveb</t>
  </si>
  <si>
    <t>998763101R00</t>
  </si>
  <si>
    <t>764 01-19 Ostatní střešní prvky z pozinkovaného plechu</t>
  </si>
  <si>
    <t>764 01-198 montáž vč. spojovacích prostředků</t>
  </si>
  <si>
    <t>764391291R00</t>
  </si>
  <si>
    <t>...závětrné lišty</t>
  </si>
  <si>
    <t>800-764</t>
  </si>
  <si>
    <t xml:space="preserve">Výkres A7 Pohled na střechu - nový stav : </t>
  </si>
  <si>
    <t>mtž systémové závětrné lišty K01 : 21,393+2*6,358</t>
  </si>
  <si>
    <t>764 07-21 Oplechování parapetů a okapnic z ocelových plechů s povrchovou úpravou</t>
  </si>
  <si>
    <t>včetně rohů</t>
  </si>
  <si>
    <t>764 07-213 dodávka a montáž</t>
  </si>
  <si>
    <t>764816124R00</t>
  </si>
  <si>
    <t>...parapetu, z pozinkovaného  lakovaného plechu, rš 240 mm</t>
  </si>
  <si>
    <t>včetně krytek a spojovacích prostředků.</t>
  </si>
  <si>
    <t xml:space="preserve">ozn.K05 : </t>
  </si>
  <si>
    <t>okno 1760/1115mm : 8*1,76</t>
  </si>
  <si>
    <t>okno 575/575mm : 2*0,57</t>
  </si>
  <si>
    <t>okno 1160/1115mm : 2*1,16</t>
  </si>
  <si>
    <t>okno 985/1115mm : 2*0,98</t>
  </si>
  <si>
    <t>764 21-15 Demontáž žlabů</t>
  </si>
  <si>
    <t>764352810R00</t>
  </si>
  <si>
    <t>...podokapních půlkruhových rovných, rš 330 mm, sklonu do 30°</t>
  </si>
  <si>
    <t>Položka pořadí 31 : 21.51000</t>
  </si>
  <si>
    <t>764 21-25 Demontáž odpadních trub nebo součástí</t>
  </si>
  <si>
    <t>764454801R00</t>
  </si>
  <si>
    <t>...trub kruhových , o průměru 75 a 100 mm</t>
  </si>
  <si>
    <t>Položka pořadí 32 : 7.00000</t>
  </si>
  <si>
    <t>764 90 Klempířské prvky z plechu s povrchovou úpravou</t>
  </si>
  <si>
    <t>764 90-8 okapový systém</t>
  </si>
  <si>
    <t>764908105R00</t>
  </si>
  <si>
    <t>...podokapní půlkruhový žlab, ocelový žárově zinkovaný plech s povrchovou úpravou, velikost 150 mm, v barvě hnědé</t>
  </si>
  <si>
    <t>včetně háku, čela a spojky.</t>
  </si>
  <si>
    <t xml:space="preserve">Výkres N02 Pohled na střechu - nový stav : </t>
  </si>
  <si>
    <t>K03 podokapní žlab : 21,51</t>
  </si>
  <si>
    <t>764908108R00</t>
  </si>
  <si>
    <t>...odpadní trouby kruhové, ocelový žárově zinkovaný plech s povrchovou úpravou, průměr 87 mm, v barvě hnědé</t>
  </si>
  <si>
    <t>včetně kolena, objímky, mezikusu, spojovacího materiálu a zednické výpomoci.</t>
  </si>
  <si>
    <t>K04 : 2*3,50</t>
  </si>
  <si>
    <t>764223420X00</t>
  </si>
  <si>
    <t>Oplechování okapů poplastovaný plech, živičná krytina, rš do 250 mm</t>
  </si>
  <si>
    <t>včetně spojovacích prostředků</t>
  </si>
  <si>
    <t>K02 oplechování okapu : 21,51</t>
  </si>
  <si>
    <t>764311203XT3</t>
  </si>
  <si>
    <t>Oplechování soklu z lakovaného Pz plechu, tl. 0,55 mm</t>
  </si>
  <si>
    <t xml:space="preserve">skladba S03, zateplení detailu podlaha/stěna : </t>
  </si>
  <si>
    <t>ozn. K06, r.š. 695 : 2*(21,09+6,055)*0,695</t>
  </si>
  <si>
    <t>KPUNNFZ200X</t>
  </si>
  <si>
    <t>Systémový plechový profil pro opracování okraje ploché střechy, d=2,50m, ozn. K01</t>
  </si>
  <si>
    <t>systémová závětrná lišta K01 : 34,109/2,50</t>
  </si>
  <si>
    <t>prořez, zaokrouhlení na celé kusy : 15-13,6436</t>
  </si>
  <si>
    <t>998 76-4 Přesun hmot pro konstrukce klempířské</t>
  </si>
  <si>
    <t>998764101R00</t>
  </si>
  <si>
    <t>767909001X00</t>
  </si>
  <si>
    <t>Dmtž a zpětná mtž markýzy nad vstupem</t>
  </si>
  <si>
    <t>979990162ZR00</t>
  </si>
  <si>
    <t>Odpočet k pol. 979990121R00  - výnos za železný šrot</t>
  </si>
  <si>
    <t>Dem.hmotnost položky pořadí 29 : 0.07227</t>
  </si>
  <si>
    <t>Dem.hmotnost položky pořadí 30 : 0.01582</t>
  </si>
  <si>
    <t>979 01 Svislá doprava suti a vybouraných hmot</t>
  </si>
  <si>
    <t>Svislá doprava s popřípadným nutným naložením do dopravního zařízení, s vyprázdněním dopravního zařízení na hromadu nebo do dopravního prostředku</t>
  </si>
  <si>
    <t>979012112R00</t>
  </si>
  <si>
    <t>Svislá doprava suti na výšku do 3,5 m</t>
  </si>
  <si>
    <t>821-1</t>
  </si>
  <si>
    <t>979 08-1 Odvoz suti a vybouraných hmot na skládku</t>
  </si>
  <si>
    <t>979081111R00</t>
  </si>
  <si>
    <t>...do 1 km</t>
  </si>
  <si>
    <t>801-3</t>
  </si>
  <si>
    <t>Včetně naložení na dopravní prostředek a složení na skládku, bez poplatku za skládku.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</si>
  <si>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</si>
  <si>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</si>
  <si>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</si>
  <si>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</si>
  <si>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</si>
  <si>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979 08-4 Poplatek za skládku</t>
  </si>
  <si>
    <t>979990001R00</t>
  </si>
  <si>
    <t>...stavební suti</t>
  </si>
  <si>
    <t>005121 Zařízení staveniště</t>
  </si>
  <si>
    <t>005121 R</t>
  </si>
  <si>
    <t>Zařízení staveniště</t>
  </si>
  <si>
    <t>Soubor</t>
  </si>
  <si>
    <t>800-0</t>
  </si>
  <si>
    <t>Veškeré náklady spojené s vybudováním, provozem a odstraněním zařízení staveniště.</t>
  </si>
  <si>
    <t>00523  R2</t>
  </si>
  <si>
    <t>Střešní plášť - návrh kotvení, zpracování kotevního plánu</t>
  </si>
  <si>
    <t>00524 Předání a převzetí díla</t>
  </si>
  <si>
    <t>Náklady zhotovitele, které vzniknou v souvislosti s povinnostmi zhotovitele při předání a převzetí díla.</t>
  </si>
  <si>
    <t>00524 R</t>
  </si>
  <si>
    <t>Předání a převzetí díla</t>
  </si>
  <si>
    <t>004111020X</t>
  </si>
  <si>
    <t>Vypracování dílenské dokumentace, zateplovací fasádní systém + střešní plášť (návrh kotvení, kotevní plán, detaily)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</si>
  <si>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</si>
  <si>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Celkem za objekt</t>
  </si>
  <si>
    <t/>
  </si>
  <si>
    <t>Rekapitulace soupisu</t>
  </si>
  <si>
    <t>Stavební díl</t>
  </si>
  <si>
    <t>Celkem soupis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</si>
</sst>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14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15" fillId="4" borderId="55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0" fontId="16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 shrinkToFi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4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 shrinkToFit="1"/>
    </xf>
    <xf numFmtId="4" fontId="14" fillId="0" borderId="42" xfId="0" applyNumberFormat="1" applyFont="1" applyBorder="1" applyAlignment="1">
      <alignment vertical="center" shrinkToFit="1"/>
    </xf>
    <xf numFmtId="4" fontId="14" fillId="0" borderId="40" xfId="0" applyNumberFormat="1" applyFont="1" applyBorder="1" applyAlignment="1">
      <alignment vertical="center"/>
    </xf>
    <xf numFmtId="4" fontId="14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3" xfId="0" applyNumberFormat="1" applyFont="1" applyBorder="1"/>
    <xf numFmtId="164" fontId="7" fillId="0" borderId="29" xfId="0" applyNumberFormat="1" applyFont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0" fontId="7" fillId="4" borderId="67" xfId="0" applyFont="1" applyFill="1" applyBorder="1"/>
    <xf numFmtId="164" fontId="7" fillId="4" borderId="68" xfId="0" applyNumberFormat="1" applyFont="1" applyFill="1" applyBorder="1"/>
    <xf numFmtId="0" fontId="7" fillId="4" borderId="57" xfId="0" applyFont="1" applyFill="1" applyBorder="1"/>
    <xf numFmtId="0" fontId="7" fillId="4" borderId="69" xfId="0" applyFont="1" applyFill="1" applyBorder="1"/>
    <xf numFmtId="0" fontId="7" fillId="4" borderId="58" xfId="0" applyFont="1" applyFill="1" applyBorder="1"/>
    <xf numFmtId="49" fontId="7" fillId="4" borderId="58" xfId="0" applyNumberFormat="1" applyFont="1" applyFill="1" applyBorder="1"/>
    <xf numFmtId="0" fontId="7" fillId="4" borderId="70" xfId="0" applyFont="1" applyFill="1" applyBorder="1"/>
    <xf numFmtId="164" fontId="7" fillId="4" borderId="59" xfId="0" applyNumberFormat="1" applyFont="1" applyFill="1" applyBorder="1"/>
    <xf numFmtId="4" fontId="7" fillId="0" borderId="0" xfId="0" applyNumberFormat="1" applyFont="1"/>
    <xf numFmtId="0" fontId="7" fillId="0" borderId="45" xfId="0" applyFont="1" applyBorder="1"/>
    <xf numFmtId="0" fontId="7" fillId="0" borderId="46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48" xfId="0" applyFont="1" applyBorder="1"/>
    <xf numFmtId="0" fontId="7" fillId="0" borderId="47" xfId="0" applyFont="1" applyBorder="1"/>
    <xf numFmtId="0" fontId="7" fillId="0" borderId="49" xfId="0" applyFont="1" applyBorder="1"/>
    <xf numFmtId="4" fontId="7" fillId="0" borderId="51" xfId="0" applyNumberFormat="1" applyFont="1" applyBorder="1"/>
    <xf numFmtId="4" fontId="7" fillId="0" borderId="50" xfId="0" applyNumberFormat="1" applyFont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4" fontId="15" fillId="4" borderId="55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0" fontId="17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1" xfId="0" applyFill="1" applyBorder="1" applyAlignment="1">
      <alignment vertical="top"/>
    </xf>
    <xf numFmtId="0" fontId="0" fillId="4" borderId="72" xfId="0" applyFill="1" applyBorder="1" applyAlignment="1">
      <alignment vertical="top"/>
    </xf>
    <xf numFmtId="0" fontId="0" fillId="4" borderId="72" xfId="0" applyFill="1" applyBorder="1" applyAlignment="1">
      <alignment horizontal="center" vertical="top"/>
    </xf>
    <xf numFmtId="49" fontId="0" fillId="4" borderId="72" xfId="0" applyNumberFormat="1" applyFill="1" applyBorder="1" applyAlignment="1">
      <alignment vertical="top"/>
    </xf>
    <xf numFmtId="0" fontId="0" fillId="4" borderId="74" xfId="0" applyFill="1" applyBorder="1" applyAlignment="1">
      <alignment vertical="top"/>
    </xf>
    <xf numFmtId="0" fontId="18" fillId="0" borderId="0" xfId="0" applyFont="1"/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2" xfId="0" applyBorder="1" applyAlignment="1">
      <alignment horizontal="center" vertical="top"/>
    </xf>
    <xf numFmtId="49" fontId="17" fillId="0" borderId="0" xfId="0" applyNumberFormat="1" applyFont="1" applyAlignment="1">
      <alignment vertical="top"/>
    </xf>
    <xf numFmtId="0" fontId="22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2" xfId="0" applyNumberFormat="1" applyFill="1" applyBorder="1" applyAlignment="1">
      <alignment vertical="top" wrapText="1"/>
    </xf>
    <xf numFmtId="0" fontId="0" fillId="4" borderId="73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21" fillId="0" borderId="42" xfId="0" applyNumberFormat="1" applyFont="1" applyBorder="1" applyAlignment="1">
      <alignment horizontal="center" vertical="top" wrapText="1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21" fillId="0" borderId="42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21" fillId="0" borderId="42" xfId="0" quotePrefix="1" applyNumberFormat="1" applyFon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/>
    </xf>
    <xf numFmtId="0" fontId="16" fillId="4" borderId="0" xfId="0" applyFont="1" applyFill="1" applyBorder="1"/>
    <xf numFmtId="49" fontId="16" fillId="4" borderId="0" xfId="0" applyNumberFormat="1" applyFont="1" applyFill="1" applyBorder="1"/>
    <xf numFmtId="49" fontId="16" fillId="4" borderId="0" xfId="0" applyNumberFormat="1" applyFont="1" applyFill="1" applyBorder="1" applyAlignment="1">
      <alignment horizontal="left"/>
    </xf>
    <xf numFmtId="0" fontId="16" fillId="4" borderId="0" xfId="0" applyFont="1" applyFill="1" applyBorder="1" applyAlignment="1">
      <alignment horizontal="center"/>
    </xf>
    <xf numFmtId="4" fontId="16" fillId="4" borderId="0" xfId="0" applyNumberFormat="1" applyFont="1" applyFill="1" applyBorder="1"/>
    <xf numFmtId="0" fontId="0" fillId="4" borderId="49" xfId="0" applyFill="1" applyBorder="1" applyAlignment="1">
      <alignment vertical="top"/>
    </xf>
    <xf numFmtId="0" fontId="18" fillId="0" borderId="47" xfId="0" applyFont="1" applyBorder="1" applyAlignment="1">
      <alignment vertical="top"/>
    </xf>
    <xf numFmtId="0" fontId="17" fillId="0" borderId="47" xfId="0" applyFont="1" applyBorder="1" applyAlignment="1">
      <alignment vertical="top"/>
    </xf>
    <xf numFmtId="4" fontId="0" fillId="4" borderId="75" xfId="0" applyNumberFormat="1" applyFill="1" applyBorder="1" applyAlignment="1">
      <alignment vertical="top" shrinkToFit="1"/>
    </xf>
    <xf numFmtId="4" fontId="18" fillId="0" borderId="76" xfId="0" applyNumberFormat="1" applyFont="1" applyBorder="1" applyAlignment="1">
      <alignment vertical="top" shrinkToFit="1"/>
    </xf>
    <xf numFmtId="0" fontId="0" fillId="4" borderId="72" xfId="0" applyFill="1" applyBorder="1" applyAlignment="1">
      <alignment vertical="top" wrapText="1"/>
    </xf>
    <xf numFmtId="0" fontId="0" fillId="4" borderId="64" xfId="0" applyFill="1" applyBorder="1" applyAlignment="1">
      <alignment vertical="top"/>
    </xf>
    <xf numFmtId="49" fontId="0" fillId="4" borderId="65" xfId="0" applyNumberFormat="1" applyFill="1" applyBorder="1" applyAlignment="1">
      <alignment vertical="top"/>
    </xf>
    <xf numFmtId="4" fontId="0" fillId="0" borderId="77" xfId="0" applyNumberFormat="1" applyBorder="1" applyAlignment="1">
      <alignment vertical="top"/>
    </xf>
    <xf numFmtId="4" fontId="0" fillId="0" borderId="78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4" fontId="18" fillId="0" borderId="24" xfId="0" applyNumberFormat="1" applyFont="1" applyBorder="1" applyAlignment="1">
      <alignment vertical="top" shrinkToFit="1"/>
    </xf>
    <xf numFmtId="4" fontId="18" fillId="0" borderId="79" xfId="0" applyNumberFormat="1" applyFont="1" applyBorder="1" applyAlignment="1">
      <alignment vertical="top" shrinkToFit="1"/>
    </xf>
    <xf numFmtId="0" fontId="23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9" xfId="0" applyNumberFormat="1" applyFont="1" applyFill="1" applyBorder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4" fillId="0" borderId="45" xfId="0" applyNumberFormat="1" applyFont="1" applyBorder="1" applyAlignment="1">
      <alignment vertical="center" wrapText="1"/>
    </xf>
    <xf numFmtId="4" fontId="14" fillId="0" borderId="45" xfId="0" applyNumberFormat="1" applyFont="1" applyBorder="1" applyAlignment="1">
      <alignment horizontal="center" vertical="center" wrapText="1"/>
    </xf>
    <xf numFmtId="4" fontId="14" fillId="0" borderId="45" xfId="0" applyNumberFormat="1" applyFont="1" applyBorder="1" applyAlignment="1">
      <alignment vertical="center" wrapText="1" shrinkToFit="1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20" fillId="0" borderId="37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0" fontId="20" fillId="0" borderId="24" xfId="0" applyNumberFormat="1" applyFont="1" applyBorder="1" applyAlignment="1">
      <alignment horizontal="left" vertical="top" wrapText="1"/>
    </xf>
    <xf numFmtId="0" fontId="20" fillId="0" borderId="25" xfId="0" applyNumberFormat="1" applyFont="1" applyBorder="1" applyAlignment="1">
      <alignment vertical="top" wrapText="1" shrinkToFit="1"/>
    </xf>
    <xf numFmtId="165" fontId="20" fillId="0" borderId="25" xfId="0" applyNumberFormat="1" applyFont="1" applyBorder="1" applyAlignment="1">
      <alignment vertical="top" wrapText="1" shrinkToFit="1"/>
    </xf>
    <xf numFmtId="4" fontId="20" fillId="0" borderId="25" xfId="0" applyNumberFormat="1" applyFont="1" applyBorder="1" applyAlignment="1">
      <alignment vertical="top" wrapText="1" shrinkToFit="1"/>
    </xf>
    <xf numFmtId="4" fontId="20" fillId="0" borderId="56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74" t="s">
        <v>0</v>
      </c>
      <c r="C5" s="274"/>
      <c r="D5" s="274"/>
      <c r="E5" s="274"/>
      <c r="F5" s="274"/>
      <c r="G5" s="275"/>
      <c r="H5" s="15"/>
    </row>
    <row r="6" spans="1:8" x14ac:dyDescent="0.2">
      <c r="A6" s="20" t="s">
        <v>6</v>
      </c>
      <c r="B6" s="276"/>
      <c r="C6" s="276"/>
      <c r="D6" s="276"/>
      <c r="E6" s="276"/>
      <c r="F6" s="276"/>
      <c r="G6" s="277"/>
      <c r="H6" s="15"/>
    </row>
    <row r="7" spans="1:8" x14ac:dyDescent="0.2">
      <c r="A7" s="20" t="s">
        <v>7</v>
      </c>
      <c r="B7" s="276"/>
      <c r="C7" s="276"/>
      <c r="D7" s="276"/>
      <c r="E7" s="276"/>
      <c r="F7" s="276"/>
      <c r="G7" s="277"/>
      <c r="H7" s="15"/>
    </row>
    <row r="8" spans="1:8" x14ac:dyDescent="0.2">
      <c r="A8" s="20" t="s">
        <v>8</v>
      </c>
      <c r="B8" s="276"/>
      <c r="C8" s="276"/>
      <c r="D8" s="276"/>
      <c r="E8" s="276"/>
      <c r="F8" s="276"/>
      <c r="G8" s="277"/>
      <c r="H8" s="15"/>
    </row>
    <row r="9" spans="1:8" x14ac:dyDescent="0.2">
      <c r="A9" s="20" t="s">
        <v>9</v>
      </c>
      <c r="B9" s="276"/>
      <c r="C9" s="276"/>
      <c r="D9" s="276"/>
      <c r="E9" s="276"/>
      <c r="F9" s="276"/>
      <c r="G9" s="277"/>
      <c r="H9" s="15"/>
    </row>
    <row r="10" spans="1:8" x14ac:dyDescent="0.2">
      <c r="A10" s="20" t="s">
        <v>10</v>
      </c>
      <c r="B10" s="276"/>
      <c r="C10" s="276"/>
      <c r="D10" s="276"/>
      <c r="E10" s="276"/>
      <c r="F10" s="276"/>
      <c r="G10" s="277"/>
      <c r="H10" s="15"/>
    </row>
    <row r="11" spans="1:8" x14ac:dyDescent="0.2">
      <c r="A11" s="20" t="s">
        <v>11</v>
      </c>
      <c r="B11" s="266"/>
      <c r="C11" s="266"/>
      <c r="D11" s="266"/>
      <c r="E11" s="266"/>
      <c r="F11" s="266"/>
      <c r="G11" s="267"/>
      <c r="H11" s="15"/>
    </row>
    <row r="12" spans="1:8" x14ac:dyDescent="0.2">
      <c r="A12" s="20" t="s">
        <v>12</v>
      </c>
      <c r="B12" s="268"/>
      <c r="C12" s="269"/>
      <c r="D12" s="269"/>
      <c r="E12" s="269"/>
      <c r="F12" s="269"/>
      <c r="G12" s="270"/>
      <c r="H12" s="15"/>
    </row>
    <row r="13" spans="1:8" ht="13.5" thickBot="1" x14ac:dyDescent="0.25">
      <c r="A13" s="21" t="s">
        <v>13</v>
      </c>
      <c r="B13" s="271"/>
      <c r="C13" s="271"/>
      <c r="D13" s="271"/>
      <c r="E13" s="271"/>
      <c r="F13" s="271"/>
      <c r="G13" s="272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73" t="s">
        <v>40</v>
      </c>
      <c r="B17" s="273"/>
      <c r="C17" s="273"/>
      <c r="D17" s="273"/>
      <c r="E17" s="273"/>
      <c r="F17" s="273"/>
      <c r="G17" s="273"/>
      <c r="H17" s="15"/>
    </row>
  </sheetData>
  <sheetProtection algorithmName="SHA-512" hashValue="Fy1a0T/7YZ08kzof0hRWiDhLej2RAJ8bhIsgY4dgjpEbc/A8oukoG/MAKq34qOVVAhPR83A+bNfKyLLVqUxehA==" saltValue="Mmieko8dfc3jfF9Fk0eQkA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59"/>
  <sheetViews>
    <sheetView showGridLines="0" topLeftCell="B43" zoomScaleNormal="100" zoomScaleSheetLayoutView="75" workbookViewId="0">
      <selection activeCell="H36" sqref="H36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41</v>
      </c>
      <c r="F5" s="80"/>
      <c r="G5" s="11"/>
      <c r="I5" s="11"/>
    </row>
    <row r="6" spans="1:14" ht="13.5" customHeight="1" x14ac:dyDescent="0.25">
      <c r="B6" s="10"/>
      <c r="C6" s="37"/>
      <c r="D6" s="79" t="s">
        <v>42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81" t="s">
        <v>43</v>
      </c>
      <c r="H11" s="13" t="s">
        <v>2</v>
      </c>
      <c r="I11" s="83" t="s">
        <v>53</v>
      </c>
      <c r="J11" s="51"/>
    </row>
    <row r="12" spans="1:14" x14ac:dyDescent="0.2">
      <c r="D12" s="81" t="s">
        <v>44</v>
      </c>
      <c r="H12" s="13" t="s">
        <v>3</v>
      </c>
      <c r="J12" s="51"/>
    </row>
    <row r="13" spans="1:14" ht="12" customHeight="1" x14ac:dyDescent="0.2">
      <c r="C13" s="82" t="s">
        <v>46</v>
      </c>
      <c r="D13" s="81" t="s">
        <v>45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81" t="s">
        <v>47</v>
      </c>
      <c r="H15" s="13" t="s">
        <v>2</v>
      </c>
      <c r="I15" s="83" t="s">
        <v>51</v>
      </c>
      <c r="J15" s="52"/>
    </row>
    <row r="16" spans="1:14" ht="12" customHeight="1" x14ac:dyDescent="0.2">
      <c r="C16" s="13"/>
      <c r="D16" s="81" t="s">
        <v>48</v>
      </c>
      <c r="H16" s="13" t="s">
        <v>3</v>
      </c>
      <c r="I16" s="83" t="s">
        <v>52</v>
      </c>
      <c r="J16" s="52"/>
    </row>
    <row r="17" spans="1:16" ht="12" customHeight="1" x14ac:dyDescent="0.2">
      <c r="C17" s="82" t="s">
        <v>50</v>
      </c>
      <c r="D17" s="81" t="s">
        <v>49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4"/>
      <c r="B21" s="85" t="s">
        <v>20</v>
      </c>
      <c r="C21" s="86"/>
      <c r="D21" s="86"/>
      <c r="E21" s="87"/>
      <c r="F21" s="88"/>
      <c r="G21" s="88"/>
      <c r="H21" s="95" t="s">
        <v>21</v>
      </c>
      <c r="I21" s="96" t="s">
        <v>22</v>
      </c>
      <c r="J21" s="97" t="s">
        <v>23</v>
      </c>
    </row>
    <row r="22" spans="1:16" x14ac:dyDescent="0.2">
      <c r="A22" s="92"/>
      <c r="B22" s="92" t="s">
        <v>54</v>
      </c>
      <c r="C22" s="93"/>
      <c r="D22" s="93"/>
      <c r="E22" s="93"/>
      <c r="F22" s="93"/>
      <c r="G22" s="94"/>
      <c r="H22" s="98"/>
      <c r="I22" s="99">
        <v>1</v>
      </c>
      <c r="J22" s="100"/>
    </row>
    <row r="23" spans="1:16" x14ac:dyDescent="0.2">
      <c r="A23" s="92"/>
      <c r="B23" s="92" t="s">
        <v>55</v>
      </c>
      <c r="C23" s="93" t="s">
        <v>56</v>
      </c>
      <c r="D23" s="93"/>
      <c r="E23" s="93"/>
      <c r="F23" s="93"/>
      <c r="G23" s="94"/>
      <c r="H23" s="98"/>
      <c r="I23" s="99">
        <v>1</v>
      </c>
      <c r="J23" s="100">
        <f>'Rekapitulace Objekt SO1'!H19</f>
        <v>0</v>
      </c>
      <c r="O23">
        <f>'Rekapitulace Objekt SO1'!O21</f>
        <v>0</v>
      </c>
      <c r="P23">
        <f>'Rekapitulace Objekt SO1'!P21</f>
        <v>0</v>
      </c>
    </row>
    <row r="24" spans="1:16" ht="25.5" customHeight="1" x14ac:dyDescent="0.25">
      <c r="A24" s="102"/>
      <c r="B24" s="281" t="s">
        <v>57</v>
      </c>
      <c r="C24" s="282"/>
      <c r="D24" s="282"/>
      <c r="E24" s="282"/>
      <c r="F24" s="103"/>
      <c r="G24" s="104"/>
      <c r="H24" s="105"/>
      <c r="I24" s="106"/>
      <c r="J24" s="101">
        <f>SUM(J22:J23)</f>
        <v>0</v>
      </c>
    </row>
    <row r="25" spans="1:16" ht="13.5" thickBot="1" x14ac:dyDescent="0.25">
      <c r="J25" s="91"/>
    </row>
    <row r="26" spans="1:16" x14ac:dyDescent="0.2">
      <c r="A26" s="118"/>
      <c r="B26" s="119" t="s">
        <v>58</v>
      </c>
      <c r="C26" s="120"/>
      <c r="D26" s="120"/>
      <c r="E26" s="120"/>
      <c r="F26" s="120"/>
      <c r="G26" s="121"/>
      <c r="H26" s="120"/>
      <c r="I26" s="122"/>
      <c r="J26" s="123" t="s">
        <v>23</v>
      </c>
    </row>
    <row r="27" spans="1:16" x14ac:dyDescent="0.2">
      <c r="A27" s="113"/>
      <c r="B27" s="108" t="s">
        <v>59</v>
      </c>
      <c r="C27" s="108"/>
      <c r="D27" s="108"/>
      <c r="E27" s="108">
        <v>15</v>
      </c>
      <c r="F27" s="108" t="s">
        <v>60</v>
      </c>
      <c r="G27" s="110"/>
      <c r="H27" s="108"/>
      <c r="I27" s="109"/>
      <c r="J27" s="116">
        <f>SUM(O23:O24)</f>
        <v>0</v>
      </c>
    </row>
    <row r="28" spans="1:16" x14ac:dyDescent="0.2">
      <c r="A28" s="114"/>
      <c r="B28" s="46" t="s">
        <v>61</v>
      </c>
      <c r="C28" s="46"/>
      <c r="D28" s="46"/>
      <c r="E28" s="46">
        <v>15</v>
      </c>
      <c r="F28" s="46" t="s">
        <v>60</v>
      </c>
      <c r="G28" s="111"/>
      <c r="H28" s="46"/>
      <c r="I28" s="107"/>
      <c r="J28" s="117">
        <f>J27*(E28/100)</f>
        <v>0</v>
      </c>
    </row>
    <row r="29" spans="1:16" x14ac:dyDescent="0.2">
      <c r="A29" s="114"/>
      <c r="B29" s="46" t="s">
        <v>59</v>
      </c>
      <c r="C29" s="46"/>
      <c r="D29" s="46"/>
      <c r="E29" s="46">
        <v>21</v>
      </c>
      <c r="F29" s="46" t="s">
        <v>60</v>
      </c>
      <c r="G29" s="111"/>
      <c r="H29" s="46"/>
      <c r="I29" s="107"/>
      <c r="J29" s="117">
        <f>SUM(P23:P24)</f>
        <v>0</v>
      </c>
    </row>
    <row r="30" spans="1:16" ht="13.5" thickBot="1" x14ac:dyDescent="0.25">
      <c r="A30" s="115"/>
      <c r="B30" s="39" t="s">
        <v>61</v>
      </c>
      <c r="C30" s="39"/>
      <c r="D30" s="39"/>
      <c r="E30" s="39">
        <v>21</v>
      </c>
      <c r="F30" s="39" t="s">
        <v>60</v>
      </c>
      <c r="G30" s="112"/>
      <c r="H30" s="46"/>
      <c r="I30" s="107"/>
      <c r="J30" s="117">
        <f>J29*(E30/100)</f>
        <v>0</v>
      </c>
    </row>
    <row r="31" spans="1:16" ht="16.5" thickBot="1" x14ac:dyDescent="0.25">
      <c r="A31" s="124"/>
      <c r="B31" s="125" t="s">
        <v>62</v>
      </c>
      <c r="C31" s="126"/>
      <c r="D31" s="126"/>
      <c r="E31" s="126"/>
      <c r="F31" s="126"/>
      <c r="G31" s="126"/>
      <c r="H31" s="127"/>
      <c r="I31" s="128"/>
      <c r="J31" s="129">
        <f>SUM(J27:J30)</f>
        <v>0</v>
      </c>
    </row>
    <row r="40" spans="1:10" ht="15.75" x14ac:dyDescent="0.25">
      <c r="B40" s="130" t="s">
        <v>63</v>
      </c>
    </row>
    <row r="42" spans="1:10" ht="25.5" customHeight="1" x14ac:dyDescent="0.2">
      <c r="A42" s="131"/>
      <c r="B42" s="132" t="s">
        <v>64</v>
      </c>
      <c r="C42" s="133" t="s">
        <v>65</v>
      </c>
      <c r="D42" s="133"/>
      <c r="E42" s="133"/>
      <c r="F42" s="133"/>
      <c r="G42" s="134"/>
      <c r="H42" s="134"/>
      <c r="I42" s="134"/>
      <c r="J42" s="135" t="s">
        <v>66</v>
      </c>
    </row>
    <row r="43" spans="1:10" ht="25.5" customHeight="1" x14ac:dyDescent="0.2">
      <c r="A43" s="136"/>
      <c r="B43" s="137" t="s">
        <v>67</v>
      </c>
      <c r="C43" s="283" t="s">
        <v>68</v>
      </c>
      <c r="D43" s="283"/>
      <c r="E43" s="283"/>
      <c r="F43" s="284"/>
      <c r="G43" s="285"/>
      <c r="H43" s="285"/>
      <c r="I43" s="285"/>
      <c r="J43" s="138">
        <f>'SO1 1.02 Pol'!F8</f>
        <v>0</v>
      </c>
    </row>
    <row r="44" spans="1:10" ht="25.5" customHeight="1" x14ac:dyDescent="0.2">
      <c r="A44" s="136"/>
      <c r="B44" s="136" t="s">
        <v>69</v>
      </c>
      <c r="C44" s="278" t="s">
        <v>70</v>
      </c>
      <c r="D44" s="278"/>
      <c r="E44" s="278"/>
      <c r="F44" s="279"/>
      <c r="G44" s="280"/>
      <c r="H44" s="280"/>
      <c r="I44" s="280"/>
      <c r="J44" s="139">
        <f>'SO1 1.02 Pol'!F12</f>
        <v>0</v>
      </c>
    </row>
    <row r="45" spans="1:10" ht="25.5" customHeight="1" x14ac:dyDescent="0.2">
      <c r="A45" s="136"/>
      <c r="B45" s="136" t="s">
        <v>71</v>
      </c>
      <c r="C45" s="278" t="s">
        <v>72</v>
      </c>
      <c r="D45" s="278"/>
      <c r="E45" s="278"/>
      <c r="F45" s="279"/>
      <c r="G45" s="280"/>
      <c r="H45" s="280"/>
      <c r="I45" s="280"/>
      <c r="J45" s="139">
        <f>'SO1 1.02 Pol'!F59</f>
        <v>0</v>
      </c>
    </row>
    <row r="46" spans="1:10" ht="25.5" customHeight="1" x14ac:dyDescent="0.2">
      <c r="A46" s="136"/>
      <c r="B46" s="136" t="s">
        <v>73</v>
      </c>
      <c r="C46" s="278" t="s">
        <v>74</v>
      </c>
      <c r="D46" s="278"/>
      <c r="E46" s="278"/>
      <c r="F46" s="279"/>
      <c r="G46" s="280"/>
      <c r="H46" s="280"/>
      <c r="I46" s="280"/>
      <c r="J46" s="139">
        <f>'SO1 1.02 Pol'!F77</f>
        <v>0</v>
      </c>
    </row>
    <row r="47" spans="1:10" ht="25.5" customHeight="1" x14ac:dyDescent="0.2">
      <c r="A47" s="136"/>
      <c r="B47" s="136" t="s">
        <v>75</v>
      </c>
      <c r="C47" s="278" t="s">
        <v>76</v>
      </c>
      <c r="D47" s="278"/>
      <c r="E47" s="278"/>
      <c r="F47" s="279"/>
      <c r="G47" s="280"/>
      <c r="H47" s="280"/>
      <c r="I47" s="280"/>
      <c r="J47" s="139">
        <f>'SO1 1.02 Pol'!F81</f>
        <v>0</v>
      </c>
    </row>
    <row r="48" spans="1:10" ht="25.5" customHeight="1" x14ac:dyDescent="0.2">
      <c r="A48" s="136"/>
      <c r="B48" s="136" t="s">
        <v>77</v>
      </c>
      <c r="C48" s="278" t="s">
        <v>78</v>
      </c>
      <c r="D48" s="278"/>
      <c r="E48" s="278"/>
      <c r="F48" s="279"/>
      <c r="G48" s="280"/>
      <c r="H48" s="280"/>
      <c r="I48" s="280"/>
      <c r="J48" s="139">
        <f>'SO1 1.02 Pol'!F86</f>
        <v>0</v>
      </c>
    </row>
    <row r="49" spans="1:10" ht="25.5" customHeight="1" x14ac:dyDescent="0.2">
      <c r="A49" s="136"/>
      <c r="B49" s="136" t="s">
        <v>79</v>
      </c>
      <c r="C49" s="278" t="s">
        <v>80</v>
      </c>
      <c r="D49" s="278"/>
      <c r="E49" s="278"/>
      <c r="F49" s="279"/>
      <c r="G49" s="280"/>
      <c r="H49" s="280"/>
      <c r="I49" s="280"/>
      <c r="J49" s="139">
        <f>'SO1 1.02 Pol'!F112</f>
        <v>0</v>
      </c>
    </row>
    <row r="50" spans="1:10" ht="25.5" customHeight="1" x14ac:dyDescent="0.2">
      <c r="A50" s="136"/>
      <c r="B50" s="136" t="s">
        <v>81</v>
      </c>
      <c r="C50" s="278" t="s">
        <v>82</v>
      </c>
      <c r="D50" s="278"/>
      <c r="E50" s="278"/>
      <c r="F50" s="279"/>
      <c r="G50" s="280"/>
      <c r="H50" s="280"/>
      <c r="I50" s="280"/>
      <c r="J50" s="139">
        <f>'SO1 1.02 Pol'!F130</f>
        <v>0</v>
      </c>
    </row>
    <row r="51" spans="1:10" ht="25.5" customHeight="1" x14ac:dyDescent="0.2">
      <c r="A51" s="136"/>
      <c r="B51" s="136" t="s">
        <v>83</v>
      </c>
      <c r="C51" s="278" t="s">
        <v>84</v>
      </c>
      <c r="D51" s="278"/>
      <c r="E51" s="278"/>
      <c r="F51" s="279"/>
      <c r="G51" s="280"/>
      <c r="H51" s="280"/>
      <c r="I51" s="280"/>
      <c r="J51" s="139">
        <f>'SO1 1.02 Pol'!F160</f>
        <v>0</v>
      </c>
    </row>
    <row r="52" spans="1:10" ht="25.5" customHeight="1" x14ac:dyDescent="0.2">
      <c r="A52" s="136"/>
      <c r="B52" s="136" t="s">
        <v>85</v>
      </c>
      <c r="C52" s="278" t="s">
        <v>86</v>
      </c>
      <c r="D52" s="278"/>
      <c r="E52" s="278"/>
      <c r="F52" s="279"/>
      <c r="G52" s="280"/>
      <c r="H52" s="280"/>
      <c r="I52" s="280"/>
      <c r="J52" s="139">
        <f>'SO1 1.02 Pol'!F210</f>
        <v>0</v>
      </c>
    </row>
    <row r="53" spans="1:10" ht="25.5" customHeight="1" x14ac:dyDescent="0.2">
      <c r="A53" s="136"/>
      <c r="B53" s="136" t="s">
        <v>87</v>
      </c>
      <c r="C53" s="278" t="s">
        <v>88</v>
      </c>
      <c r="D53" s="278"/>
      <c r="E53" s="278"/>
      <c r="F53" s="279"/>
      <c r="G53" s="280"/>
      <c r="H53" s="280"/>
      <c r="I53" s="280"/>
      <c r="J53" s="139">
        <f>'SO1 1.02 Pol'!F212</f>
        <v>0</v>
      </c>
    </row>
    <row r="54" spans="1:10" ht="25.5" customHeight="1" x14ac:dyDescent="0.2">
      <c r="A54" s="136"/>
      <c r="B54" s="136" t="s">
        <v>89</v>
      </c>
      <c r="C54" s="278" t="s">
        <v>90</v>
      </c>
      <c r="D54" s="278"/>
      <c r="E54" s="278"/>
      <c r="F54" s="279"/>
      <c r="G54" s="280"/>
      <c r="H54" s="280"/>
      <c r="I54" s="280"/>
      <c r="J54" s="139">
        <f>'SO1 1.02 Pol'!F227</f>
        <v>0</v>
      </c>
    </row>
    <row r="55" spans="1:10" ht="25.5" customHeight="1" x14ac:dyDescent="0.2">
      <c r="A55" s="136"/>
      <c r="B55" s="140" t="s">
        <v>91</v>
      </c>
      <c r="C55" s="286" t="s">
        <v>92</v>
      </c>
      <c r="D55" s="286"/>
      <c r="E55" s="286"/>
      <c r="F55" s="287"/>
      <c r="G55" s="288"/>
      <c r="H55" s="288"/>
      <c r="I55" s="288"/>
      <c r="J55" s="141">
        <f>'SO1 1.02 Pol'!F232</f>
        <v>0</v>
      </c>
    </row>
    <row r="56" spans="1:10" ht="25.5" customHeight="1" x14ac:dyDescent="0.2">
      <c r="A56" s="142"/>
      <c r="B56" s="143" t="s">
        <v>93</v>
      </c>
      <c r="C56" s="144"/>
      <c r="D56" s="144"/>
      <c r="E56" s="144"/>
      <c r="F56" s="145"/>
      <c r="G56" s="146"/>
      <c r="H56" s="146"/>
      <c r="I56" s="146"/>
      <c r="J56" s="147">
        <f>SUM(J43:J55)</f>
        <v>0</v>
      </c>
    </row>
    <row r="57" spans="1:10" x14ac:dyDescent="0.2">
      <c r="A57" s="89"/>
      <c r="B57" s="89"/>
      <c r="C57" s="89"/>
      <c r="D57" s="89"/>
      <c r="E57" s="89"/>
      <c r="F57" s="89"/>
      <c r="G57" s="90"/>
      <c r="H57" s="89"/>
      <c r="I57" s="90"/>
      <c r="J57" s="91"/>
    </row>
    <row r="58" spans="1:10" x14ac:dyDescent="0.2">
      <c r="A58" s="89"/>
      <c r="B58" s="89"/>
      <c r="C58" s="89"/>
      <c r="D58" s="89"/>
      <c r="E58" s="89"/>
      <c r="F58" s="89"/>
      <c r="G58" s="90"/>
      <c r="H58" s="89"/>
      <c r="I58" s="90"/>
      <c r="J58" s="91"/>
    </row>
    <row r="59" spans="1:10" x14ac:dyDescent="0.2">
      <c r="A59" s="89"/>
      <c r="B59" s="89"/>
      <c r="C59" s="89"/>
      <c r="D59" s="89"/>
      <c r="E59" s="89"/>
      <c r="F59" s="89"/>
      <c r="G59" s="90"/>
      <c r="H59" s="89"/>
      <c r="I59" s="90"/>
      <c r="J59" s="91"/>
    </row>
  </sheetData>
  <sheetProtection algorithmName="SHA-512" hashValue="XKWqJStBc8xzHZMuDTmxL+XXFHrQ6zdJgAAtB74NbJ2qfhiWFDAIyEXrO3IPuOF3HmZPCC8g7AzpCXAbEMUvJw==" saltValue="DBL+Qv/wzP7hMAfTl0JQpA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4">
    <mergeCell ref="C54:I54"/>
    <mergeCell ref="C55:I55"/>
    <mergeCell ref="C48:I48"/>
    <mergeCell ref="C49:I49"/>
    <mergeCell ref="C50:I50"/>
    <mergeCell ref="C51:I51"/>
    <mergeCell ref="C52:I52"/>
    <mergeCell ref="C53:I53"/>
    <mergeCell ref="C47:I47"/>
    <mergeCell ref="B24:E24"/>
    <mergeCell ref="C43:I43"/>
    <mergeCell ref="C44:I44"/>
    <mergeCell ref="C45:I45"/>
    <mergeCell ref="C46:I46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OD2017/055</v>
      </c>
      <c r="C1" s="31" t="str">
        <f>Stavba!NazevStavby</f>
        <v>ZŠ Neratovice - zateplení</v>
      </c>
      <c r="D1" s="31"/>
      <c r="E1" s="31"/>
      <c r="F1" s="31"/>
      <c r="G1" s="24"/>
      <c r="H1" s="33"/>
    </row>
    <row r="2" spans="1:8" ht="13.5" thickBot="1" x14ac:dyDescent="0.25">
      <c r="A2" s="25" t="s">
        <v>28</v>
      </c>
      <c r="B2" s="30"/>
      <c r="C2" s="290"/>
      <c r="D2" s="290"/>
      <c r="E2" s="290"/>
      <c r="F2" s="290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289" t="s">
        <v>17</v>
      </c>
      <c r="B4" s="289"/>
      <c r="C4" s="289"/>
      <c r="D4" s="289"/>
      <c r="E4" s="289"/>
      <c r="F4" s="289"/>
      <c r="G4" s="289"/>
      <c r="H4" s="289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291">
        <f>C2</f>
        <v>0</v>
      </c>
      <c r="C7" s="292"/>
      <c r="D7" s="292"/>
      <c r="E7" s="292"/>
      <c r="F7" s="292"/>
      <c r="G7" s="292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/+MSCO907GCa4oBGlbnCEWp1CXv6D93ibIN7yaMOFUgpE8ZF8G9ijBTISTqXdgzsnRv5RBTAlnT9g84Ulnh/Mg==" saltValue="XLxihq4DkkSqSMnPqqxcgw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93" t="s">
        <v>29</v>
      </c>
      <c r="B1" s="293"/>
      <c r="C1" s="294"/>
      <c r="D1" s="293"/>
      <c r="E1" s="293"/>
      <c r="F1" s="293"/>
      <c r="G1" s="293"/>
    </row>
    <row r="2" spans="1:7" ht="13.5" thickTop="1" x14ac:dyDescent="0.2">
      <c r="A2" s="55" t="s">
        <v>30</v>
      </c>
      <c r="B2" s="56"/>
      <c r="C2" s="295"/>
      <c r="D2" s="295"/>
      <c r="E2" s="295"/>
      <c r="F2" s="295"/>
      <c r="G2" s="296"/>
    </row>
    <row r="3" spans="1:7" x14ac:dyDescent="0.2">
      <c r="A3" s="57" t="s">
        <v>31</v>
      </c>
      <c r="B3" s="58"/>
      <c r="C3" s="297"/>
      <c r="D3" s="297"/>
      <c r="E3" s="297"/>
      <c r="F3" s="297"/>
      <c r="G3" s="298"/>
    </row>
    <row r="4" spans="1:7" ht="13.5" thickBot="1" x14ac:dyDescent="0.25">
      <c r="A4" s="59" t="s">
        <v>32</v>
      </c>
      <c r="B4" s="60"/>
      <c r="C4" s="299"/>
      <c r="D4" s="299"/>
      <c r="E4" s="299"/>
      <c r="F4" s="299"/>
      <c r="G4" s="300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VEdXbsWX2FqmlhqkXooELBaXRUF1Cr153PEEqAFD89HPl5uOO3DiU+6gTWtHfA2VBNxc5V4fg77YSlscNPVDFg==" saltValue="1nra6yg6DI+xv9R/TKDz9w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OD2017/055</v>
      </c>
      <c r="C1" s="31" t="str">
        <f>Stavba!NazevStavby</f>
        <v>ZŠ Neratovice - zateplení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28</v>
      </c>
      <c r="B2" s="148" t="s">
        <v>55</v>
      </c>
      <c r="C2" s="301" t="s">
        <v>56</v>
      </c>
      <c r="D2" s="290"/>
      <c r="E2" s="290"/>
      <c r="F2" s="290"/>
      <c r="G2" s="26" t="s">
        <v>15</v>
      </c>
      <c r="H2" s="34" t="s">
        <v>16</v>
      </c>
      <c r="O2" s="8" t="s">
        <v>94</v>
      </c>
    </row>
    <row r="3" spans="1:15" ht="13.5" customHeight="1" thickTop="1" x14ac:dyDescent="0.2">
      <c r="H3" s="35"/>
    </row>
    <row r="4" spans="1:15" ht="18" customHeight="1" x14ac:dyDescent="0.25">
      <c r="A4" s="289" t="s">
        <v>17</v>
      </c>
      <c r="B4" s="289"/>
      <c r="C4" s="289"/>
      <c r="D4" s="289"/>
      <c r="E4" s="289"/>
      <c r="F4" s="289"/>
      <c r="G4" s="289"/>
      <c r="H4" s="289"/>
    </row>
    <row r="5" spans="1:15" ht="12.75" customHeight="1" x14ac:dyDescent="0.2">
      <c r="H5" s="35"/>
    </row>
    <row r="6" spans="1:15" ht="15.75" customHeight="1" x14ac:dyDescent="0.25">
      <c r="A6" s="32" t="s">
        <v>25</v>
      </c>
      <c r="B6" s="29" t="str">
        <f>B2</f>
        <v>SO1</v>
      </c>
      <c r="H6" s="35"/>
    </row>
    <row r="7" spans="1:15" ht="15.75" customHeight="1" x14ac:dyDescent="0.25">
      <c r="B7" s="291" t="str">
        <f>C2</f>
        <v>Stavební část</v>
      </c>
      <c r="C7" s="292"/>
      <c r="D7" s="292"/>
      <c r="E7" s="292"/>
      <c r="F7" s="292"/>
      <c r="G7" s="292"/>
      <c r="H7" s="35"/>
    </row>
    <row r="8" spans="1:15" ht="12.75" customHeight="1" x14ac:dyDescent="0.2">
      <c r="H8" s="35"/>
    </row>
    <row r="9" spans="1:15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95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49" t="s">
        <v>96</v>
      </c>
      <c r="B16" s="150"/>
      <c r="C16" s="150"/>
      <c r="D16" s="150"/>
      <c r="E16" s="150"/>
      <c r="F16" s="150"/>
      <c r="G16" s="150"/>
      <c r="H16" s="151"/>
      <c r="I16" s="32"/>
      <c r="J16" s="32"/>
    </row>
    <row r="17" spans="1:55" ht="12.75" customHeight="1" x14ac:dyDescent="0.2">
      <c r="A17" s="159" t="s">
        <v>97</v>
      </c>
      <c r="B17" s="160"/>
      <c r="C17" s="161"/>
      <c r="D17" s="161"/>
      <c r="E17" s="161"/>
      <c r="F17" s="161"/>
      <c r="G17" s="162"/>
      <c r="H17" s="163" t="s">
        <v>98</v>
      </c>
      <c r="I17" s="32"/>
      <c r="J17" s="32"/>
    </row>
    <row r="18" spans="1:55" ht="12.75" customHeight="1" x14ac:dyDescent="0.2">
      <c r="A18" s="157" t="s">
        <v>99</v>
      </c>
      <c r="B18" s="155" t="s">
        <v>100</v>
      </c>
      <c r="C18" s="154"/>
      <c r="D18" s="154"/>
      <c r="E18" s="154"/>
      <c r="F18" s="154"/>
      <c r="G18" s="156"/>
      <c r="H18" s="158">
        <f>'SO1 1.02 Pol'!G240</f>
        <v>0</v>
      </c>
      <c r="I18" s="32"/>
      <c r="J18" s="32"/>
      <c r="O18">
        <f>'SO1 1.02 Pol'!AN241</f>
        <v>0</v>
      </c>
      <c r="P18">
        <f>'SO1 1.02 Pol'!AO241</f>
        <v>0</v>
      </c>
    </row>
    <row r="19" spans="1:55" ht="12.75" customHeight="1" thickBot="1" x14ac:dyDescent="0.25">
      <c r="A19" s="164"/>
      <c r="B19" s="165" t="s">
        <v>101</v>
      </c>
      <c r="C19" s="166"/>
      <c r="D19" s="167" t="str">
        <f>B2</f>
        <v>SO1</v>
      </c>
      <c r="E19" s="166"/>
      <c r="F19" s="166"/>
      <c r="G19" s="168"/>
      <c r="H19" s="169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170"/>
      <c r="I20" s="32"/>
      <c r="J20" s="32"/>
    </row>
    <row r="21" spans="1:55" ht="12.75" customHeight="1" x14ac:dyDescent="0.2">
      <c r="A21" s="180"/>
      <c r="B21" s="181"/>
      <c r="C21" s="181"/>
      <c r="D21" s="181"/>
      <c r="E21" s="182"/>
      <c r="F21" s="181"/>
      <c r="G21" s="181"/>
      <c r="H21" s="183" t="s">
        <v>58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175" t="s">
        <v>59</v>
      </c>
      <c r="B22" s="171"/>
      <c r="C22" s="171"/>
      <c r="D22" s="171">
        <v>15</v>
      </c>
      <c r="E22" s="172" t="s">
        <v>60</v>
      </c>
      <c r="F22" s="171"/>
      <c r="G22" s="171"/>
      <c r="H22" s="178">
        <f>SUM(O18:O19)</f>
        <v>0</v>
      </c>
      <c r="I22" s="32"/>
      <c r="J22" s="32"/>
    </row>
    <row r="23" spans="1:55" ht="12.75" customHeight="1" x14ac:dyDescent="0.2">
      <c r="A23" s="176" t="s">
        <v>61</v>
      </c>
      <c r="B23" s="152"/>
      <c r="C23" s="152"/>
      <c r="D23" s="152">
        <v>15</v>
      </c>
      <c r="E23" s="173" t="s">
        <v>60</v>
      </c>
      <c r="F23" s="152"/>
      <c r="G23" s="152"/>
      <c r="H23" s="179">
        <f>H22*(D23/100)</f>
        <v>0</v>
      </c>
      <c r="I23" s="32"/>
      <c r="J23" s="32"/>
    </row>
    <row r="24" spans="1:55" ht="12.75" customHeight="1" x14ac:dyDescent="0.2">
      <c r="A24" s="176" t="s">
        <v>59</v>
      </c>
      <c r="B24" s="152"/>
      <c r="C24" s="152"/>
      <c r="D24" s="152">
        <v>21</v>
      </c>
      <c r="E24" s="173" t="s">
        <v>60</v>
      </c>
      <c r="F24" s="152"/>
      <c r="G24" s="152"/>
      <c r="H24" s="179">
        <f>SUM(P18:P19)</f>
        <v>0</v>
      </c>
      <c r="I24" s="32"/>
      <c r="J24" s="32"/>
    </row>
    <row r="25" spans="1:55" ht="12.75" customHeight="1" thickBot="1" x14ac:dyDescent="0.25">
      <c r="A25" s="177" t="s">
        <v>61</v>
      </c>
      <c r="B25" s="153"/>
      <c r="C25" s="153"/>
      <c r="D25" s="153">
        <v>21</v>
      </c>
      <c r="E25" s="174" t="s">
        <v>60</v>
      </c>
      <c r="F25" s="152"/>
      <c r="G25" s="152"/>
      <c r="H25" s="179">
        <f>H24*(D25/100)</f>
        <v>0</v>
      </c>
      <c r="I25" s="32"/>
      <c r="J25" s="32"/>
    </row>
    <row r="26" spans="1:55" ht="12.75" customHeight="1" thickBot="1" x14ac:dyDescent="0.25">
      <c r="A26" s="184" t="s">
        <v>102</v>
      </c>
      <c r="B26" s="185"/>
      <c r="C26" s="185"/>
      <c r="D26" s="185"/>
      <c r="E26" s="185"/>
      <c r="F26" s="186"/>
      <c r="G26" s="187"/>
      <c r="H26" s="188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49" t="s">
        <v>356</v>
      </c>
      <c r="B28" s="150"/>
      <c r="C28" s="150"/>
      <c r="D28" s="215" t="s">
        <v>99</v>
      </c>
      <c r="E28" s="302" t="s">
        <v>100</v>
      </c>
      <c r="F28" s="302"/>
      <c r="G28" s="302"/>
      <c r="H28" s="302"/>
      <c r="I28" s="32"/>
      <c r="J28" s="32"/>
      <c r="BC28" s="263" t="str">
        <f>E28</f>
        <v>Soupis prací, dodávek a služeb</v>
      </c>
    </row>
    <row r="29" spans="1:55" ht="12.75" customHeight="1" x14ac:dyDescent="0.2">
      <c r="A29" s="159" t="s">
        <v>357</v>
      </c>
      <c r="B29" s="160"/>
      <c r="C29" s="161"/>
      <c r="D29" s="161"/>
      <c r="E29" s="161"/>
      <c r="F29" s="161"/>
      <c r="G29" s="162"/>
      <c r="H29" s="163" t="s">
        <v>98</v>
      </c>
      <c r="I29" s="32"/>
      <c r="J29" s="32"/>
    </row>
    <row r="30" spans="1:55" ht="12.75" customHeight="1" x14ac:dyDescent="0.2">
      <c r="A30" s="157" t="s">
        <v>67</v>
      </c>
      <c r="B30" s="155" t="s">
        <v>68</v>
      </c>
      <c r="C30" s="154"/>
      <c r="D30" s="154"/>
      <c r="E30" s="154"/>
      <c r="F30" s="154"/>
      <c r="G30" s="156"/>
      <c r="H30" s="264">
        <f>'SO1 1.02 Pol'!F8</f>
        <v>0</v>
      </c>
      <c r="I30" s="32"/>
      <c r="J30" s="32"/>
    </row>
    <row r="31" spans="1:55" ht="12.75" customHeight="1" x14ac:dyDescent="0.2">
      <c r="A31" s="157" t="s">
        <v>69</v>
      </c>
      <c r="B31" s="155" t="s">
        <v>70</v>
      </c>
      <c r="C31" s="154"/>
      <c r="D31" s="154"/>
      <c r="E31" s="154"/>
      <c r="F31" s="154"/>
      <c r="G31" s="156"/>
      <c r="H31" s="264">
        <f>'SO1 1.02 Pol'!F12</f>
        <v>0</v>
      </c>
      <c r="I31" s="32"/>
      <c r="J31" s="32"/>
    </row>
    <row r="32" spans="1:55" ht="12.75" customHeight="1" x14ac:dyDescent="0.2">
      <c r="A32" s="157" t="s">
        <v>71</v>
      </c>
      <c r="B32" s="155" t="s">
        <v>72</v>
      </c>
      <c r="C32" s="154"/>
      <c r="D32" s="154"/>
      <c r="E32" s="154"/>
      <c r="F32" s="154"/>
      <c r="G32" s="156"/>
      <c r="H32" s="264">
        <f>'SO1 1.02 Pol'!F59</f>
        <v>0</v>
      </c>
      <c r="I32" s="32"/>
      <c r="J32" s="32"/>
    </row>
    <row r="33" spans="1:10" ht="12.75" customHeight="1" x14ac:dyDescent="0.2">
      <c r="A33" s="157" t="s">
        <v>73</v>
      </c>
      <c r="B33" s="155" t="s">
        <v>74</v>
      </c>
      <c r="C33" s="154"/>
      <c r="D33" s="154"/>
      <c r="E33" s="154"/>
      <c r="F33" s="154"/>
      <c r="G33" s="156"/>
      <c r="H33" s="264">
        <f>'SO1 1.02 Pol'!F77</f>
        <v>0</v>
      </c>
      <c r="I33" s="32"/>
      <c r="J33" s="32"/>
    </row>
    <row r="34" spans="1:10" ht="12.75" customHeight="1" x14ac:dyDescent="0.2">
      <c r="A34" s="157" t="s">
        <v>75</v>
      </c>
      <c r="B34" s="155" t="s">
        <v>76</v>
      </c>
      <c r="C34" s="154"/>
      <c r="D34" s="154"/>
      <c r="E34" s="154"/>
      <c r="F34" s="154"/>
      <c r="G34" s="156"/>
      <c r="H34" s="264">
        <f>'SO1 1.02 Pol'!F81</f>
        <v>0</v>
      </c>
      <c r="I34" s="32"/>
      <c r="J34" s="32"/>
    </row>
    <row r="35" spans="1:10" ht="12.75" customHeight="1" x14ac:dyDescent="0.2">
      <c r="A35" s="157" t="s">
        <v>77</v>
      </c>
      <c r="B35" s="155" t="s">
        <v>78</v>
      </c>
      <c r="C35" s="154"/>
      <c r="D35" s="154"/>
      <c r="E35" s="154"/>
      <c r="F35" s="154"/>
      <c r="G35" s="156"/>
      <c r="H35" s="264">
        <f>'SO1 1.02 Pol'!F86</f>
        <v>0</v>
      </c>
      <c r="I35" s="32"/>
      <c r="J35" s="32"/>
    </row>
    <row r="36" spans="1:10" ht="12.75" customHeight="1" x14ac:dyDescent="0.2">
      <c r="A36" s="157" t="s">
        <v>79</v>
      </c>
      <c r="B36" s="155" t="s">
        <v>80</v>
      </c>
      <c r="C36" s="154"/>
      <c r="D36" s="154"/>
      <c r="E36" s="154"/>
      <c r="F36" s="154"/>
      <c r="G36" s="156"/>
      <c r="H36" s="264">
        <f>'SO1 1.02 Pol'!F112</f>
        <v>0</v>
      </c>
      <c r="I36" s="32"/>
      <c r="J36" s="32"/>
    </row>
    <row r="37" spans="1:10" ht="12.75" customHeight="1" x14ac:dyDescent="0.2">
      <c r="A37" s="157" t="s">
        <v>81</v>
      </c>
      <c r="B37" s="155" t="s">
        <v>82</v>
      </c>
      <c r="C37" s="154"/>
      <c r="D37" s="154"/>
      <c r="E37" s="154"/>
      <c r="F37" s="154"/>
      <c r="G37" s="156"/>
      <c r="H37" s="264">
        <f>'SO1 1.02 Pol'!F130</f>
        <v>0</v>
      </c>
      <c r="I37" s="32"/>
      <c r="J37" s="32"/>
    </row>
    <row r="38" spans="1:10" ht="12.75" customHeight="1" x14ac:dyDescent="0.2">
      <c r="A38" s="157" t="s">
        <v>83</v>
      </c>
      <c r="B38" s="155" t="s">
        <v>84</v>
      </c>
      <c r="C38" s="154"/>
      <c r="D38" s="154"/>
      <c r="E38" s="154"/>
      <c r="F38" s="154"/>
      <c r="G38" s="156"/>
      <c r="H38" s="264">
        <f>'SO1 1.02 Pol'!F160</f>
        <v>0</v>
      </c>
      <c r="I38" s="32"/>
      <c r="J38" s="32"/>
    </row>
    <row r="39" spans="1:10" ht="12.75" customHeight="1" x14ac:dyDescent="0.2">
      <c r="A39" s="157" t="s">
        <v>85</v>
      </c>
      <c r="B39" s="155" t="s">
        <v>86</v>
      </c>
      <c r="C39" s="154"/>
      <c r="D39" s="154"/>
      <c r="E39" s="154"/>
      <c r="F39" s="154"/>
      <c r="G39" s="156"/>
      <c r="H39" s="264">
        <f>'SO1 1.02 Pol'!F210</f>
        <v>0</v>
      </c>
      <c r="I39" s="32"/>
      <c r="J39" s="32"/>
    </row>
    <row r="40" spans="1:10" ht="12.75" customHeight="1" x14ac:dyDescent="0.2">
      <c r="A40" s="157" t="s">
        <v>87</v>
      </c>
      <c r="B40" s="155" t="s">
        <v>88</v>
      </c>
      <c r="C40" s="154"/>
      <c r="D40" s="154"/>
      <c r="E40" s="154"/>
      <c r="F40" s="154"/>
      <c r="G40" s="156"/>
      <c r="H40" s="264">
        <f>'SO1 1.02 Pol'!F212</f>
        <v>0</v>
      </c>
      <c r="I40" s="32"/>
      <c r="J40" s="32"/>
    </row>
    <row r="41" spans="1:10" ht="12.75" customHeight="1" x14ac:dyDescent="0.2">
      <c r="A41" s="157" t="s">
        <v>89</v>
      </c>
      <c r="B41" s="155" t="s">
        <v>90</v>
      </c>
      <c r="C41" s="154"/>
      <c r="D41" s="154"/>
      <c r="E41" s="154"/>
      <c r="F41" s="154"/>
      <c r="G41" s="156"/>
      <c r="H41" s="264">
        <f>'SO1 1.02 Pol'!F227</f>
        <v>0</v>
      </c>
      <c r="I41" s="32"/>
      <c r="J41" s="32"/>
    </row>
    <row r="42" spans="1:10" ht="12.75" customHeight="1" x14ac:dyDescent="0.2">
      <c r="A42" s="157" t="s">
        <v>91</v>
      </c>
      <c r="B42" s="155" t="s">
        <v>92</v>
      </c>
      <c r="C42" s="154"/>
      <c r="D42" s="154"/>
      <c r="E42" s="154"/>
      <c r="F42" s="154"/>
      <c r="G42" s="156"/>
      <c r="H42" s="264">
        <f>'SO1 1.02 Pol'!F232</f>
        <v>0</v>
      </c>
      <c r="I42" s="32"/>
      <c r="J42" s="32"/>
    </row>
    <row r="43" spans="1:10" ht="12.75" customHeight="1" thickBot="1" x14ac:dyDescent="0.25">
      <c r="A43" s="164"/>
      <c r="B43" s="165" t="s">
        <v>358</v>
      </c>
      <c r="C43" s="166"/>
      <c r="D43" s="167" t="str">
        <f>D28</f>
        <v>1.02</v>
      </c>
      <c r="E43" s="166"/>
      <c r="F43" s="166"/>
      <c r="G43" s="168"/>
      <c r="H43" s="265">
        <f>SUM(H30:H42)</f>
        <v>0</v>
      </c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Mwbk64s0/XkKplullhp7NLklvB0wOmKeySAKuPwtSIesytML0rnRA53U2/3DvvvXWonmNRacYWRdR8YikNTsBQ==" saltValue="Ldc3dPoQcGAdxFjGTIr7sw==" spinCount="100000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topLeftCell="A2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309" t="s">
        <v>103</v>
      </c>
      <c r="B1" s="309"/>
      <c r="C1" s="310"/>
      <c r="D1" s="309"/>
      <c r="E1" s="309"/>
      <c r="F1" s="309"/>
      <c r="G1" s="309"/>
      <c r="AC1" t="s">
        <v>106</v>
      </c>
    </row>
    <row r="2" spans="1:60" ht="13.5" thickTop="1" x14ac:dyDescent="0.2">
      <c r="A2" s="195" t="s">
        <v>30</v>
      </c>
      <c r="B2" s="199" t="s">
        <v>41</v>
      </c>
      <c r="C2" s="217" t="s">
        <v>42</v>
      </c>
      <c r="D2" s="197"/>
      <c r="E2" s="196"/>
      <c r="F2" s="196"/>
      <c r="G2" s="198"/>
    </row>
    <row r="3" spans="1:60" x14ac:dyDescent="0.2">
      <c r="A3" s="193" t="s">
        <v>31</v>
      </c>
      <c r="B3" s="200" t="s">
        <v>55</v>
      </c>
      <c r="C3" s="218" t="s">
        <v>56</v>
      </c>
      <c r="D3" s="192"/>
      <c r="E3" s="191"/>
      <c r="F3" s="191"/>
      <c r="G3" s="194"/>
      <c r="AC3" s="8" t="s">
        <v>94</v>
      </c>
    </row>
    <row r="4" spans="1:60" ht="13.5" thickBot="1" x14ac:dyDescent="0.25">
      <c r="A4" s="201" t="s">
        <v>32</v>
      </c>
      <c r="B4" s="202" t="s">
        <v>99</v>
      </c>
      <c r="C4" s="219" t="s">
        <v>100</v>
      </c>
      <c r="D4" s="203"/>
      <c r="E4" s="204"/>
      <c r="F4" s="204"/>
      <c r="G4" s="205"/>
    </row>
    <row r="5" spans="1:60" ht="14.25" thickTop="1" thickBot="1" x14ac:dyDescent="0.25">
      <c r="C5" s="220"/>
      <c r="D5" s="189"/>
    </row>
    <row r="6" spans="1:60" ht="27" thickTop="1" thickBot="1" x14ac:dyDescent="0.25">
      <c r="A6" s="206" t="s">
        <v>33</v>
      </c>
      <c r="B6" s="209" t="s">
        <v>34</v>
      </c>
      <c r="C6" s="221" t="s">
        <v>35</v>
      </c>
      <c r="D6" s="208" t="s">
        <v>36</v>
      </c>
      <c r="E6" s="207" t="s">
        <v>37</v>
      </c>
      <c r="F6" s="210" t="s">
        <v>38</v>
      </c>
      <c r="G6" s="206" t="s">
        <v>39</v>
      </c>
      <c r="H6" s="254" t="s">
        <v>104</v>
      </c>
      <c r="I6" s="222" t="s">
        <v>105</v>
      </c>
      <c r="J6" s="54"/>
    </row>
    <row r="7" spans="1:60" x14ac:dyDescent="0.2">
      <c r="A7" s="255"/>
      <c r="B7" s="256" t="s">
        <v>107</v>
      </c>
      <c r="C7" s="311" t="s">
        <v>108</v>
      </c>
      <c r="D7" s="312"/>
      <c r="E7" s="313"/>
      <c r="F7" s="314"/>
      <c r="G7" s="314"/>
      <c r="H7" s="257"/>
      <c r="I7" s="258"/>
    </row>
    <row r="8" spans="1:60" x14ac:dyDescent="0.2">
      <c r="A8" s="249" t="s">
        <v>109</v>
      </c>
      <c r="B8" s="223" t="s">
        <v>67</v>
      </c>
      <c r="C8" s="239" t="s">
        <v>68</v>
      </c>
      <c r="D8" s="226"/>
      <c r="E8" s="230"/>
      <c r="F8" s="315">
        <f>SUM(G9:G11)</f>
        <v>0</v>
      </c>
      <c r="G8" s="316"/>
      <c r="H8" s="234"/>
      <c r="I8" s="252"/>
      <c r="AE8" t="s">
        <v>110</v>
      </c>
    </row>
    <row r="9" spans="1:60" outlineLevel="1" x14ac:dyDescent="0.2">
      <c r="A9" s="250"/>
      <c r="B9" s="317" t="s">
        <v>111</v>
      </c>
      <c r="C9" s="318"/>
      <c r="D9" s="319"/>
      <c r="E9" s="320"/>
      <c r="F9" s="321"/>
      <c r="G9" s="322"/>
      <c r="H9" s="235"/>
      <c r="I9" s="253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>
        <v>0</v>
      </c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51">
        <v>1</v>
      </c>
      <c r="B10" s="224" t="s">
        <v>112</v>
      </c>
      <c r="C10" s="240" t="s">
        <v>113</v>
      </c>
      <c r="D10" s="227" t="s">
        <v>114</v>
      </c>
      <c r="E10" s="231">
        <v>30</v>
      </c>
      <c r="F10" s="237"/>
      <c r="G10" s="236">
        <f>ROUND(E10*F10,2)</f>
        <v>0</v>
      </c>
      <c r="H10" s="235" t="s">
        <v>115</v>
      </c>
      <c r="I10" s="253" t="s">
        <v>116</v>
      </c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117</v>
      </c>
      <c r="AF10" s="211"/>
      <c r="AG10" s="211"/>
      <c r="AH10" s="211"/>
      <c r="AI10" s="211"/>
      <c r="AJ10" s="211"/>
      <c r="AK10" s="211"/>
      <c r="AL10" s="211"/>
      <c r="AM10" s="211">
        <v>21</v>
      </c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50"/>
      <c r="B11" s="225"/>
      <c r="C11" s="241" t="s">
        <v>118</v>
      </c>
      <c r="D11" s="228"/>
      <c r="E11" s="232">
        <v>30</v>
      </c>
      <c r="F11" s="236"/>
      <c r="G11" s="236"/>
      <c r="H11" s="235"/>
      <c r="I11" s="253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x14ac:dyDescent="0.2">
      <c r="A12" s="249" t="s">
        <v>109</v>
      </c>
      <c r="B12" s="223" t="s">
        <v>69</v>
      </c>
      <c r="C12" s="239" t="s">
        <v>70</v>
      </c>
      <c r="D12" s="226"/>
      <c r="E12" s="230"/>
      <c r="F12" s="323">
        <f>SUM(G13:G58)</f>
        <v>0</v>
      </c>
      <c r="G12" s="324"/>
      <c r="H12" s="234"/>
      <c r="I12" s="252"/>
      <c r="AE12" t="s">
        <v>110</v>
      </c>
    </row>
    <row r="13" spans="1:60" outlineLevel="1" x14ac:dyDescent="0.2">
      <c r="A13" s="250"/>
      <c r="B13" s="317" t="s">
        <v>119</v>
      </c>
      <c r="C13" s="318"/>
      <c r="D13" s="319"/>
      <c r="E13" s="320"/>
      <c r="F13" s="321"/>
      <c r="G13" s="322"/>
      <c r="H13" s="235"/>
      <c r="I13" s="253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>
        <v>0</v>
      </c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1" x14ac:dyDescent="0.2">
      <c r="A14" s="250"/>
      <c r="B14" s="303" t="s">
        <v>120</v>
      </c>
      <c r="C14" s="304"/>
      <c r="D14" s="305"/>
      <c r="E14" s="306"/>
      <c r="F14" s="307"/>
      <c r="G14" s="308"/>
      <c r="H14" s="235"/>
      <c r="I14" s="253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 t="s">
        <v>121</v>
      </c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6" t="str">
        <f>B14</f>
        <v>s rámy a zárubněmi, zábradlí, předmětů oplechování apod., které se zřizují ještě před úpravami povrchu, před jejich znečištěním při úpravách povrchu nástřikem plastických (lepivých) maltovin</v>
      </c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51">
        <v>2</v>
      </c>
      <c r="B15" s="224" t="s">
        <v>122</v>
      </c>
      <c r="C15" s="240" t="s">
        <v>123</v>
      </c>
      <c r="D15" s="227" t="s">
        <v>114</v>
      </c>
      <c r="E15" s="231">
        <v>22.945599999999999</v>
      </c>
      <c r="F15" s="237"/>
      <c r="G15" s="236">
        <f>ROUND(E15*F15,2)</f>
        <v>0</v>
      </c>
      <c r="H15" s="235" t="s">
        <v>124</v>
      </c>
      <c r="I15" s="253" t="s">
        <v>116</v>
      </c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117</v>
      </c>
      <c r="AF15" s="211"/>
      <c r="AG15" s="211"/>
      <c r="AH15" s="211"/>
      <c r="AI15" s="211"/>
      <c r="AJ15" s="211"/>
      <c r="AK15" s="211"/>
      <c r="AL15" s="211"/>
      <c r="AM15" s="211">
        <v>21</v>
      </c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50"/>
      <c r="B16" s="225"/>
      <c r="C16" s="241" t="s">
        <v>125</v>
      </c>
      <c r="D16" s="228"/>
      <c r="E16" s="232"/>
      <c r="F16" s="236"/>
      <c r="G16" s="236"/>
      <c r="H16" s="235"/>
      <c r="I16" s="253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50"/>
      <c r="B17" s="225"/>
      <c r="C17" s="241" t="s">
        <v>126</v>
      </c>
      <c r="D17" s="228"/>
      <c r="E17" s="232">
        <v>15.699199999999999</v>
      </c>
      <c r="F17" s="236"/>
      <c r="G17" s="236"/>
      <c r="H17" s="235"/>
      <c r="I17" s="253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50"/>
      <c r="B18" s="225"/>
      <c r="C18" s="241" t="s">
        <v>127</v>
      </c>
      <c r="D18" s="228"/>
      <c r="E18" s="232">
        <v>0.66125</v>
      </c>
      <c r="F18" s="236"/>
      <c r="G18" s="236"/>
      <c r="H18" s="235"/>
      <c r="I18" s="253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50"/>
      <c r="B19" s="225"/>
      <c r="C19" s="241" t="s">
        <v>128</v>
      </c>
      <c r="D19" s="228"/>
      <c r="E19" s="232">
        <v>2.5868000000000002</v>
      </c>
      <c r="F19" s="236"/>
      <c r="G19" s="236"/>
      <c r="H19" s="235"/>
      <c r="I19" s="253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50"/>
      <c r="B20" s="225"/>
      <c r="C20" s="241" t="s">
        <v>129</v>
      </c>
      <c r="D20" s="228"/>
      <c r="E20" s="232">
        <v>2.1965499999999998</v>
      </c>
      <c r="F20" s="236"/>
      <c r="G20" s="236"/>
      <c r="H20" s="235"/>
      <c r="I20" s="253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50"/>
      <c r="B21" s="225"/>
      <c r="C21" s="241" t="s">
        <v>130</v>
      </c>
      <c r="D21" s="228"/>
      <c r="E21" s="232">
        <v>1.8018000000000001</v>
      </c>
      <c r="F21" s="236"/>
      <c r="G21" s="236"/>
      <c r="H21" s="235"/>
      <c r="I21" s="253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50"/>
      <c r="B22" s="303" t="s">
        <v>131</v>
      </c>
      <c r="C22" s="304"/>
      <c r="D22" s="305"/>
      <c r="E22" s="306"/>
      <c r="F22" s="307"/>
      <c r="G22" s="308"/>
      <c r="H22" s="235"/>
      <c r="I22" s="253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>
        <v>0</v>
      </c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ht="22.5" outlineLevel="1" x14ac:dyDescent="0.2">
      <c r="A23" s="250"/>
      <c r="B23" s="303" t="s">
        <v>132</v>
      </c>
      <c r="C23" s="304"/>
      <c r="D23" s="305"/>
      <c r="E23" s="306"/>
      <c r="F23" s="307"/>
      <c r="G23" s="308"/>
      <c r="H23" s="235"/>
      <c r="I23" s="253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6" t="str">
        <f>B23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50"/>
      <c r="B24" s="303" t="s">
        <v>133</v>
      </c>
      <c r="C24" s="304"/>
      <c r="D24" s="305"/>
      <c r="E24" s="306"/>
      <c r="F24" s="307"/>
      <c r="G24" s="308"/>
      <c r="H24" s="235"/>
      <c r="I24" s="253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 t="s">
        <v>121</v>
      </c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22.5" outlineLevel="1" x14ac:dyDescent="0.2">
      <c r="A25" s="251">
        <v>3</v>
      </c>
      <c r="B25" s="224" t="s">
        <v>134</v>
      </c>
      <c r="C25" s="240" t="s">
        <v>135</v>
      </c>
      <c r="D25" s="227" t="s">
        <v>114</v>
      </c>
      <c r="E25" s="231">
        <v>43.432000000000002</v>
      </c>
      <c r="F25" s="237"/>
      <c r="G25" s="236">
        <f>ROUND(E25*F25,2)</f>
        <v>0</v>
      </c>
      <c r="H25" s="235" t="s">
        <v>124</v>
      </c>
      <c r="I25" s="253" t="s">
        <v>116</v>
      </c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 t="s">
        <v>117</v>
      </c>
      <c r="AF25" s="211"/>
      <c r="AG25" s="211"/>
      <c r="AH25" s="211"/>
      <c r="AI25" s="211"/>
      <c r="AJ25" s="211"/>
      <c r="AK25" s="211"/>
      <c r="AL25" s="211"/>
      <c r="AM25" s="211">
        <v>21</v>
      </c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50"/>
      <c r="B26" s="225"/>
      <c r="C26" s="241" t="s">
        <v>136</v>
      </c>
      <c r="D26" s="228"/>
      <c r="E26" s="232"/>
      <c r="F26" s="236"/>
      <c r="G26" s="236"/>
      <c r="H26" s="235"/>
      <c r="I26" s="253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50"/>
      <c r="B27" s="225"/>
      <c r="C27" s="241" t="s">
        <v>137</v>
      </c>
      <c r="D27" s="228"/>
      <c r="E27" s="232"/>
      <c r="F27" s="236"/>
      <c r="G27" s="236"/>
      <c r="H27" s="235"/>
      <c r="I27" s="253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50"/>
      <c r="B28" s="225"/>
      <c r="C28" s="241" t="s">
        <v>138</v>
      </c>
      <c r="D28" s="228"/>
      <c r="E28" s="232">
        <v>43.432000000000002</v>
      </c>
      <c r="F28" s="236"/>
      <c r="G28" s="236"/>
      <c r="H28" s="235"/>
      <c r="I28" s="253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50"/>
      <c r="B29" s="303" t="s">
        <v>139</v>
      </c>
      <c r="C29" s="304"/>
      <c r="D29" s="305"/>
      <c r="E29" s="306"/>
      <c r="F29" s="307"/>
      <c r="G29" s="308"/>
      <c r="H29" s="235"/>
      <c r="I29" s="253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>
        <v>0</v>
      </c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22.5" outlineLevel="1" x14ac:dyDescent="0.2">
      <c r="A30" s="250"/>
      <c r="B30" s="303" t="s">
        <v>132</v>
      </c>
      <c r="C30" s="304"/>
      <c r="D30" s="305"/>
      <c r="E30" s="306"/>
      <c r="F30" s="307"/>
      <c r="G30" s="308"/>
      <c r="H30" s="235"/>
      <c r="I30" s="253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6" t="str">
        <f>B30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50"/>
      <c r="B31" s="303" t="s">
        <v>140</v>
      </c>
      <c r="C31" s="304"/>
      <c r="D31" s="305"/>
      <c r="E31" s="306"/>
      <c r="F31" s="307"/>
      <c r="G31" s="308"/>
      <c r="H31" s="235"/>
      <c r="I31" s="253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 t="s">
        <v>121</v>
      </c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22.5" outlineLevel="1" x14ac:dyDescent="0.2">
      <c r="A32" s="251">
        <v>4</v>
      </c>
      <c r="B32" s="224" t="s">
        <v>141</v>
      </c>
      <c r="C32" s="240" t="s">
        <v>142</v>
      </c>
      <c r="D32" s="227" t="s">
        <v>114</v>
      </c>
      <c r="E32" s="231">
        <v>160.21100000000001</v>
      </c>
      <c r="F32" s="237"/>
      <c r="G32" s="236">
        <f>ROUND(E32*F32,2)</f>
        <v>0</v>
      </c>
      <c r="H32" s="235" t="s">
        <v>124</v>
      </c>
      <c r="I32" s="253" t="s">
        <v>116</v>
      </c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 t="s">
        <v>117</v>
      </c>
      <c r="AF32" s="211"/>
      <c r="AG32" s="211"/>
      <c r="AH32" s="211"/>
      <c r="AI32" s="211"/>
      <c r="AJ32" s="211"/>
      <c r="AK32" s="211"/>
      <c r="AL32" s="211"/>
      <c r="AM32" s="211">
        <v>21</v>
      </c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50"/>
      <c r="B33" s="225"/>
      <c r="C33" s="325" t="s">
        <v>143</v>
      </c>
      <c r="D33" s="326"/>
      <c r="E33" s="327"/>
      <c r="F33" s="328"/>
      <c r="G33" s="329"/>
      <c r="H33" s="235"/>
      <c r="I33" s="253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6" t="str">
        <f>C33</f>
        <v>systém vhodný pro dřevěné podklady, vč. přípravy podkladu, kotvení pomocí talířových hmoždinek s vrutem</v>
      </c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50"/>
      <c r="B34" s="225"/>
      <c r="C34" s="241" t="s">
        <v>136</v>
      </c>
      <c r="D34" s="228"/>
      <c r="E34" s="232"/>
      <c r="F34" s="236"/>
      <c r="G34" s="236"/>
      <c r="H34" s="235"/>
      <c r="I34" s="253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50"/>
      <c r="B35" s="225"/>
      <c r="C35" s="241" t="s">
        <v>144</v>
      </c>
      <c r="D35" s="228"/>
      <c r="E35" s="232"/>
      <c r="F35" s="236"/>
      <c r="G35" s="236"/>
      <c r="H35" s="235"/>
      <c r="I35" s="253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50"/>
      <c r="B36" s="225"/>
      <c r="C36" s="241" t="s">
        <v>145</v>
      </c>
      <c r="D36" s="228"/>
      <c r="E36" s="232">
        <v>183.1566</v>
      </c>
      <c r="F36" s="236"/>
      <c r="G36" s="236"/>
      <c r="H36" s="235"/>
      <c r="I36" s="253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50"/>
      <c r="B37" s="225"/>
      <c r="C37" s="241" t="s">
        <v>146</v>
      </c>
      <c r="D37" s="228"/>
      <c r="E37" s="232"/>
      <c r="F37" s="236"/>
      <c r="G37" s="236"/>
      <c r="H37" s="235"/>
      <c r="I37" s="253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50"/>
      <c r="B38" s="225"/>
      <c r="C38" s="241" t="s">
        <v>147</v>
      </c>
      <c r="D38" s="228"/>
      <c r="E38" s="232">
        <v>-15.699199999999999</v>
      </c>
      <c r="F38" s="236"/>
      <c r="G38" s="236"/>
      <c r="H38" s="235"/>
      <c r="I38" s="253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50"/>
      <c r="B39" s="225"/>
      <c r="C39" s="241" t="s">
        <v>148</v>
      </c>
      <c r="D39" s="228"/>
      <c r="E39" s="232">
        <v>-0.66125</v>
      </c>
      <c r="F39" s="236"/>
      <c r="G39" s="236"/>
      <c r="H39" s="235"/>
      <c r="I39" s="253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50"/>
      <c r="B40" s="225"/>
      <c r="C40" s="241" t="s">
        <v>149</v>
      </c>
      <c r="D40" s="228"/>
      <c r="E40" s="232">
        <v>-2.5868000000000002</v>
      </c>
      <c r="F40" s="236"/>
      <c r="G40" s="236"/>
      <c r="H40" s="235"/>
      <c r="I40" s="253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50"/>
      <c r="B41" s="225"/>
      <c r="C41" s="241" t="s">
        <v>150</v>
      </c>
      <c r="D41" s="228"/>
      <c r="E41" s="232">
        <v>-2.1965499999999998</v>
      </c>
      <c r="F41" s="236"/>
      <c r="G41" s="236"/>
      <c r="H41" s="235"/>
      <c r="I41" s="253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50"/>
      <c r="B42" s="225"/>
      <c r="C42" s="241" t="s">
        <v>151</v>
      </c>
      <c r="D42" s="228"/>
      <c r="E42" s="232">
        <v>-1.8018000000000001</v>
      </c>
      <c r="F42" s="236"/>
      <c r="G42" s="236"/>
      <c r="H42" s="235"/>
      <c r="I42" s="253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50"/>
      <c r="B43" s="303" t="s">
        <v>152</v>
      </c>
      <c r="C43" s="304"/>
      <c r="D43" s="305"/>
      <c r="E43" s="306"/>
      <c r="F43" s="307"/>
      <c r="G43" s="308"/>
      <c r="H43" s="235"/>
      <c r="I43" s="253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>
        <v>0</v>
      </c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50"/>
      <c r="B44" s="303" t="s">
        <v>153</v>
      </c>
      <c r="C44" s="304"/>
      <c r="D44" s="305"/>
      <c r="E44" s="306"/>
      <c r="F44" s="307"/>
      <c r="G44" s="308"/>
      <c r="H44" s="235"/>
      <c r="I44" s="253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 t="s">
        <v>121</v>
      </c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51">
        <v>5</v>
      </c>
      <c r="B45" s="224" t="s">
        <v>154</v>
      </c>
      <c r="C45" s="240" t="s">
        <v>155</v>
      </c>
      <c r="D45" s="227" t="s">
        <v>114</v>
      </c>
      <c r="E45" s="231">
        <v>7.6412699999999996</v>
      </c>
      <c r="F45" s="237"/>
      <c r="G45" s="236">
        <f>ROUND(E45*F45,2)</f>
        <v>0</v>
      </c>
      <c r="H45" s="235" t="s">
        <v>124</v>
      </c>
      <c r="I45" s="253" t="s">
        <v>116</v>
      </c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 t="s">
        <v>117</v>
      </c>
      <c r="AF45" s="211"/>
      <c r="AG45" s="211"/>
      <c r="AH45" s="211"/>
      <c r="AI45" s="211"/>
      <c r="AJ45" s="211"/>
      <c r="AK45" s="211"/>
      <c r="AL45" s="211"/>
      <c r="AM45" s="211">
        <v>21</v>
      </c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50"/>
      <c r="B46" s="225"/>
      <c r="C46" s="325" t="s">
        <v>156</v>
      </c>
      <c r="D46" s="326"/>
      <c r="E46" s="327"/>
      <c r="F46" s="328"/>
      <c r="G46" s="329"/>
      <c r="H46" s="235"/>
      <c r="I46" s="253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6" t="str">
        <f>C46</f>
        <v>Položka obsahuje: okenní a rohové lišty, výztužnou stěrku, kontaktní nátěr a povrchovou úpravu omítkou.</v>
      </c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50"/>
      <c r="B47" s="225"/>
      <c r="C47" s="241" t="s">
        <v>136</v>
      </c>
      <c r="D47" s="228"/>
      <c r="E47" s="232"/>
      <c r="F47" s="236"/>
      <c r="G47" s="236"/>
      <c r="H47" s="235"/>
      <c r="I47" s="253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50"/>
      <c r="B48" s="225"/>
      <c r="C48" s="241" t="s">
        <v>144</v>
      </c>
      <c r="D48" s="228"/>
      <c r="E48" s="232"/>
      <c r="F48" s="236"/>
      <c r="G48" s="236"/>
      <c r="H48" s="235"/>
      <c r="I48" s="253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50"/>
      <c r="B49" s="225"/>
      <c r="C49" s="241" t="s">
        <v>157</v>
      </c>
      <c r="D49" s="228"/>
      <c r="E49" s="232">
        <v>4.8719999999999999</v>
      </c>
      <c r="F49" s="236"/>
      <c r="G49" s="236"/>
      <c r="H49" s="235"/>
      <c r="I49" s="253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50"/>
      <c r="B50" s="225"/>
      <c r="C50" s="241" t="s">
        <v>158</v>
      </c>
      <c r="D50" s="228"/>
      <c r="E50" s="232">
        <v>0.51749999999999996</v>
      </c>
      <c r="F50" s="236"/>
      <c r="G50" s="236"/>
      <c r="H50" s="235"/>
      <c r="I50" s="253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50"/>
      <c r="B51" s="225"/>
      <c r="C51" s="241" t="s">
        <v>159</v>
      </c>
      <c r="D51" s="228"/>
      <c r="E51" s="232">
        <v>1.0169999999999999</v>
      </c>
      <c r="F51" s="236"/>
      <c r="G51" s="236"/>
      <c r="H51" s="235"/>
      <c r="I51" s="253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50"/>
      <c r="B52" s="225"/>
      <c r="C52" s="241" t="s">
        <v>160</v>
      </c>
      <c r="D52" s="228"/>
      <c r="E52" s="232">
        <v>0.96450000000000002</v>
      </c>
      <c r="F52" s="236"/>
      <c r="G52" s="236"/>
      <c r="H52" s="235"/>
      <c r="I52" s="253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50"/>
      <c r="B53" s="225"/>
      <c r="C53" s="241" t="s">
        <v>161</v>
      </c>
      <c r="D53" s="228"/>
      <c r="E53" s="232">
        <v>0.27027000000000001</v>
      </c>
      <c r="F53" s="236"/>
      <c r="G53" s="236"/>
      <c r="H53" s="235"/>
      <c r="I53" s="253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50"/>
      <c r="B54" s="303" t="s">
        <v>162</v>
      </c>
      <c r="C54" s="304"/>
      <c r="D54" s="305"/>
      <c r="E54" s="306"/>
      <c r="F54" s="307"/>
      <c r="G54" s="308"/>
      <c r="H54" s="235"/>
      <c r="I54" s="253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>
        <v>0</v>
      </c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51">
        <v>6</v>
      </c>
      <c r="B55" s="224" t="s">
        <v>163</v>
      </c>
      <c r="C55" s="240" t="s">
        <v>164</v>
      </c>
      <c r="D55" s="227" t="s">
        <v>165</v>
      </c>
      <c r="E55" s="231">
        <v>54.601999999999997</v>
      </c>
      <c r="F55" s="237"/>
      <c r="G55" s="236">
        <f>ROUND(E55*F55,2)</f>
        <v>0</v>
      </c>
      <c r="H55" s="235" t="s">
        <v>124</v>
      </c>
      <c r="I55" s="253" t="s">
        <v>116</v>
      </c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 t="s">
        <v>117</v>
      </c>
      <c r="AF55" s="211"/>
      <c r="AG55" s="211"/>
      <c r="AH55" s="211"/>
      <c r="AI55" s="211"/>
      <c r="AJ55" s="211"/>
      <c r="AK55" s="211"/>
      <c r="AL55" s="211"/>
      <c r="AM55" s="211">
        <v>21</v>
      </c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50"/>
      <c r="B56" s="225"/>
      <c r="C56" s="241" t="s">
        <v>136</v>
      </c>
      <c r="D56" s="228"/>
      <c r="E56" s="232"/>
      <c r="F56" s="236"/>
      <c r="G56" s="236"/>
      <c r="H56" s="235"/>
      <c r="I56" s="253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50"/>
      <c r="B57" s="225"/>
      <c r="C57" s="241" t="s">
        <v>144</v>
      </c>
      <c r="D57" s="228"/>
      <c r="E57" s="232"/>
      <c r="F57" s="236"/>
      <c r="G57" s="236"/>
      <c r="H57" s="235"/>
      <c r="I57" s="253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50"/>
      <c r="B58" s="225"/>
      <c r="C58" s="241" t="s">
        <v>166</v>
      </c>
      <c r="D58" s="228"/>
      <c r="E58" s="232">
        <v>54.601999999999997</v>
      </c>
      <c r="F58" s="236"/>
      <c r="G58" s="236"/>
      <c r="H58" s="235"/>
      <c r="I58" s="253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x14ac:dyDescent="0.2">
      <c r="A59" s="249" t="s">
        <v>109</v>
      </c>
      <c r="B59" s="223" t="s">
        <v>71</v>
      </c>
      <c r="C59" s="239" t="s">
        <v>72</v>
      </c>
      <c r="D59" s="226"/>
      <c r="E59" s="230"/>
      <c r="F59" s="323">
        <f>SUM(G60:G76)</f>
        <v>0</v>
      </c>
      <c r="G59" s="324"/>
      <c r="H59" s="234"/>
      <c r="I59" s="252"/>
      <c r="AE59" t="s">
        <v>110</v>
      </c>
    </row>
    <row r="60" spans="1:60" outlineLevel="1" x14ac:dyDescent="0.2">
      <c r="A60" s="250"/>
      <c r="B60" s="317" t="s">
        <v>167</v>
      </c>
      <c r="C60" s="318"/>
      <c r="D60" s="319"/>
      <c r="E60" s="320"/>
      <c r="F60" s="321"/>
      <c r="G60" s="322"/>
      <c r="H60" s="235"/>
      <c r="I60" s="253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>
        <v>0</v>
      </c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51">
        <v>7</v>
      </c>
      <c r="B61" s="224" t="s">
        <v>168</v>
      </c>
      <c r="C61" s="240" t="s">
        <v>169</v>
      </c>
      <c r="D61" s="227" t="s">
        <v>114</v>
      </c>
      <c r="E61" s="231">
        <v>143.2244</v>
      </c>
      <c r="F61" s="237"/>
      <c r="G61" s="236">
        <f>ROUND(E61*F61,2)</f>
        <v>0</v>
      </c>
      <c r="H61" s="235" t="s">
        <v>170</v>
      </c>
      <c r="I61" s="253" t="s">
        <v>116</v>
      </c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 t="s">
        <v>117</v>
      </c>
      <c r="AF61" s="211"/>
      <c r="AG61" s="211"/>
      <c r="AH61" s="211"/>
      <c r="AI61" s="211"/>
      <c r="AJ61" s="211"/>
      <c r="AK61" s="211"/>
      <c r="AL61" s="211"/>
      <c r="AM61" s="211">
        <v>21</v>
      </c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50"/>
      <c r="B62" s="225"/>
      <c r="C62" s="241" t="s">
        <v>136</v>
      </c>
      <c r="D62" s="228"/>
      <c r="E62" s="232"/>
      <c r="F62" s="236"/>
      <c r="G62" s="236"/>
      <c r="H62" s="235"/>
      <c r="I62" s="253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50"/>
      <c r="B63" s="225"/>
      <c r="C63" s="241" t="s">
        <v>171</v>
      </c>
      <c r="D63" s="228"/>
      <c r="E63" s="232">
        <v>52.3446</v>
      </c>
      <c r="F63" s="236"/>
      <c r="G63" s="236"/>
      <c r="H63" s="235"/>
      <c r="I63" s="253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50"/>
      <c r="B64" s="225"/>
      <c r="C64" s="241" t="s">
        <v>172</v>
      </c>
      <c r="D64" s="228"/>
      <c r="E64" s="232">
        <v>19.267600000000002</v>
      </c>
      <c r="F64" s="236"/>
      <c r="G64" s="236"/>
      <c r="H64" s="235"/>
      <c r="I64" s="253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50"/>
      <c r="B65" s="225"/>
      <c r="C65" s="241" t="s">
        <v>173</v>
      </c>
      <c r="D65" s="228"/>
      <c r="E65" s="232">
        <v>19.267600000000002</v>
      </c>
      <c r="F65" s="236"/>
      <c r="G65" s="236"/>
      <c r="H65" s="235"/>
      <c r="I65" s="253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50"/>
      <c r="B66" s="225"/>
      <c r="C66" s="241" t="s">
        <v>174</v>
      </c>
      <c r="D66" s="228"/>
      <c r="E66" s="232">
        <v>52.3446</v>
      </c>
      <c r="F66" s="236"/>
      <c r="G66" s="236"/>
      <c r="H66" s="235"/>
      <c r="I66" s="253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50"/>
      <c r="B67" s="303" t="s">
        <v>175</v>
      </c>
      <c r="C67" s="304"/>
      <c r="D67" s="305"/>
      <c r="E67" s="306"/>
      <c r="F67" s="307"/>
      <c r="G67" s="308"/>
      <c r="H67" s="235"/>
      <c r="I67" s="253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>
        <v>1</v>
      </c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51">
        <v>8</v>
      </c>
      <c r="B68" s="224" t="s">
        <v>176</v>
      </c>
      <c r="C68" s="240" t="s">
        <v>177</v>
      </c>
      <c r="D68" s="227" t="s">
        <v>178</v>
      </c>
      <c r="E68" s="231">
        <v>2148.366</v>
      </c>
      <c r="F68" s="237"/>
      <c r="G68" s="236">
        <f>ROUND(E68*F68,2)</f>
        <v>0</v>
      </c>
      <c r="H68" s="235" t="s">
        <v>170</v>
      </c>
      <c r="I68" s="253" t="s">
        <v>116</v>
      </c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 t="s">
        <v>117</v>
      </c>
      <c r="AF68" s="211"/>
      <c r="AG68" s="211"/>
      <c r="AH68" s="211"/>
      <c r="AI68" s="211"/>
      <c r="AJ68" s="211"/>
      <c r="AK68" s="211"/>
      <c r="AL68" s="211"/>
      <c r="AM68" s="211">
        <v>21</v>
      </c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50"/>
      <c r="B69" s="225"/>
      <c r="C69" s="241" t="s">
        <v>179</v>
      </c>
      <c r="D69" s="228"/>
      <c r="E69" s="232">
        <v>2148.366</v>
      </c>
      <c r="F69" s="236"/>
      <c r="G69" s="236"/>
      <c r="H69" s="235"/>
      <c r="I69" s="253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50"/>
      <c r="B70" s="303" t="s">
        <v>167</v>
      </c>
      <c r="C70" s="304"/>
      <c r="D70" s="305"/>
      <c r="E70" s="306"/>
      <c r="F70" s="307"/>
      <c r="G70" s="308"/>
      <c r="H70" s="235"/>
      <c r="I70" s="253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>
        <v>0</v>
      </c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50"/>
      <c r="B71" s="303" t="s">
        <v>180</v>
      </c>
      <c r="C71" s="304"/>
      <c r="D71" s="305"/>
      <c r="E71" s="306"/>
      <c r="F71" s="307"/>
      <c r="G71" s="308"/>
      <c r="H71" s="235"/>
      <c r="I71" s="253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>
        <v>1</v>
      </c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51">
        <v>9</v>
      </c>
      <c r="B72" s="224" t="s">
        <v>181</v>
      </c>
      <c r="C72" s="240" t="s">
        <v>182</v>
      </c>
      <c r="D72" s="227" t="s">
        <v>114</v>
      </c>
      <c r="E72" s="231">
        <v>143.2244</v>
      </c>
      <c r="F72" s="237"/>
      <c r="G72" s="236">
        <f>ROUND(E72*F72,2)</f>
        <v>0</v>
      </c>
      <c r="H72" s="235" t="s">
        <v>170</v>
      </c>
      <c r="I72" s="253" t="s">
        <v>116</v>
      </c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 t="s">
        <v>117</v>
      </c>
      <c r="AF72" s="211"/>
      <c r="AG72" s="211"/>
      <c r="AH72" s="211"/>
      <c r="AI72" s="211"/>
      <c r="AJ72" s="211"/>
      <c r="AK72" s="211"/>
      <c r="AL72" s="211"/>
      <c r="AM72" s="211">
        <v>21</v>
      </c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50"/>
      <c r="B73" s="225"/>
      <c r="C73" s="241" t="s">
        <v>183</v>
      </c>
      <c r="D73" s="228"/>
      <c r="E73" s="232">
        <v>143.2244</v>
      </c>
      <c r="F73" s="236"/>
      <c r="G73" s="236"/>
      <c r="H73" s="235"/>
      <c r="I73" s="253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50"/>
      <c r="B74" s="303" t="s">
        <v>184</v>
      </c>
      <c r="C74" s="304"/>
      <c r="D74" s="305"/>
      <c r="E74" s="306"/>
      <c r="F74" s="307"/>
      <c r="G74" s="308"/>
      <c r="H74" s="235"/>
      <c r="I74" s="253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>
        <v>0</v>
      </c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51">
        <v>10</v>
      </c>
      <c r="B75" s="224" t="s">
        <v>185</v>
      </c>
      <c r="C75" s="240" t="s">
        <v>186</v>
      </c>
      <c r="D75" s="227" t="s">
        <v>114</v>
      </c>
      <c r="E75" s="231">
        <v>143.2244</v>
      </c>
      <c r="F75" s="237"/>
      <c r="G75" s="236">
        <f>ROUND(E75*F75,2)</f>
        <v>0</v>
      </c>
      <c r="H75" s="235" t="s">
        <v>170</v>
      </c>
      <c r="I75" s="253" t="s">
        <v>116</v>
      </c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 t="s">
        <v>117</v>
      </c>
      <c r="AF75" s="211"/>
      <c r="AG75" s="211"/>
      <c r="AH75" s="211"/>
      <c r="AI75" s="211"/>
      <c r="AJ75" s="211"/>
      <c r="AK75" s="211"/>
      <c r="AL75" s="211"/>
      <c r="AM75" s="211">
        <v>21</v>
      </c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50"/>
      <c r="B76" s="225"/>
      <c r="C76" s="241" t="s">
        <v>183</v>
      </c>
      <c r="D76" s="228"/>
      <c r="E76" s="232">
        <v>143.2244</v>
      </c>
      <c r="F76" s="236"/>
      <c r="G76" s="236"/>
      <c r="H76" s="235"/>
      <c r="I76" s="253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x14ac:dyDescent="0.2">
      <c r="A77" s="249" t="s">
        <v>109</v>
      </c>
      <c r="B77" s="223" t="s">
        <v>73</v>
      </c>
      <c r="C77" s="239" t="s">
        <v>74</v>
      </c>
      <c r="D77" s="226"/>
      <c r="E77" s="230"/>
      <c r="F77" s="323">
        <f>SUM(G78:G80)</f>
        <v>0</v>
      </c>
      <c r="G77" s="324"/>
      <c r="H77" s="234"/>
      <c r="I77" s="252"/>
      <c r="AE77" t="s">
        <v>110</v>
      </c>
    </row>
    <row r="78" spans="1:60" outlineLevel="1" x14ac:dyDescent="0.2">
      <c r="A78" s="250"/>
      <c r="B78" s="317" t="s">
        <v>187</v>
      </c>
      <c r="C78" s="318"/>
      <c r="D78" s="319"/>
      <c r="E78" s="320"/>
      <c r="F78" s="321"/>
      <c r="G78" s="322"/>
      <c r="H78" s="235"/>
      <c r="I78" s="253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>
        <v>0</v>
      </c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51">
        <v>11</v>
      </c>
      <c r="B79" s="224" t="s">
        <v>188</v>
      </c>
      <c r="C79" s="240" t="s">
        <v>189</v>
      </c>
      <c r="D79" s="227" t="s">
        <v>190</v>
      </c>
      <c r="E79" s="231">
        <v>10</v>
      </c>
      <c r="F79" s="237"/>
      <c r="G79" s="236">
        <f>ROUND(E79*F79,2)</f>
        <v>0</v>
      </c>
      <c r="H79" s="235" t="s">
        <v>191</v>
      </c>
      <c r="I79" s="253" t="s">
        <v>116</v>
      </c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 t="s">
        <v>117</v>
      </c>
      <c r="AF79" s="211"/>
      <c r="AG79" s="211"/>
      <c r="AH79" s="211"/>
      <c r="AI79" s="211"/>
      <c r="AJ79" s="211"/>
      <c r="AK79" s="211"/>
      <c r="AL79" s="211"/>
      <c r="AM79" s="211">
        <v>21</v>
      </c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ht="22.5" outlineLevel="1" x14ac:dyDescent="0.2">
      <c r="A80" s="250"/>
      <c r="B80" s="225"/>
      <c r="C80" s="241" t="s">
        <v>192</v>
      </c>
      <c r="D80" s="228"/>
      <c r="E80" s="232">
        <v>10</v>
      </c>
      <c r="F80" s="236"/>
      <c r="G80" s="236"/>
      <c r="H80" s="235"/>
      <c r="I80" s="253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x14ac:dyDescent="0.2">
      <c r="A81" s="249" t="s">
        <v>109</v>
      </c>
      <c r="B81" s="223" t="s">
        <v>75</v>
      </c>
      <c r="C81" s="239" t="s">
        <v>76</v>
      </c>
      <c r="D81" s="226"/>
      <c r="E81" s="230"/>
      <c r="F81" s="323">
        <f>SUM(G82:G85)</f>
        <v>0</v>
      </c>
      <c r="G81" s="324"/>
      <c r="H81" s="234"/>
      <c r="I81" s="252"/>
      <c r="AE81" t="s">
        <v>110</v>
      </c>
    </row>
    <row r="82" spans="1:60" outlineLevel="1" x14ac:dyDescent="0.2">
      <c r="A82" s="250"/>
      <c r="B82" s="317" t="s">
        <v>193</v>
      </c>
      <c r="C82" s="318"/>
      <c r="D82" s="319"/>
      <c r="E82" s="320"/>
      <c r="F82" s="321"/>
      <c r="G82" s="322"/>
      <c r="H82" s="235"/>
      <c r="I82" s="253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>
        <v>0</v>
      </c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50"/>
      <c r="B83" s="303" t="s">
        <v>194</v>
      </c>
      <c r="C83" s="304"/>
      <c r="D83" s="305"/>
      <c r="E83" s="306"/>
      <c r="F83" s="307"/>
      <c r="G83" s="308"/>
      <c r="H83" s="235"/>
      <c r="I83" s="253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 t="s">
        <v>121</v>
      </c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50"/>
      <c r="B84" s="303" t="s">
        <v>195</v>
      </c>
      <c r="C84" s="304"/>
      <c r="D84" s="305"/>
      <c r="E84" s="306"/>
      <c r="F84" s="307"/>
      <c r="G84" s="308"/>
      <c r="H84" s="235"/>
      <c r="I84" s="253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>
        <v>1</v>
      </c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51">
        <v>12</v>
      </c>
      <c r="B85" s="224" t="s">
        <v>196</v>
      </c>
      <c r="C85" s="240" t="s">
        <v>197</v>
      </c>
      <c r="D85" s="227" t="s">
        <v>198</v>
      </c>
      <c r="E85" s="231">
        <v>5.4185800000000004</v>
      </c>
      <c r="F85" s="237"/>
      <c r="G85" s="236">
        <f>ROUND(E85*F85,2)</f>
        <v>0</v>
      </c>
      <c r="H85" s="235" t="s">
        <v>199</v>
      </c>
      <c r="I85" s="253" t="s">
        <v>116</v>
      </c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 t="s">
        <v>117</v>
      </c>
      <c r="AF85" s="211"/>
      <c r="AG85" s="211"/>
      <c r="AH85" s="211"/>
      <c r="AI85" s="211"/>
      <c r="AJ85" s="211"/>
      <c r="AK85" s="211"/>
      <c r="AL85" s="211"/>
      <c r="AM85" s="211">
        <v>21</v>
      </c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x14ac:dyDescent="0.2">
      <c r="A86" s="249" t="s">
        <v>109</v>
      </c>
      <c r="B86" s="223" t="s">
        <v>77</v>
      </c>
      <c r="C86" s="239" t="s">
        <v>78</v>
      </c>
      <c r="D86" s="226"/>
      <c r="E86" s="230"/>
      <c r="F86" s="323">
        <f>SUM(G87:G111)</f>
        <v>0</v>
      </c>
      <c r="G86" s="324"/>
      <c r="H86" s="234"/>
      <c r="I86" s="252"/>
      <c r="AE86" t="s">
        <v>110</v>
      </c>
    </row>
    <row r="87" spans="1:60" outlineLevel="1" x14ac:dyDescent="0.2">
      <c r="A87" s="250"/>
      <c r="B87" s="317" t="s">
        <v>200</v>
      </c>
      <c r="C87" s="318"/>
      <c r="D87" s="319"/>
      <c r="E87" s="320"/>
      <c r="F87" s="321"/>
      <c r="G87" s="322"/>
      <c r="H87" s="235"/>
      <c r="I87" s="253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>
        <v>0</v>
      </c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51">
        <v>13</v>
      </c>
      <c r="B88" s="224" t="s">
        <v>201</v>
      </c>
      <c r="C88" s="240" t="s">
        <v>202</v>
      </c>
      <c r="D88" s="227" t="s">
        <v>114</v>
      </c>
      <c r="E88" s="231">
        <v>136.01669000000001</v>
      </c>
      <c r="F88" s="237"/>
      <c r="G88" s="236">
        <f>ROUND(E88*F88,2)</f>
        <v>0</v>
      </c>
      <c r="H88" s="235" t="s">
        <v>203</v>
      </c>
      <c r="I88" s="253" t="s">
        <v>116</v>
      </c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 t="s">
        <v>117</v>
      </c>
      <c r="AF88" s="211"/>
      <c r="AG88" s="211"/>
      <c r="AH88" s="211"/>
      <c r="AI88" s="211"/>
      <c r="AJ88" s="211"/>
      <c r="AK88" s="211"/>
      <c r="AL88" s="211"/>
      <c r="AM88" s="211">
        <v>21</v>
      </c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ht="22.5" outlineLevel="1" x14ac:dyDescent="0.2">
      <c r="A89" s="250"/>
      <c r="B89" s="225"/>
      <c r="C89" s="241" t="s">
        <v>204</v>
      </c>
      <c r="D89" s="228"/>
      <c r="E89" s="232"/>
      <c r="F89" s="236"/>
      <c r="G89" s="236"/>
      <c r="H89" s="235"/>
      <c r="I89" s="253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50"/>
      <c r="B90" s="225"/>
      <c r="C90" s="241" t="s">
        <v>205</v>
      </c>
      <c r="D90" s="228"/>
      <c r="E90" s="232"/>
      <c r="F90" s="236"/>
      <c r="G90" s="236"/>
      <c r="H90" s="235"/>
      <c r="I90" s="253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50"/>
      <c r="B91" s="225"/>
      <c r="C91" s="241" t="s">
        <v>206</v>
      </c>
      <c r="D91" s="228"/>
      <c r="E91" s="232">
        <v>136.01669000000001</v>
      </c>
      <c r="F91" s="236"/>
      <c r="G91" s="236"/>
      <c r="H91" s="235"/>
      <c r="I91" s="253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50"/>
      <c r="B92" s="303" t="s">
        <v>207</v>
      </c>
      <c r="C92" s="304"/>
      <c r="D92" s="305"/>
      <c r="E92" s="306"/>
      <c r="F92" s="307"/>
      <c r="G92" s="308"/>
      <c r="H92" s="235"/>
      <c r="I92" s="253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>
        <v>0</v>
      </c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ht="22.5" outlineLevel="1" x14ac:dyDescent="0.2">
      <c r="A93" s="251">
        <v>14</v>
      </c>
      <c r="B93" s="224" t="s">
        <v>208</v>
      </c>
      <c r="C93" s="240" t="s">
        <v>209</v>
      </c>
      <c r="D93" s="227" t="s">
        <v>114</v>
      </c>
      <c r="E93" s="231">
        <v>136.01669000000001</v>
      </c>
      <c r="F93" s="237"/>
      <c r="G93" s="236">
        <f>ROUND(E93*F93,2)</f>
        <v>0</v>
      </c>
      <c r="H93" s="235" t="s">
        <v>203</v>
      </c>
      <c r="I93" s="253" t="s">
        <v>116</v>
      </c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 t="s">
        <v>117</v>
      </c>
      <c r="AF93" s="211"/>
      <c r="AG93" s="211"/>
      <c r="AH93" s="211"/>
      <c r="AI93" s="211"/>
      <c r="AJ93" s="211"/>
      <c r="AK93" s="211"/>
      <c r="AL93" s="211"/>
      <c r="AM93" s="211">
        <v>21</v>
      </c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50"/>
      <c r="B94" s="225"/>
      <c r="C94" s="325" t="s">
        <v>210</v>
      </c>
      <c r="D94" s="326"/>
      <c r="E94" s="327"/>
      <c r="F94" s="328"/>
      <c r="G94" s="329"/>
      <c r="H94" s="235"/>
      <c r="I94" s="253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6" t="str">
        <f>C94</f>
        <v>včetně ukotvení k podkladu hmoždinkami, svaření všech spojů a překrytí kotev fólií.</v>
      </c>
      <c r="BB94" s="211"/>
      <c r="BC94" s="211"/>
      <c r="BD94" s="211"/>
      <c r="BE94" s="211"/>
      <c r="BF94" s="211"/>
      <c r="BG94" s="211"/>
      <c r="BH94" s="211"/>
    </row>
    <row r="95" spans="1:60" ht="22.5" outlineLevel="1" x14ac:dyDescent="0.2">
      <c r="A95" s="250"/>
      <c r="B95" s="225"/>
      <c r="C95" s="241" t="s">
        <v>204</v>
      </c>
      <c r="D95" s="228"/>
      <c r="E95" s="232"/>
      <c r="F95" s="236"/>
      <c r="G95" s="236"/>
      <c r="H95" s="235"/>
      <c r="I95" s="253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50"/>
      <c r="B96" s="225"/>
      <c r="C96" s="241" t="s">
        <v>205</v>
      </c>
      <c r="D96" s="228"/>
      <c r="E96" s="232"/>
      <c r="F96" s="236"/>
      <c r="G96" s="236"/>
      <c r="H96" s="235"/>
      <c r="I96" s="253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50"/>
      <c r="B97" s="225"/>
      <c r="C97" s="241" t="s">
        <v>211</v>
      </c>
      <c r="D97" s="228"/>
      <c r="E97" s="232">
        <v>136.01669000000001</v>
      </c>
      <c r="F97" s="236"/>
      <c r="G97" s="236"/>
      <c r="H97" s="235"/>
      <c r="I97" s="253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50"/>
      <c r="B98" s="303" t="s">
        <v>212</v>
      </c>
      <c r="C98" s="304"/>
      <c r="D98" s="305"/>
      <c r="E98" s="306"/>
      <c r="F98" s="307"/>
      <c r="G98" s="308"/>
      <c r="H98" s="235"/>
      <c r="I98" s="253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>
        <v>0</v>
      </c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50"/>
      <c r="B99" s="303" t="s">
        <v>213</v>
      </c>
      <c r="C99" s="304"/>
      <c r="D99" s="305"/>
      <c r="E99" s="306"/>
      <c r="F99" s="307"/>
      <c r="G99" s="308"/>
      <c r="H99" s="235"/>
      <c r="I99" s="253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>
        <v>1</v>
      </c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51">
        <v>15</v>
      </c>
      <c r="B100" s="224" t="s">
        <v>214</v>
      </c>
      <c r="C100" s="240" t="s">
        <v>215</v>
      </c>
      <c r="D100" s="227" t="s">
        <v>114</v>
      </c>
      <c r="E100" s="231">
        <v>136.01669000000001</v>
      </c>
      <c r="F100" s="237"/>
      <c r="G100" s="236">
        <f>ROUND(E100*F100,2)</f>
        <v>0</v>
      </c>
      <c r="H100" s="235" t="s">
        <v>203</v>
      </c>
      <c r="I100" s="253" t="s">
        <v>116</v>
      </c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 t="s">
        <v>117</v>
      </c>
      <c r="AF100" s="211"/>
      <c r="AG100" s="211"/>
      <c r="AH100" s="211"/>
      <c r="AI100" s="211"/>
      <c r="AJ100" s="211"/>
      <c r="AK100" s="211"/>
      <c r="AL100" s="211"/>
      <c r="AM100" s="211">
        <v>21</v>
      </c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ht="22.5" outlineLevel="1" x14ac:dyDescent="0.2">
      <c r="A101" s="250"/>
      <c r="B101" s="225"/>
      <c r="C101" s="241" t="s">
        <v>204</v>
      </c>
      <c r="D101" s="228"/>
      <c r="E101" s="232"/>
      <c r="F101" s="236"/>
      <c r="G101" s="236"/>
      <c r="H101" s="235"/>
      <c r="I101" s="253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50"/>
      <c r="B102" s="225"/>
      <c r="C102" s="241" t="s">
        <v>205</v>
      </c>
      <c r="D102" s="228"/>
      <c r="E102" s="232"/>
      <c r="F102" s="236"/>
      <c r="G102" s="236"/>
      <c r="H102" s="235"/>
      <c r="I102" s="253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50"/>
      <c r="B103" s="225"/>
      <c r="C103" s="241" t="s">
        <v>216</v>
      </c>
      <c r="D103" s="228"/>
      <c r="E103" s="232">
        <v>136.01669000000001</v>
      </c>
      <c r="F103" s="236"/>
      <c r="G103" s="236"/>
      <c r="H103" s="235"/>
      <c r="I103" s="253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ht="22.5" outlineLevel="1" x14ac:dyDescent="0.2">
      <c r="A104" s="251">
        <v>16</v>
      </c>
      <c r="B104" s="224" t="s">
        <v>217</v>
      </c>
      <c r="C104" s="240" t="s">
        <v>218</v>
      </c>
      <c r="D104" s="227" t="s">
        <v>219</v>
      </c>
      <c r="E104" s="231">
        <v>2</v>
      </c>
      <c r="F104" s="237"/>
      <c r="G104" s="236">
        <f>ROUND(E104*F104,2)</f>
        <v>0</v>
      </c>
      <c r="H104" s="235"/>
      <c r="I104" s="253" t="s">
        <v>220</v>
      </c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 t="s">
        <v>221</v>
      </c>
      <c r="AF104" s="211"/>
      <c r="AG104" s="211"/>
      <c r="AH104" s="211"/>
      <c r="AI104" s="211"/>
      <c r="AJ104" s="211"/>
      <c r="AK104" s="211"/>
      <c r="AL104" s="211"/>
      <c r="AM104" s="211">
        <v>21</v>
      </c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50"/>
      <c r="B105" s="225"/>
      <c r="C105" s="241" t="s">
        <v>222</v>
      </c>
      <c r="D105" s="228"/>
      <c r="E105" s="232">
        <v>2</v>
      </c>
      <c r="F105" s="236"/>
      <c r="G105" s="236"/>
      <c r="H105" s="235"/>
      <c r="I105" s="253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ht="33.75" outlineLevel="1" x14ac:dyDescent="0.2">
      <c r="A106" s="251">
        <v>17</v>
      </c>
      <c r="B106" s="224" t="s">
        <v>223</v>
      </c>
      <c r="C106" s="240" t="s">
        <v>224</v>
      </c>
      <c r="D106" s="227" t="s">
        <v>114</v>
      </c>
      <c r="E106" s="231">
        <v>156.41919999999999</v>
      </c>
      <c r="F106" s="237"/>
      <c r="G106" s="236">
        <f>ROUND(E106*F106,2)</f>
        <v>0</v>
      </c>
      <c r="H106" s="235" t="s">
        <v>225</v>
      </c>
      <c r="I106" s="253" t="s">
        <v>116</v>
      </c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 t="s">
        <v>221</v>
      </c>
      <c r="AF106" s="211"/>
      <c r="AG106" s="211"/>
      <c r="AH106" s="211"/>
      <c r="AI106" s="211"/>
      <c r="AJ106" s="211"/>
      <c r="AK106" s="211"/>
      <c r="AL106" s="211"/>
      <c r="AM106" s="211">
        <v>21</v>
      </c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50"/>
      <c r="B107" s="225"/>
      <c r="C107" s="241" t="s">
        <v>226</v>
      </c>
      <c r="D107" s="228"/>
      <c r="E107" s="232"/>
      <c r="F107" s="236"/>
      <c r="G107" s="236"/>
      <c r="H107" s="235"/>
      <c r="I107" s="253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50"/>
      <c r="B108" s="225"/>
      <c r="C108" s="241" t="s">
        <v>227</v>
      </c>
      <c r="D108" s="228"/>
      <c r="E108" s="232">
        <v>156.41919999999999</v>
      </c>
      <c r="F108" s="236"/>
      <c r="G108" s="236"/>
      <c r="H108" s="235"/>
      <c r="I108" s="253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50"/>
      <c r="B109" s="303" t="s">
        <v>228</v>
      </c>
      <c r="C109" s="304"/>
      <c r="D109" s="305"/>
      <c r="E109" s="306"/>
      <c r="F109" s="307"/>
      <c r="G109" s="308"/>
      <c r="H109" s="235"/>
      <c r="I109" s="253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>
        <v>0</v>
      </c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50"/>
      <c r="B110" s="303" t="s">
        <v>229</v>
      </c>
      <c r="C110" s="304"/>
      <c r="D110" s="305"/>
      <c r="E110" s="306"/>
      <c r="F110" s="307"/>
      <c r="G110" s="308"/>
      <c r="H110" s="235"/>
      <c r="I110" s="253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 t="s">
        <v>121</v>
      </c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51">
        <v>18</v>
      </c>
      <c r="B111" s="224" t="s">
        <v>230</v>
      </c>
      <c r="C111" s="240" t="s">
        <v>231</v>
      </c>
      <c r="D111" s="227" t="s">
        <v>198</v>
      </c>
      <c r="E111" s="231">
        <v>0.84330000000000005</v>
      </c>
      <c r="F111" s="237"/>
      <c r="G111" s="236">
        <f>ROUND(E111*F111,2)</f>
        <v>0</v>
      </c>
      <c r="H111" s="235" t="s">
        <v>203</v>
      </c>
      <c r="I111" s="253" t="s">
        <v>116</v>
      </c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 t="s">
        <v>117</v>
      </c>
      <c r="AF111" s="211"/>
      <c r="AG111" s="211"/>
      <c r="AH111" s="211"/>
      <c r="AI111" s="211"/>
      <c r="AJ111" s="211"/>
      <c r="AK111" s="211"/>
      <c r="AL111" s="211"/>
      <c r="AM111" s="211">
        <v>21</v>
      </c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x14ac:dyDescent="0.2">
      <c r="A112" s="249" t="s">
        <v>109</v>
      </c>
      <c r="B112" s="223" t="s">
        <v>79</v>
      </c>
      <c r="C112" s="239" t="s">
        <v>80</v>
      </c>
      <c r="D112" s="226"/>
      <c r="E112" s="230"/>
      <c r="F112" s="323">
        <f>SUM(G113:G129)</f>
        <v>0</v>
      </c>
      <c r="G112" s="324"/>
      <c r="H112" s="234"/>
      <c r="I112" s="252"/>
      <c r="AE112" t="s">
        <v>110</v>
      </c>
    </row>
    <row r="113" spans="1:60" outlineLevel="1" x14ac:dyDescent="0.2">
      <c r="A113" s="250"/>
      <c r="B113" s="317" t="s">
        <v>232</v>
      </c>
      <c r="C113" s="318"/>
      <c r="D113" s="319"/>
      <c r="E113" s="320"/>
      <c r="F113" s="321"/>
      <c r="G113" s="322"/>
      <c r="H113" s="235"/>
      <c r="I113" s="253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>
        <v>0</v>
      </c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51">
        <v>19</v>
      </c>
      <c r="B114" s="224" t="s">
        <v>233</v>
      </c>
      <c r="C114" s="240" t="s">
        <v>234</v>
      </c>
      <c r="D114" s="227" t="s">
        <v>114</v>
      </c>
      <c r="E114" s="231">
        <v>136.01669000000001</v>
      </c>
      <c r="F114" s="237"/>
      <c r="G114" s="236">
        <f>ROUND(E114*F114,2)</f>
        <v>0</v>
      </c>
      <c r="H114" s="235" t="s">
        <v>235</v>
      </c>
      <c r="I114" s="253" t="s">
        <v>116</v>
      </c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 t="s">
        <v>117</v>
      </c>
      <c r="AF114" s="211"/>
      <c r="AG114" s="211"/>
      <c r="AH114" s="211"/>
      <c r="AI114" s="211"/>
      <c r="AJ114" s="211"/>
      <c r="AK114" s="211"/>
      <c r="AL114" s="211"/>
      <c r="AM114" s="211">
        <v>21</v>
      </c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ht="22.5" outlineLevel="1" x14ac:dyDescent="0.2">
      <c r="A115" s="250"/>
      <c r="B115" s="225"/>
      <c r="C115" s="241" t="s">
        <v>204</v>
      </c>
      <c r="D115" s="228"/>
      <c r="E115" s="232"/>
      <c r="F115" s="236"/>
      <c r="G115" s="236"/>
      <c r="H115" s="235"/>
      <c r="I115" s="253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50"/>
      <c r="B116" s="225"/>
      <c r="C116" s="241" t="s">
        <v>236</v>
      </c>
      <c r="D116" s="228"/>
      <c r="E116" s="232">
        <v>136.01669000000001</v>
      </c>
      <c r="F116" s="236"/>
      <c r="G116" s="236"/>
      <c r="H116" s="235"/>
      <c r="I116" s="253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51">
        <v>20</v>
      </c>
      <c r="B117" s="224" t="s">
        <v>237</v>
      </c>
      <c r="C117" s="240" t="s">
        <v>238</v>
      </c>
      <c r="D117" s="227" t="s">
        <v>114</v>
      </c>
      <c r="E117" s="231">
        <v>136.01669000000001</v>
      </c>
      <c r="F117" s="237"/>
      <c r="G117" s="236">
        <f>ROUND(E117*F117,2)</f>
        <v>0</v>
      </c>
      <c r="H117" s="235"/>
      <c r="I117" s="253" t="s">
        <v>220</v>
      </c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 t="s">
        <v>221</v>
      </c>
      <c r="AF117" s="211"/>
      <c r="AG117" s="211"/>
      <c r="AH117" s="211"/>
      <c r="AI117" s="211"/>
      <c r="AJ117" s="211"/>
      <c r="AK117" s="211"/>
      <c r="AL117" s="211"/>
      <c r="AM117" s="211">
        <v>21</v>
      </c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50"/>
      <c r="B118" s="225"/>
      <c r="C118" s="241" t="s">
        <v>239</v>
      </c>
      <c r="D118" s="228"/>
      <c r="E118" s="232">
        <v>136.01669000000001</v>
      </c>
      <c r="F118" s="236"/>
      <c r="G118" s="236"/>
      <c r="H118" s="235"/>
      <c r="I118" s="253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ht="22.5" outlineLevel="1" x14ac:dyDescent="0.2">
      <c r="A119" s="251">
        <v>21</v>
      </c>
      <c r="B119" s="224" t="s">
        <v>240</v>
      </c>
      <c r="C119" s="240" t="s">
        <v>241</v>
      </c>
      <c r="D119" s="227" t="s">
        <v>242</v>
      </c>
      <c r="E119" s="231">
        <v>37.404589999999999</v>
      </c>
      <c r="F119" s="237"/>
      <c r="G119" s="236">
        <f>ROUND(E119*F119,2)</f>
        <v>0</v>
      </c>
      <c r="H119" s="235" t="s">
        <v>225</v>
      </c>
      <c r="I119" s="253" t="s">
        <v>116</v>
      </c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 t="s">
        <v>221</v>
      </c>
      <c r="AF119" s="211"/>
      <c r="AG119" s="211"/>
      <c r="AH119" s="211"/>
      <c r="AI119" s="211"/>
      <c r="AJ119" s="211"/>
      <c r="AK119" s="211"/>
      <c r="AL119" s="211"/>
      <c r="AM119" s="211">
        <v>21</v>
      </c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50"/>
      <c r="B120" s="225"/>
      <c r="C120" s="241" t="s">
        <v>243</v>
      </c>
      <c r="D120" s="228"/>
      <c r="E120" s="232"/>
      <c r="F120" s="236"/>
      <c r="G120" s="236"/>
      <c r="H120" s="235"/>
      <c r="I120" s="253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50"/>
      <c r="B121" s="225"/>
      <c r="C121" s="241" t="s">
        <v>205</v>
      </c>
      <c r="D121" s="228"/>
      <c r="E121" s="232"/>
      <c r="F121" s="236"/>
      <c r="G121" s="236"/>
      <c r="H121" s="235"/>
      <c r="I121" s="253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50"/>
      <c r="B122" s="225"/>
      <c r="C122" s="241" t="s">
        <v>244</v>
      </c>
      <c r="D122" s="228"/>
      <c r="E122" s="232">
        <v>37.404589999999999</v>
      </c>
      <c r="F122" s="236"/>
      <c r="G122" s="236"/>
      <c r="H122" s="235"/>
      <c r="I122" s="253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ht="22.5" outlineLevel="1" x14ac:dyDescent="0.2">
      <c r="A123" s="251">
        <v>22</v>
      </c>
      <c r="B123" s="224" t="s">
        <v>245</v>
      </c>
      <c r="C123" s="240" t="s">
        <v>246</v>
      </c>
      <c r="D123" s="227" t="s">
        <v>242</v>
      </c>
      <c r="E123" s="231">
        <v>11.22138</v>
      </c>
      <c r="F123" s="237"/>
      <c r="G123" s="236">
        <f>ROUND(E123*F123,2)</f>
        <v>0</v>
      </c>
      <c r="H123" s="235" t="s">
        <v>225</v>
      </c>
      <c r="I123" s="253" t="s">
        <v>116</v>
      </c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 t="s">
        <v>221</v>
      </c>
      <c r="AF123" s="211"/>
      <c r="AG123" s="211"/>
      <c r="AH123" s="211"/>
      <c r="AI123" s="211"/>
      <c r="AJ123" s="211"/>
      <c r="AK123" s="211"/>
      <c r="AL123" s="211"/>
      <c r="AM123" s="211">
        <v>21</v>
      </c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50"/>
      <c r="B124" s="225"/>
      <c r="C124" s="241" t="s">
        <v>243</v>
      </c>
      <c r="D124" s="228"/>
      <c r="E124" s="232"/>
      <c r="F124" s="236"/>
      <c r="G124" s="236"/>
      <c r="H124" s="235"/>
      <c r="I124" s="253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50"/>
      <c r="B125" s="225"/>
      <c r="C125" s="241" t="s">
        <v>205</v>
      </c>
      <c r="D125" s="228"/>
      <c r="E125" s="232"/>
      <c r="F125" s="236"/>
      <c r="G125" s="236"/>
      <c r="H125" s="235"/>
      <c r="I125" s="253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50"/>
      <c r="B126" s="225"/>
      <c r="C126" s="241" t="s">
        <v>247</v>
      </c>
      <c r="D126" s="228"/>
      <c r="E126" s="232">
        <v>11.22138</v>
      </c>
      <c r="F126" s="236"/>
      <c r="G126" s="236"/>
      <c r="H126" s="235"/>
      <c r="I126" s="253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50"/>
      <c r="B127" s="303" t="s">
        <v>248</v>
      </c>
      <c r="C127" s="304"/>
      <c r="D127" s="305"/>
      <c r="E127" s="306"/>
      <c r="F127" s="307"/>
      <c r="G127" s="308"/>
      <c r="H127" s="235"/>
      <c r="I127" s="253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>
        <v>0</v>
      </c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50"/>
      <c r="B128" s="303" t="s">
        <v>229</v>
      </c>
      <c r="C128" s="304"/>
      <c r="D128" s="305"/>
      <c r="E128" s="306"/>
      <c r="F128" s="307"/>
      <c r="G128" s="308"/>
      <c r="H128" s="235"/>
      <c r="I128" s="253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 t="s">
        <v>121</v>
      </c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51">
        <v>23</v>
      </c>
      <c r="B129" s="224" t="s">
        <v>249</v>
      </c>
      <c r="C129" s="240" t="s">
        <v>231</v>
      </c>
      <c r="D129" s="227" t="s">
        <v>198</v>
      </c>
      <c r="E129" s="231">
        <v>1.15954</v>
      </c>
      <c r="F129" s="237"/>
      <c r="G129" s="236">
        <f>ROUND(E129*F129,2)</f>
        <v>0</v>
      </c>
      <c r="H129" s="235" t="s">
        <v>235</v>
      </c>
      <c r="I129" s="253" t="s">
        <v>116</v>
      </c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 t="s">
        <v>117</v>
      </c>
      <c r="AF129" s="211"/>
      <c r="AG129" s="211"/>
      <c r="AH129" s="211"/>
      <c r="AI129" s="211"/>
      <c r="AJ129" s="211"/>
      <c r="AK129" s="211"/>
      <c r="AL129" s="211"/>
      <c r="AM129" s="211">
        <v>21</v>
      </c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x14ac:dyDescent="0.2">
      <c r="A130" s="249" t="s">
        <v>109</v>
      </c>
      <c r="B130" s="223" t="s">
        <v>81</v>
      </c>
      <c r="C130" s="239" t="s">
        <v>82</v>
      </c>
      <c r="D130" s="226"/>
      <c r="E130" s="230"/>
      <c r="F130" s="323">
        <f>SUM(G131:G159)</f>
        <v>0</v>
      </c>
      <c r="G130" s="324"/>
      <c r="H130" s="234"/>
      <c r="I130" s="252"/>
      <c r="AE130" t="s">
        <v>110</v>
      </c>
    </row>
    <row r="131" spans="1:60" outlineLevel="1" x14ac:dyDescent="0.2">
      <c r="A131" s="250"/>
      <c r="B131" s="317" t="s">
        <v>250</v>
      </c>
      <c r="C131" s="318"/>
      <c r="D131" s="319"/>
      <c r="E131" s="320"/>
      <c r="F131" s="321"/>
      <c r="G131" s="322"/>
      <c r="H131" s="235"/>
      <c r="I131" s="253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>
        <v>0</v>
      </c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50"/>
      <c r="B132" s="303" t="s">
        <v>251</v>
      </c>
      <c r="C132" s="304"/>
      <c r="D132" s="305"/>
      <c r="E132" s="306"/>
      <c r="F132" s="307"/>
      <c r="G132" s="308"/>
      <c r="H132" s="235"/>
      <c r="I132" s="253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 t="s">
        <v>121</v>
      </c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51">
        <v>24</v>
      </c>
      <c r="B133" s="224" t="s">
        <v>252</v>
      </c>
      <c r="C133" s="240" t="s">
        <v>253</v>
      </c>
      <c r="D133" s="227" t="s">
        <v>114</v>
      </c>
      <c r="E133" s="231">
        <v>312.4228</v>
      </c>
      <c r="F133" s="237"/>
      <c r="G133" s="236">
        <f>ROUND(E133*F133,2)</f>
        <v>0</v>
      </c>
      <c r="H133" s="235" t="s">
        <v>254</v>
      </c>
      <c r="I133" s="253" t="s">
        <v>116</v>
      </c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 t="s">
        <v>117</v>
      </c>
      <c r="AF133" s="211"/>
      <c r="AG133" s="211"/>
      <c r="AH133" s="211"/>
      <c r="AI133" s="211"/>
      <c r="AJ133" s="211"/>
      <c r="AK133" s="211"/>
      <c r="AL133" s="211"/>
      <c r="AM133" s="211">
        <v>21</v>
      </c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50"/>
      <c r="B134" s="225"/>
      <c r="C134" s="241" t="s">
        <v>136</v>
      </c>
      <c r="D134" s="228"/>
      <c r="E134" s="232"/>
      <c r="F134" s="236"/>
      <c r="G134" s="236"/>
      <c r="H134" s="235"/>
      <c r="I134" s="253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50"/>
      <c r="B135" s="225"/>
      <c r="C135" s="241" t="s">
        <v>144</v>
      </c>
      <c r="D135" s="228"/>
      <c r="E135" s="232"/>
      <c r="F135" s="236"/>
      <c r="G135" s="236"/>
      <c r="H135" s="235"/>
      <c r="I135" s="253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50"/>
      <c r="B136" s="225"/>
      <c r="C136" s="241" t="s">
        <v>255</v>
      </c>
      <c r="D136" s="228"/>
      <c r="E136" s="232"/>
      <c r="F136" s="236"/>
      <c r="G136" s="236"/>
      <c r="H136" s="235"/>
      <c r="I136" s="253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50"/>
      <c r="B137" s="225"/>
      <c r="C137" s="241" t="s">
        <v>256</v>
      </c>
      <c r="D137" s="228"/>
      <c r="E137" s="232">
        <v>179.15700000000001</v>
      </c>
      <c r="F137" s="236"/>
      <c r="G137" s="236"/>
      <c r="H137" s="235"/>
      <c r="I137" s="253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50"/>
      <c r="B138" s="225"/>
      <c r="C138" s="241" t="s">
        <v>146</v>
      </c>
      <c r="D138" s="228"/>
      <c r="E138" s="232"/>
      <c r="F138" s="236"/>
      <c r="G138" s="236"/>
      <c r="H138" s="235"/>
      <c r="I138" s="253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50"/>
      <c r="B139" s="225"/>
      <c r="C139" s="241" t="s">
        <v>147</v>
      </c>
      <c r="D139" s="228"/>
      <c r="E139" s="232">
        <v>-15.699199999999999</v>
      </c>
      <c r="F139" s="236"/>
      <c r="G139" s="236"/>
      <c r="H139" s="235"/>
      <c r="I139" s="253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50"/>
      <c r="B140" s="225"/>
      <c r="C140" s="241" t="s">
        <v>148</v>
      </c>
      <c r="D140" s="228"/>
      <c r="E140" s="232">
        <v>-0.66125</v>
      </c>
      <c r="F140" s="236"/>
      <c r="G140" s="236"/>
      <c r="H140" s="235"/>
      <c r="I140" s="253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1" x14ac:dyDescent="0.2">
      <c r="A141" s="250"/>
      <c r="B141" s="225"/>
      <c r="C141" s="241" t="s">
        <v>149</v>
      </c>
      <c r="D141" s="228"/>
      <c r="E141" s="232">
        <v>-2.5868000000000002</v>
      </c>
      <c r="F141" s="236"/>
      <c r="G141" s="236"/>
      <c r="H141" s="235"/>
      <c r="I141" s="253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50"/>
      <c r="B142" s="225"/>
      <c r="C142" s="241" t="s">
        <v>150</v>
      </c>
      <c r="D142" s="228"/>
      <c r="E142" s="232">
        <v>-2.1965499999999998</v>
      </c>
      <c r="F142" s="236"/>
      <c r="G142" s="236"/>
      <c r="H142" s="235"/>
      <c r="I142" s="253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50"/>
      <c r="B143" s="225"/>
      <c r="C143" s="241" t="s">
        <v>151</v>
      </c>
      <c r="D143" s="228"/>
      <c r="E143" s="232">
        <v>-1.8018000000000001</v>
      </c>
      <c r="F143" s="236"/>
      <c r="G143" s="236"/>
      <c r="H143" s="235"/>
      <c r="I143" s="253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50"/>
      <c r="B144" s="225"/>
      <c r="C144" s="242" t="s">
        <v>257</v>
      </c>
      <c r="D144" s="229"/>
      <c r="E144" s="233">
        <v>156.2114</v>
      </c>
      <c r="F144" s="236"/>
      <c r="G144" s="236"/>
      <c r="H144" s="235"/>
      <c r="I144" s="253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50"/>
      <c r="B145" s="225"/>
      <c r="C145" s="241" t="s">
        <v>258</v>
      </c>
      <c r="D145" s="228"/>
      <c r="E145" s="232"/>
      <c r="F145" s="236"/>
      <c r="G145" s="236"/>
      <c r="H145" s="235"/>
      <c r="I145" s="253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50"/>
      <c r="B146" s="225"/>
      <c r="C146" s="241" t="s">
        <v>256</v>
      </c>
      <c r="D146" s="228"/>
      <c r="E146" s="232">
        <v>179.15700000000001</v>
      </c>
      <c r="F146" s="236"/>
      <c r="G146" s="236"/>
      <c r="H146" s="235"/>
      <c r="I146" s="253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50"/>
      <c r="B147" s="225"/>
      <c r="C147" s="241" t="s">
        <v>146</v>
      </c>
      <c r="D147" s="228"/>
      <c r="E147" s="232"/>
      <c r="F147" s="236"/>
      <c r="G147" s="236"/>
      <c r="H147" s="235"/>
      <c r="I147" s="253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1" x14ac:dyDescent="0.2">
      <c r="A148" s="250"/>
      <c r="B148" s="225"/>
      <c r="C148" s="241" t="s">
        <v>147</v>
      </c>
      <c r="D148" s="228"/>
      <c r="E148" s="232">
        <v>-15.699199999999999</v>
      </c>
      <c r="F148" s="236"/>
      <c r="G148" s="236"/>
      <c r="H148" s="235"/>
      <c r="I148" s="253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">
      <c r="A149" s="250"/>
      <c r="B149" s="225"/>
      <c r="C149" s="241" t="s">
        <v>148</v>
      </c>
      <c r="D149" s="228"/>
      <c r="E149" s="232">
        <v>-0.66125</v>
      </c>
      <c r="F149" s="236"/>
      <c r="G149" s="236"/>
      <c r="H149" s="235"/>
      <c r="I149" s="253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50"/>
      <c r="B150" s="225"/>
      <c r="C150" s="241" t="s">
        <v>149</v>
      </c>
      <c r="D150" s="228"/>
      <c r="E150" s="232">
        <v>-2.5868000000000002</v>
      </c>
      <c r="F150" s="236"/>
      <c r="G150" s="236"/>
      <c r="H150" s="235"/>
      <c r="I150" s="253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50"/>
      <c r="B151" s="225"/>
      <c r="C151" s="241" t="s">
        <v>150</v>
      </c>
      <c r="D151" s="228"/>
      <c r="E151" s="232">
        <v>-2.1965499999999998</v>
      </c>
      <c r="F151" s="236"/>
      <c r="G151" s="236"/>
      <c r="H151" s="235"/>
      <c r="I151" s="253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50"/>
      <c r="B152" s="225"/>
      <c r="C152" s="241" t="s">
        <v>151</v>
      </c>
      <c r="D152" s="228"/>
      <c r="E152" s="232">
        <v>-1.8018000000000001</v>
      </c>
      <c r="F152" s="236"/>
      <c r="G152" s="236"/>
      <c r="H152" s="235"/>
      <c r="I152" s="253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">
      <c r="A153" s="250"/>
      <c r="B153" s="225"/>
      <c r="C153" s="242" t="s">
        <v>257</v>
      </c>
      <c r="D153" s="229"/>
      <c r="E153" s="233">
        <v>156.2114</v>
      </c>
      <c r="F153" s="236"/>
      <c r="G153" s="236"/>
      <c r="H153" s="235"/>
      <c r="I153" s="253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ht="22.5" outlineLevel="1" x14ac:dyDescent="0.2">
      <c r="A154" s="251">
        <v>25</v>
      </c>
      <c r="B154" s="224" t="s">
        <v>259</v>
      </c>
      <c r="C154" s="240" t="s">
        <v>260</v>
      </c>
      <c r="D154" s="227" t="s">
        <v>114</v>
      </c>
      <c r="E154" s="231">
        <v>343.66507999999999</v>
      </c>
      <c r="F154" s="237"/>
      <c r="G154" s="236">
        <f>ROUND(E154*F154,2)</f>
        <v>0</v>
      </c>
      <c r="H154" s="235" t="s">
        <v>225</v>
      </c>
      <c r="I154" s="253" t="s">
        <v>116</v>
      </c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 t="s">
        <v>221</v>
      </c>
      <c r="AF154" s="211"/>
      <c r="AG154" s="211"/>
      <c r="AH154" s="211"/>
      <c r="AI154" s="211"/>
      <c r="AJ154" s="211"/>
      <c r="AK154" s="211"/>
      <c r="AL154" s="211"/>
      <c r="AM154" s="211">
        <v>21</v>
      </c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50"/>
      <c r="B155" s="225"/>
      <c r="C155" s="241" t="s">
        <v>243</v>
      </c>
      <c r="D155" s="228"/>
      <c r="E155" s="232"/>
      <c r="F155" s="236"/>
      <c r="G155" s="236"/>
      <c r="H155" s="235"/>
      <c r="I155" s="253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50"/>
      <c r="B156" s="225"/>
      <c r="C156" s="241" t="s">
        <v>261</v>
      </c>
      <c r="D156" s="228"/>
      <c r="E156" s="232">
        <v>343.66507999999999</v>
      </c>
      <c r="F156" s="236"/>
      <c r="G156" s="236"/>
      <c r="H156" s="235"/>
      <c r="I156" s="253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50"/>
      <c r="B157" s="303" t="s">
        <v>262</v>
      </c>
      <c r="C157" s="304"/>
      <c r="D157" s="305"/>
      <c r="E157" s="306"/>
      <c r="F157" s="307"/>
      <c r="G157" s="308"/>
      <c r="H157" s="235"/>
      <c r="I157" s="253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>
        <v>0</v>
      </c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50"/>
      <c r="B158" s="303" t="s">
        <v>229</v>
      </c>
      <c r="C158" s="304"/>
      <c r="D158" s="305"/>
      <c r="E158" s="306"/>
      <c r="F158" s="307"/>
      <c r="G158" s="308"/>
      <c r="H158" s="235"/>
      <c r="I158" s="253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 t="s">
        <v>121</v>
      </c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51">
        <v>26</v>
      </c>
      <c r="B159" s="224" t="s">
        <v>263</v>
      </c>
      <c r="C159" s="240" t="s">
        <v>231</v>
      </c>
      <c r="D159" s="227" t="s">
        <v>198</v>
      </c>
      <c r="E159" s="231">
        <v>4.1114800000000002</v>
      </c>
      <c r="F159" s="237"/>
      <c r="G159" s="236">
        <f>ROUND(E159*F159,2)</f>
        <v>0</v>
      </c>
      <c r="H159" s="235" t="s">
        <v>254</v>
      </c>
      <c r="I159" s="253" t="s">
        <v>116</v>
      </c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 t="s">
        <v>117</v>
      </c>
      <c r="AF159" s="211"/>
      <c r="AG159" s="211"/>
      <c r="AH159" s="211"/>
      <c r="AI159" s="211"/>
      <c r="AJ159" s="211"/>
      <c r="AK159" s="211"/>
      <c r="AL159" s="211"/>
      <c r="AM159" s="211">
        <v>21</v>
      </c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x14ac:dyDescent="0.2">
      <c r="A160" s="249" t="s">
        <v>109</v>
      </c>
      <c r="B160" s="223" t="s">
        <v>83</v>
      </c>
      <c r="C160" s="239" t="s">
        <v>84</v>
      </c>
      <c r="D160" s="226"/>
      <c r="E160" s="230"/>
      <c r="F160" s="323">
        <f>SUM(G161:G209)</f>
        <v>0</v>
      </c>
      <c r="G160" s="324"/>
      <c r="H160" s="234"/>
      <c r="I160" s="252"/>
      <c r="AE160" t="s">
        <v>110</v>
      </c>
    </row>
    <row r="161" spans="1:60" outlineLevel="1" x14ac:dyDescent="0.2">
      <c r="A161" s="250"/>
      <c r="B161" s="317" t="s">
        <v>264</v>
      </c>
      <c r="C161" s="318"/>
      <c r="D161" s="319"/>
      <c r="E161" s="320"/>
      <c r="F161" s="321"/>
      <c r="G161" s="322"/>
      <c r="H161" s="235"/>
      <c r="I161" s="253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>
        <v>0</v>
      </c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50"/>
      <c r="B162" s="303" t="s">
        <v>265</v>
      </c>
      <c r="C162" s="304"/>
      <c r="D162" s="305"/>
      <c r="E162" s="306"/>
      <c r="F162" s="307"/>
      <c r="G162" s="308"/>
      <c r="H162" s="235"/>
      <c r="I162" s="253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>
        <v>1</v>
      </c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51">
        <v>27</v>
      </c>
      <c r="B163" s="224" t="s">
        <v>266</v>
      </c>
      <c r="C163" s="240" t="s">
        <v>267</v>
      </c>
      <c r="D163" s="227" t="s">
        <v>165</v>
      </c>
      <c r="E163" s="231">
        <v>34.109000000000002</v>
      </c>
      <c r="F163" s="237"/>
      <c r="G163" s="236">
        <f>ROUND(E163*F163,2)</f>
        <v>0</v>
      </c>
      <c r="H163" s="235" t="s">
        <v>268</v>
      </c>
      <c r="I163" s="253" t="s">
        <v>116</v>
      </c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 t="s">
        <v>117</v>
      </c>
      <c r="AF163" s="211"/>
      <c r="AG163" s="211"/>
      <c r="AH163" s="211"/>
      <c r="AI163" s="211"/>
      <c r="AJ163" s="211"/>
      <c r="AK163" s="211"/>
      <c r="AL163" s="211"/>
      <c r="AM163" s="211">
        <v>21</v>
      </c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">
      <c r="A164" s="250"/>
      <c r="B164" s="225"/>
      <c r="C164" s="241" t="s">
        <v>269</v>
      </c>
      <c r="D164" s="228"/>
      <c r="E164" s="232"/>
      <c r="F164" s="236"/>
      <c r="G164" s="236"/>
      <c r="H164" s="235"/>
      <c r="I164" s="253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1" x14ac:dyDescent="0.2">
      <c r="A165" s="250"/>
      <c r="B165" s="225"/>
      <c r="C165" s="241" t="s">
        <v>270</v>
      </c>
      <c r="D165" s="228"/>
      <c r="E165" s="232">
        <v>34.109000000000002</v>
      </c>
      <c r="F165" s="236"/>
      <c r="G165" s="236"/>
      <c r="H165" s="235"/>
      <c r="I165" s="253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50"/>
      <c r="B166" s="303" t="s">
        <v>271</v>
      </c>
      <c r="C166" s="304"/>
      <c r="D166" s="305"/>
      <c r="E166" s="306"/>
      <c r="F166" s="307"/>
      <c r="G166" s="308"/>
      <c r="H166" s="235"/>
      <c r="I166" s="253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>
        <v>0</v>
      </c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50"/>
      <c r="B167" s="303" t="s">
        <v>272</v>
      </c>
      <c r="C167" s="304"/>
      <c r="D167" s="305"/>
      <c r="E167" s="306"/>
      <c r="F167" s="307"/>
      <c r="G167" s="308"/>
      <c r="H167" s="235"/>
      <c r="I167" s="253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 t="s">
        <v>121</v>
      </c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50"/>
      <c r="B168" s="303" t="s">
        <v>273</v>
      </c>
      <c r="C168" s="304"/>
      <c r="D168" s="305"/>
      <c r="E168" s="306"/>
      <c r="F168" s="307"/>
      <c r="G168" s="308"/>
      <c r="H168" s="235"/>
      <c r="I168" s="253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>
        <v>1</v>
      </c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">
      <c r="A169" s="251">
        <v>28</v>
      </c>
      <c r="B169" s="224" t="s">
        <v>274</v>
      </c>
      <c r="C169" s="240" t="s">
        <v>275</v>
      </c>
      <c r="D169" s="227" t="s">
        <v>165</v>
      </c>
      <c r="E169" s="231">
        <v>19.5</v>
      </c>
      <c r="F169" s="237"/>
      <c r="G169" s="236">
        <f>ROUND(E169*F169,2)</f>
        <v>0</v>
      </c>
      <c r="H169" s="235" t="s">
        <v>268</v>
      </c>
      <c r="I169" s="253" t="s">
        <v>116</v>
      </c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 t="s">
        <v>117</v>
      </c>
      <c r="AF169" s="211"/>
      <c r="AG169" s="211"/>
      <c r="AH169" s="211"/>
      <c r="AI169" s="211"/>
      <c r="AJ169" s="211"/>
      <c r="AK169" s="211"/>
      <c r="AL169" s="211"/>
      <c r="AM169" s="211">
        <v>21</v>
      </c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">
      <c r="A170" s="250"/>
      <c r="B170" s="225"/>
      <c r="C170" s="325" t="s">
        <v>276</v>
      </c>
      <c r="D170" s="326"/>
      <c r="E170" s="327"/>
      <c r="F170" s="328"/>
      <c r="G170" s="329"/>
      <c r="H170" s="235"/>
      <c r="I170" s="253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6" t="str">
        <f>C170</f>
        <v>včetně krytek a spojovacích prostředků.</v>
      </c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50"/>
      <c r="B171" s="225"/>
      <c r="C171" s="241" t="s">
        <v>136</v>
      </c>
      <c r="D171" s="228"/>
      <c r="E171" s="232"/>
      <c r="F171" s="236"/>
      <c r="G171" s="236"/>
      <c r="H171" s="235"/>
      <c r="I171" s="253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50"/>
      <c r="B172" s="225"/>
      <c r="C172" s="241" t="s">
        <v>277</v>
      </c>
      <c r="D172" s="228"/>
      <c r="E172" s="232"/>
      <c r="F172" s="236"/>
      <c r="G172" s="236"/>
      <c r="H172" s="235"/>
      <c r="I172" s="253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50"/>
      <c r="B173" s="225"/>
      <c r="C173" s="241" t="s">
        <v>278</v>
      </c>
      <c r="D173" s="228"/>
      <c r="E173" s="232">
        <v>14.08</v>
      </c>
      <c r="F173" s="236"/>
      <c r="G173" s="236"/>
      <c r="H173" s="235"/>
      <c r="I173" s="253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">
      <c r="A174" s="250"/>
      <c r="B174" s="225"/>
      <c r="C174" s="241" t="s">
        <v>279</v>
      </c>
      <c r="D174" s="228"/>
      <c r="E174" s="232">
        <v>1.1399999999999999</v>
      </c>
      <c r="F174" s="236"/>
      <c r="G174" s="236"/>
      <c r="H174" s="235"/>
      <c r="I174" s="253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">
      <c r="A175" s="250"/>
      <c r="B175" s="225"/>
      <c r="C175" s="241" t="s">
        <v>280</v>
      </c>
      <c r="D175" s="228"/>
      <c r="E175" s="232">
        <v>2.3199999999999998</v>
      </c>
      <c r="F175" s="236"/>
      <c r="G175" s="236"/>
      <c r="H175" s="235"/>
      <c r="I175" s="253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1" x14ac:dyDescent="0.2">
      <c r="A176" s="250"/>
      <c r="B176" s="225"/>
      <c r="C176" s="241" t="s">
        <v>281</v>
      </c>
      <c r="D176" s="228"/>
      <c r="E176" s="232">
        <v>1.96</v>
      </c>
      <c r="F176" s="236"/>
      <c r="G176" s="236"/>
      <c r="H176" s="235"/>
      <c r="I176" s="253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">
      <c r="A177" s="250"/>
      <c r="B177" s="303" t="s">
        <v>282</v>
      </c>
      <c r="C177" s="304"/>
      <c r="D177" s="305"/>
      <c r="E177" s="306"/>
      <c r="F177" s="307"/>
      <c r="G177" s="308"/>
      <c r="H177" s="235"/>
      <c r="I177" s="253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>
        <v>0</v>
      </c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51">
        <v>29</v>
      </c>
      <c r="B178" s="224" t="s">
        <v>283</v>
      </c>
      <c r="C178" s="240" t="s">
        <v>284</v>
      </c>
      <c r="D178" s="227" t="s">
        <v>165</v>
      </c>
      <c r="E178" s="231">
        <v>21.51</v>
      </c>
      <c r="F178" s="237"/>
      <c r="G178" s="236">
        <f>ROUND(E178*F178,2)</f>
        <v>0</v>
      </c>
      <c r="H178" s="235" t="s">
        <v>268</v>
      </c>
      <c r="I178" s="253" t="s">
        <v>116</v>
      </c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 t="s">
        <v>117</v>
      </c>
      <c r="AF178" s="211"/>
      <c r="AG178" s="211"/>
      <c r="AH178" s="211"/>
      <c r="AI178" s="211"/>
      <c r="AJ178" s="211"/>
      <c r="AK178" s="211"/>
      <c r="AL178" s="211"/>
      <c r="AM178" s="211">
        <v>21</v>
      </c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50"/>
      <c r="B179" s="225"/>
      <c r="C179" s="241" t="s">
        <v>285</v>
      </c>
      <c r="D179" s="228"/>
      <c r="E179" s="232">
        <v>21.51</v>
      </c>
      <c r="F179" s="236"/>
      <c r="G179" s="236"/>
      <c r="H179" s="235"/>
      <c r="I179" s="253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50"/>
      <c r="B180" s="303" t="s">
        <v>286</v>
      </c>
      <c r="C180" s="304"/>
      <c r="D180" s="305"/>
      <c r="E180" s="306"/>
      <c r="F180" s="307"/>
      <c r="G180" s="308"/>
      <c r="H180" s="235"/>
      <c r="I180" s="253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>
        <v>0</v>
      </c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">
      <c r="A181" s="251">
        <v>30</v>
      </c>
      <c r="B181" s="224" t="s">
        <v>287</v>
      </c>
      <c r="C181" s="240" t="s">
        <v>288</v>
      </c>
      <c r="D181" s="227" t="s">
        <v>165</v>
      </c>
      <c r="E181" s="231">
        <v>7</v>
      </c>
      <c r="F181" s="237"/>
      <c r="G181" s="236">
        <f>ROUND(E181*F181,2)</f>
        <v>0</v>
      </c>
      <c r="H181" s="235" t="s">
        <v>268</v>
      </c>
      <c r="I181" s="253" t="s">
        <v>116</v>
      </c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 t="s">
        <v>117</v>
      </c>
      <c r="AF181" s="211"/>
      <c r="AG181" s="211"/>
      <c r="AH181" s="211"/>
      <c r="AI181" s="211"/>
      <c r="AJ181" s="211"/>
      <c r="AK181" s="211"/>
      <c r="AL181" s="211"/>
      <c r="AM181" s="211">
        <v>21</v>
      </c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50"/>
      <c r="B182" s="225"/>
      <c r="C182" s="241" t="s">
        <v>289</v>
      </c>
      <c r="D182" s="228"/>
      <c r="E182" s="232">
        <v>7</v>
      </c>
      <c r="F182" s="236"/>
      <c r="G182" s="236"/>
      <c r="H182" s="235"/>
      <c r="I182" s="253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50"/>
      <c r="B183" s="303" t="s">
        <v>290</v>
      </c>
      <c r="C183" s="304"/>
      <c r="D183" s="305"/>
      <c r="E183" s="306"/>
      <c r="F183" s="307"/>
      <c r="G183" s="308"/>
      <c r="H183" s="235"/>
      <c r="I183" s="253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>
        <v>0</v>
      </c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1" x14ac:dyDescent="0.2">
      <c r="A184" s="250"/>
      <c r="B184" s="303" t="s">
        <v>291</v>
      </c>
      <c r="C184" s="304"/>
      <c r="D184" s="305"/>
      <c r="E184" s="306"/>
      <c r="F184" s="307"/>
      <c r="G184" s="308"/>
      <c r="H184" s="235"/>
      <c r="I184" s="253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>
        <v>1</v>
      </c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ht="22.5" outlineLevel="1" x14ac:dyDescent="0.2">
      <c r="A185" s="251">
        <v>31</v>
      </c>
      <c r="B185" s="224" t="s">
        <v>292</v>
      </c>
      <c r="C185" s="240" t="s">
        <v>293</v>
      </c>
      <c r="D185" s="227" t="s">
        <v>165</v>
      </c>
      <c r="E185" s="231">
        <v>21.51</v>
      </c>
      <c r="F185" s="237"/>
      <c r="G185" s="236">
        <f>ROUND(E185*F185,2)</f>
        <v>0</v>
      </c>
      <c r="H185" s="235" t="s">
        <v>268</v>
      </c>
      <c r="I185" s="253" t="s">
        <v>116</v>
      </c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 t="s">
        <v>117</v>
      </c>
      <c r="AF185" s="211"/>
      <c r="AG185" s="211"/>
      <c r="AH185" s="211"/>
      <c r="AI185" s="211"/>
      <c r="AJ185" s="211"/>
      <c r="AK185" s="211"/>
      <c r="AL185" s="211"/>
      <c r="AM185" s="211">
        <v>21</v>
      </c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1" x14ac:dyDescent="0.2">
      <c r="A186" s="250"/>
      <c r="B186" s="225"/>
      <c r="C186" s="325" t="s">
        <v>294</v>
      </c>
      <c r="D186" s="326"/>
      <c r="E186" s="327"/>
      <c r="F186" s="328"/>
      <c r="G186" s="329"/>
      <c r="H186" s="235"/>
      <c r="I186" s="253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6" t="str">
        <f>C186</f>
        <v>včetně háku, čela a spojky.</v>
      </c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">
      <c r="A187" s="250"/>
      <c r="B187" s="225"/>
      <c r="C187" s="241" t="s">
        <v>295</v>
      </c>
      <c r="D187" s="228"/>
      <c r="E187" s="232"/>
      <c r="F187" s="236"/>
      <c r="G187" s="236"/>
      <c r="H187" s="235"/>
      <c r="I187" s="253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50"/>
      <c r="B188" s="225"/>
      <c r="C188" s="241" t="s">
        <v>296</v>
      </c>
      <c r="D188" s="228"/>
      <c r="E188" s="232">
        <v>21.51</v>
      </c>
      <c r="F188" s="236"/>
      <c r="G188" s="236"/>
      <c r="H188" s="235"/>
      <c r="I188" s="253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50"/>
      <c r="B189" s="303" t="s">
        <v>290</v>
      </c>
      <c r="C189" s="304"/>
      <c r="D189" s="305"/>
      <c r="E189" s="306"/>
      <c r="F189" s="307"/>
      <c r="G189" s="308"/>
      <c r="H189" s="235"/>
      <c r="I189" s="253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>
        <v>0</v>
      </c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50"/>
      <c r="B190" s="303" t="s">
        <v>291</v>
      </c>
      <c r="C190" s="304"/>
      <c r="D190" s="305"/>
      <c r="E190" s="306"/>
      <c r="F190" s="307"/>
      <c r="G190" s="308"/>
      <c r="H190" s="235"/>
      <c r="I190" s="253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>
        <v>1</v>
      </c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ht="22.5" outlineLevel="1" x14ac:dyDescent="0.2">
      <c r="A191" s="251">
        <v>32</v>
      </c>
      <c r="B191" s="224" t="s">
        <v>297</v>
      </c>
      <c r="C191" s="240" t="s">
        <v>298</v>
      </c>
      <c r="D191" s="227" t="s">
        <v>165</v>
      </c>
      <c r="E191" s="231">
        <v>7</v>
      </c>
      <c r="F191" s="237"/>
      <c r="G191" s="236">
        <f>ROUND(E191*F191,2)</f>
        <v>0</v>
      </c>
      <c r="H191" s="235" t="s">
        <v>268</v>
      </c>
      <c r="I191" s="253" t="s">
        <v>116</v>
      </c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 t="s">
        <v>117</v>
      </c>
      <c r="AF191" s="211"/>
      <c r="AG191" s="211"/>
      <c r="AH191" s="211"/>
      <c r="AI191" s="211"/>
      <c r="AJ191" s="211"/>
      <c r="AK191" s="211"/>
      <c r="AL191" s="211"/>
      <c r="AM191" s="211">
        <v>21</v>
      </c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">
      <c r="A192" s="250"/>
      <c r="B192" s="225"/>
      <c r="C192" s="325" t="s">
        <v>299</v>
      </c>
      <c r="D192" s="326"/>
      <c r="E192" s="327"/>
      <c r="F192" s="328"/>
      <c r="G192" s="329"/>
      <c r="H192" s="235"/>
      <c r="I192" s="253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6" t="str">
        <f>C192</f>
        <v>včetně kolena, objímky, mezikusu, spojovacího materiálu a zednické výpomoci.</v>
      </c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50"/>
      <c r="B193" s="225"/>
      <c r="C193" s="241" t="s">
        <v>295</v>
      </c>
      <c r="D193" s="228"/>
      <c r="E193" s="232"/>
      <c r="F193" s="236"/>
      <c r="G193" s="236"/>
      <c r="H193" s="235"/>
      <c r="I193" s="253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50"/>
      <c r="B194" s="225"/>
      <c r="C194" s="241" t="s">
        <v>300</v>
      </c>
      <c r="D194" s="228"/>
      <c r="E194" s="232">
        <v>7</v>
      </c>
      <c r="F194" s="236"/>
      <c r="G194" s="236"/>
      <c r="H194" s="235"/>
      <c r="I194" s="253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1" x14ac:dyDescent="0.2">
      <c r="A195" s="251">
        <v>33</v>
      </c>
      <c r="B195" s="224" t="s">
        <v>301</v>
      </c>
      <c r="C195" s="240" t="s">
        <v>302</v>
      </c>
      <c r="D195" s="227" t="s">
        <v>165</v>
      </c>
      <c r="E195" s="231">
        <v>21.51</v>
      </c>
      <c r="F195" s="237"/>
      <c r="G195" s="236">
        <f>ROUND(E195*F195,2)</f>
        <v>0</v>
      </c>
      <c r="H195" s="235"/>
      <c r="I195" s="253" t="s">
        <v>220</v>
      </c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 t="s">
        <v>221</v>
      </c>
      <c r="AF195" s="211"/>
      <c r="AG195" s="211"/>
      <c r="AH195" s="211"/>
      <c r="AI195" s="211"/>
      <c r="AJ195" s="211"/>
      <c r="AK195" s="211"/>
      <c r="AL195" s="211"/>
      <c r="AM195" s="211">
        <v>21</v>
      </c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50"/>
      <c r="B196" s="225"/>
      <c r="C196" s="325" t="s">
        <v>303</v>
      </c>
      <c r="D196" s="326"/>
      <c r="E196" s="327"/>
      <c r="F196" s="328"/>
      <c r="G196" s="329"/>
      <c r="H196" s="235"/>
      <c r="I196" s="253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6" t="str">
        <f>C196</f>
        <v>včetně spojovacích prostředků</v>
      </c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50"/>
      <c r="B197" s="225"/>
      <c r="C197" s="241" t="s">
        <v>295</v>
      </c>
      <c r="D197" s="228"/>
      <c r="E197" s="232"/>
      <c r="F197" s="236"/>
      <c r="G197" s="236"/>
      <c r="H197" s="235"/>
      <c r="I197" s="253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 x14ac:dyDescent="0.2">
      <c r="A198" s="250"/>
      <c r="B198" s="225"/>
      <c r="C198" s="241" t="s">
        <v>304</v>
      </c>
      <c r="D198" s="228"/>
      <c r="E198" s="232">
        <v>21.51</v>
      </c>
      <c r="F198" s="236"/>
      <c r="G198" s="236"/>
      <c r="H198" s="235"/>
      <c r="I198" s="253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">
      <c r="A199" s="251">
        <v>34</v>
      </c>
      <c r="B199" s="224" t="s">
        <v>305</v>
      </c>
      <c r="C199" s="240" t="s">
        <v>306</v>
      </c>
      <c r="D199" s="227" t="s">
        <v>114</v>
      </c>
      <c r="E199" s="231">
        <v>37.731549999999999</v>
      </c>
      <c r="F199" s="237"/>
      <c r="G199" s="236">
        <f>ROUND(E199*F199,2)</f>
        <v>0</v>
      </c>
      <c r="H199" s="235"/>
      <c r="I199" s="253" t="s">
        <v>220</v>
      </c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 t="s">
        <v>221</v>
      </c>
      <c r="AF199" s="211"/>
      <c r="AG199" s="211"/>
      <c r="AH199" s="211"/>
      <c r="AI199" s="211"/>
      <c r="AJ199" s="211"/>
      <c r="AK199" s="211"/>
      <c r="AL199" s="211"/>
      <c r="AM199" s="211">
        <v>21</v>
      </c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">
      <c r="A200" s="250"/>
      <c r="B200" s="225"/>
      <c r="C200" s="241" t="s">
        <v>136</v>
      </c>
      <c r="D200" s="228"/>
      <c r="E200" s="232"/>
      <c r="F200" s="236"/>
      <c r="G200" s="236"/>
      <c r="H200" s="235"/>
      <c r="I200" s="253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50"/>
      <c r="B201" s="225"/>
      <c r="C201" s="241" t="s">
        <v>307</v>
      </c>
      <c r="D201" s="228"/>
      <c r="E201" s="232"/>
      <c r="F201" s="236"/>
      <c r="G201" s="236"/>
      <c r="H201" s="235"/>
      <c r="I201" s="253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1" x14ac:dyDescent="0.2">
      <c r="A202" s="250"/>
      <c r="B202" s="225"/>
      <c r="C202" s="241" t="s">
        <v>308</v>
      </c>
      <c r="D202" s="228"/>
      <c r="E202" s="232">
        <v>37.731549999999999</v>
      </c>
      <c r="F202" s="236"/>
      <c r="G202" s="236"/>
      <c r="H202" s="235"/>
      <c r="I202" s="253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 x14ac:dyDescent="0.2">
      <c r="A203" s="251">
        <v>35</v>
      </c>
      <c r="B203" s="224" t="s">
        <v>309</v>
      </c>
      <c r="C203" s="240" t="s">
        <v>310</v>
      </c>
      <c r="D203" s="227" t="s">
        <v>219</v>
      </c>
      <c r="E203" s="231">
        <v>15</v>
      </c>
      <c r="F203" s="237"/>
      <c r="G203" s="236">
        <f>ROUND(E203*F203,2)</f>
        <v>0</v>
      </c>
      <c r="H203" s="235"/>
      <c r="I203" s="253" t="s">
        <v>220</v>
      </c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 t="s">
        <v>221</v>
      </c>
      <c r="AF203" s="211"/>
      <c r="AG203" s="211"/>
      <c r="AH203" s="211"/>
      <c r="AI203" s="211"/>
      <c r="AJ203" s="211"/>
      <c r="AK203" s="211"/>
      <c r="AL203" s="211"/>
      <c r="AM203" s="211">
        <v>21</v>
      </c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1" x14ac:dyDescent="0.2">
      <c r="A204" s="250"/>
      <c r="B204" s="225"/>
      <c r="C204" s="241" t="s">
        <v>295</v>
      </c>
      <c r="D204" s="228"/>
      <c r="E204" s="232"/>
      <c r="F204" s="236"/>
      <c r="G204" s="236"/>
      <c r="H204" s="235"/>
      <c r="I204" s="253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50"/>
      <c r="B205" s="225"/>
      <c r="C205" s="241" t="s">
        <v>311</v>
      </c>
      <c r="D205" s="228"/>
      <c r="E205" s="232">
        <v>13.643599999999999</v>
      </c>
      <c r="F205" s="236"/>
      <c r="G205" s="236"/>
      <c r="H205" s="235"/>
      <c r="I205" s="253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">
      <c r="A206" s="250"/>
      <c r="B206" s="225"/>
      <c r="C206" s="241" t="s">
        <v>312</v>
      </c>
      <c r="D206" s="228"/>
      <c r="E206" s="232">
        <v>1.3564000000000001</v>
      </c>
      <c r="F206" s="236"/>
      <c r="G206" s="236"/>
      <c r="H206" s="235"/>
      <c r="I206" s="253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">
      <c r="A207" s="250"/>
      <c r="B207" s="303" t="s">
        <v>313</v>
      </c>
      <c r="C207" s="304"/>
      <c r="D207" s="305"/>
      <c r="E207" s="306"/>
      <c r="F207" s="307"/>
      <c r="G207" s="308"/>
      <c r="H207" s="235"/>
      <c r="I207" s="253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>
        <v>0</v>
      </c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1" x14ac:dyDescent="0.2">
      <c r="A208" s="250"/>
      <c r="B208" s="303" t="s">
        <v>229</v>
      </c>
      <c r="C208" s="304"/>
      <c r="D208" s="305"/>
      <c r="E208" s="306"/>
      <c r="F208" s="307"/>
      <c r="G208" s="308"/>
      <c r="H208" s="235"/>
      <c r="I208" s="253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 t="s">
        <v>121</v>
      </c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1" x14ac:dyDescent="0.2">
      <c r="A209" s="251">
        <v>36</v>
      </c>
      <c r="B209" s="224" t="s">
        <v>314</v>
      </c>
      <c r="C209" s="240" t="s">
        <v>231</v>
      </c>
      <c r="D209" s="227" t="s">
        <v>198</v>
      </c>
      <c r="E209" s="231">
        <v>0.91947000000000001</v>
      </c>
      <c r="F209" s="237"/>
      <c r="G209" s="236">
        <f>ROUND(E209*F209,2)</f>
        <v>0</v>
      </c>
      <c r="H209" s="235" t="s">
        <v>268</v>
      </c>
      <c r="I209" s="253" t="s">
        <v>116</v>
      </c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 t="s">
        <v>117</v>
      </c>
      <c r="AF209" s="211"/>
      <c r="AG209" s="211"/>
      <c r="AH209" s="211"/>
      <c r="AI209" s="211"/>
      <c r="AJ209" s="211"/>
      <c r="AK209" s="211"/>
      <c r="AL209" s="211"/>
      <c r="AM209" s="211">
        <v>21</v>
      </c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x14ac:dyDescent="0.2">
      <c r="A210" s="249" t="s">
        <v>109</v>
      </c>
      <c r="B210" s="223" t="s">
        <v>85</v>
      </c>
      <c r="C210" s="239" t="s">
        <v>86</v>
      </c>
      <c r="D210" s="226"/>
      <c r="E210" s="230"/>
      <c r="F210" s="323">
        <f>SUM(G211:G211)</f>
        <v>0</v>
      </c>
      <c r="G210" s="324"/>
      <c r="H210" s="234"/>
      <c r="I210" s="252"/>
      <c r="AE210" t="s">
        <v>110</v>
      </c>
    </row>
    <row r="211" spans="1:60" outlineLevel="1" x14ac:dyDescent="0.2">
      <c r="A211" s="251">
        <v>37</v>
      </c>
      <c r="B211" s="224" t="s">
        <v>315</v>
      </c>
      <c r="C211" s="240" t="s">
        <v>316</v>
      </c>
      <c r="D211" s="227" t="s">
        <v>219</v>
      </c>
      <c r="E211" s="231">
        <v>1</v>
      </c>
      <c r="F211" s="237"/>
      <c r="G211" s="236">
        <f>ROUND(E211*F211,2)</f>
        <v>0</v>
      </c>
      <c r="H211" s="235"/>
      <c r="I211" s="253" t="s">
        <v>220</v>
      </c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 t="s">
        <v>221</v>
      </c>
      <c r="AF211" s="211"/>
      <c r="AG211" s="211"/>
      <c r="AH211" s="211"/>
      <c r="AI211" s="211"/>
      <c r="AJ211" s="211"/>
      <c r="AK211" s="211"/>
      <c r="AL211" s="211"/>
      <c r="AM211" s="211">
        <v>21</v>
      </c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x14ac:dyDescent="0.2">
      <c r="A212" s="249" t="s">
        <v>109</v>
      </c>
      <c r="B212" s="223" t="s">
        <v>87</v>
      </c>
      <c r="C212" s="239" t="s">
        <v>88</v>
      </c>
      <c r="D212" s="226"/>
      <c r="E212" s="230"/>
      <c r="F212" s="323">
        <f>SUM(G213:G226)</f>
        <v>0</v>
      </c>
      <c r="G212" s="324"/>
      <c r="H212" s="234"/>
      <c r="I212" s="252"/>
      <c r="AE212" t="s">
        <v>110</v>
      </c>
    </row>
    <row r="213" spans="1:60" outlineLevel="1" x14ac:dyDescent="0.2">
      <c r="A213" s="251">
        <v>38</v>
      </c>
      <c r="B213" s="224" t="s">
        <v>317</v>
      </c>
      <c r="C213" s="240" t="s">
        <v>318</v>
      </c>
      <c r="D213" s="227" t="s">
        <v>198</v>
      </c>
      <c r="E213" s="231">
        <v>8.8090000000000002E-2</v>
      </c>
      <c r="F213" s="237"/>
      <c r="G213" s="236">
        <f>ROUND(E213*F213,2)</f>
        <v>0</v>
      </c>
      <c r="H213" s="235"/>
      <c r="I213" s="253" t="s">
        <v>220</v>
      </c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 t="s">
        <v>221</v>
      </c>
      <c r="AF213" s="211"/>
      <c r="AG213" s="211"/>
      <c r="AH213" s="211"/>
      <c r="AI213" s="211"/>
      <c r="AJ213" s="211"/>
      <c r="AK213" s="211"/>
      <c r="AL213" s="211"/>
      <c r="AM213" s="211">
        <v>21</v>
      </c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1" x14ac:dyDescent="0.2">
      <c r="A214" s="250"/>
      <c r="B214" s="225"/>
      <c r="C214" s="241" t="s">
        <v>319</v>
      </c>
      <c r="D214" s="228"/>
      <c r="E214" s="232">
        <v>7.2270000000000001E-2</v>
      </c>
      <c r="F214" s="236"/>
      <c r="G214" s="236"/>
      <c r="H214" s="235"/>
      <c r="I214" s="253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">
      <c r="A215" s="250"/>
      <c r="B215" s="225"/>
      <c r="C215" s="241" t="s">
        <v>320</v>
      </c>
      <c r="D215" s="228"/>
      <c r="E215" s="232">
        <v>1.5820000000000001E-2</v>
      </c>
      <c r="F215" s="236"/>
      <c r="G215" s="236"/>
      <c r="H215" s="235"/>
      <c r="I215" s="253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1" x14ac:dyDescent="0.2">
      <c r="A216" s="250"/>
      <c r="B216" s="303" t="s">
        <v>321</v>
      </c>
      <c r="C216" s="304"/>
      <c r="D216" s="305"/>
      <c r="E216" s="306"/>
      <c r="F216" s="307"/>
      <c r="G216" s="308"/>
      <c r="H216" s="235"/>
      <c r="I216" s="253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>
        <v>0</v>
      </c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 x14ac:dyDescent="0.2">
      <c r="A217" s="250"/>
      <c r="B217" s="303" t="s">
        <v>322</v>
      </c>
      <c r="C217" s="304"/>
      <c r="D217" s="305"/>
      <c r="E217" s="306"/>
      <c r="F217" s="307"/>
      <c r="G217" s="308"/>
      <c r="H217" s="235"/>
      <c r="I217" s="253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 t="s">
        <v>121</v>
      </c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6" t="str">
        <f>B217</f>
        <v>Svislá doprava s popřípadným nutným naložením do dopravního zařízení, s vyprázdněním dopravního zařízení na hromadu nebo do dopravního prostředku</v>
      </c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">
      <c r="A218" s="251">
        <v>39</v>
      </c>
      <c r="B218" s="224" t="s">
        <v>323</v>
      </c>
      <c r="C218" s="240" t="s">
        <v>324</v>
      </c>
      <c r="D218" s="227" t="s">
        <v>198</v>
      </c>
      <c r="E218" s="231">
        <v>8.8090000000000002E-2</v>
      </c>
      <c r="F218" s="237"/>
      <c r="G218" s="236">
        <f>ROUND(E218*F218,2)</f>
        <v>0</v>
      </c>
      <c r="H218" s="235" t="s">
        <v>325</v>
      </c>
      <c r="I218" s="253" t="s">
        <v>116</v>
      </c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 t="s">
        <v>117</v>
      </c>
      <c r="AF218" s="211"/>
      <c r="AG218" s="211"/>
      <c r="AH218" s="211"/>
      <c r="AI218" s="211"/>
      <c r="AJ218" s="211"/>
      <c r="AK218" s="211"/>
      <c r="AL218" s="211"/>
      <c r="AM218" s="211">
        <v>21</v>
      </c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1" x14ac:dyDescent="0.2">
      <c r="A219" s="250"/>
      <c r="B219" s="303" t="s">
        <v>326</v>
      </c>
      <c r="C219" s="304"/>
      <c r="D219" s="305"/>
      <c r="E219" s="306"/>
      <c r="F219" s="307"/>
      <c r="G219" s="308"/>
      <c r="H219" s="235"/>
      <c r="I219" s="253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>
        <v>0</v>
      </c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1" x14ac:dyDescent="0.2">
      <c r="A220" s="251">
        <v>40</v>
      </c>
      <c r="B220" s="224" t="s">
        <v>327</v>
      </c>
      <c r="C220" s="240" t="s">
        <v>328</v>
      </c>
      <c r="D220" s="227" t="s">
        <v>198</v>
      </c>
      <c r="E220" s="231">
        <v>8.8090000000000002E-2</v>
      </c>
      <c r="F220" s="237"/>
      <c r="G220" s="236">
        <f>ROUND(E220*F220,2)</f>
        <v>0</v>
      </c>
      <c r="H220" s="235" t="s">
        <v>329</v>
      </c>
      <c r="I220" s="253" t="s">
        <v>116</v>
      </c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 t="s">
        <v>117</v>
      </c>
      <c r="AF220" s="211"/>
      <c r="AG220" s="211"/>
      <c r="AH220" s="211"/>
      <c r="AI220" s="211"/>
      <c r="AJ220" s="211"/>
      <c r="AK220" s="211"/>
      <c r="AL220" s="211"/>
      <c r="AM220" s="211">
        <v>21</v>
      </c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1" x14ac:dyDescent="0.2">
      <c r="A221" s="250"/>
      <c r="B221" s="225"/>
      <c r="C221" s="325" t="s">
        <v>330</v>
      </c>
      <c r="D221" s="326"/>
      <c r="E221" s="327"/>
      <c r="F221" s="328"/>
      <c r="G221" s="329"/>
      <c r="H221" s="235"/>
      <c r="I221" s="253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6" t="str">
        <f>C221</f>
        <v>Včetně naložení na dopravní prostředek a složení na skládku, bez poplatku za skládku.</v>
      </c>
      <c r="BB221" s="211"/>
      <c r="BC221" s="211"/>
      <c r="BD221" s="211"/>
      <c r="BE221" s="211"/>
      <c r="BF221" s="211"/>
      <c r="BG221" s="211"/>
      <c r="BH221" s="211"/>
    </row>
    <row r="222" spans="1:60" outlineLevel="1" x14ac:dyDescent="0.2">
      <c r="A222" s="251">
        <v>41</v>
      </c>
      <c r="B222" s="224" t="s">
        <v>331</v>
      </c>
      <c r="C222" s="240" t="s">
        <v>332</v>
      </c>
      <c r="D222" s="227" t="s">
        <v>198</v>
      </c>
      <c r="E222" s="231">
        <v>0.88093999999999995</v>
      </c>
      <c r="F222" s="237"/>
      <c r="G222" s="236">
        <f>ROUND(E222*F222,2)</f>
        <v>0</v>
      </c>
      <c r="H222" s="235" t="s">
        <v>329</v>
      </c>
      <c r="I222" s="253" t="s">
        <v>116</v>
      </c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 t="s">
        <v>117</v>
      </c>
      <c r="AF222" s="211"/>
      <c r="AG222" s="211"/>
      <c r="AH222" s="211"/>
      <c r="AI222" s="211"/>
      <c r="AJ222" s="211"/>
      <c r="AK222" s="211"/>
      <c r="AL222" s="211"/>
      <c r="AM222" s="211">
        <v>21</v>
      </c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 x14ac:dyDescent="0.2">
      <c r="A223" s="250"/>
      <c r="B223" s="303" t="s">
        <v>333</v>
      </c>
      <c r="C223" s="304"/>
      <c r="D223" s="305"/>
      <c r="E223" s="306"/>
      <c r="F223" s="307"/>
      <c r="G223" s="308"/>
      <c r="H223" s="235"/>
      <c r="I223" s="253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>
        <v>0</v>
      </c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1" x14ac:dyDescent="0.2">
      <c r="A224" s="251">
        <v>42</v>
      </c>
      <c r="B224" s="224" t="s">
        <v>334</v>
      </c>
      <c r="C224" s="240" t="s">
        <v>335</v>
      </c>
      <c r="D224" s="227" t="s">
        <v>198</v>
      </c>
      <c r="E224" s="231">
        <v>0.17619000000000001</v>
      </c>
      <c r="F224" s="237"/>
      <c r="G224" s="236">
        <f>ROUND(E224*F224,2)</f>
        <v>0</v>
      </c>
      <c r="H224" s="235" t="s">
        <v>329</v>
      </c>
      <c r="I224" s="253" t="s">
        <v>116</v>
      </c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 t="s">
        <v>117</v>
      </c>
      <c r="AF224" s="211"/>
      <c r="AG224" s="211"/>
      <c r="AH224" s="211"/>
      <c r="AI224" s="211"/>
      <c r="AJ224" s="211"/>
      <c r="AK224" s="211"/>
      <c r="AL224" s="211"/>
      <c r="AM224" s="211">
        <v>21</v>
      </c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1" x14ac:dyDescent="0.2">
      <c r="A225" s="250"/>
      <c r="B225" s="303" t="s">
        <v>336</v>
      </c>
      <c r="C225" s="304"/>
      <c r="D225" s="305"/>
      <c r="E225" s="306"/>
      <c r="F225" s="307"/>
      <c r="G225" s="308"/>
      <c r="H225" s="235"/>
      <c r="I225" s="253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>
        <v>0</v>
      </c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 x14ac:dyDescent="0.2">
      <c r="A226" s="251">
        <v>43</v>
      </c>
      <c r="B226" s="224" t="s">
        <v>337</v>
      </c>
      <c r="C226" s="240" t="s">
        <v>338</v>
      </c>
      <c r="D226" s="227" t="s">
        <v>198</v>
      </c>
      <c r="E226" s="231">
        <v>8.8090000000000002E-2</v>
      </c>
      <c r="F226" s="237"/>
      <c r="G226" s="236">
        <f>ROUND(E226*F226,2)</f>
        <v>0</v>
      </c>
      <c r="H226" s="235" t="s">
        <v>329</v>
      </c>
      <c r="I226" s="253" t="s">
        <v>116</v>
      </c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 t="s">
        <v>117</v>
      </c>
      <c r="AF226" s="211"/>
      <c r="AG226" s="211"/>
      <c r="AH226" s="211"/>
      <c r="AI226" s="211"/>
      <c r="AJ226" s="211"/>
      <c r="AK226" s="211"/>
      <c r="AL226" s="211"/>
      <c r="AM226" s="211">
        <v>21</v>
      </c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x14ac:dyDescent="0.2">
      <c r="A227" s="249" t="s">
        <v>109</v>
      </c>
      <c r="B227" s="223" t="s">
        <v>89</v>
      </c>
      <c r="C227" s="239" t="s">
        <v>90</v>
      </c>
      <c r="D227" s="226"/>
      <c r="E227" s="230"/>
      <c r="F227" s="323">
        <f>SUM(G228:G231)</f>
        <v>0</v>
      </c>
      <c r="G227" s="324"/>
      <c r="H227" s="234"/>
      <c r="I227" s="252"/>
      <c r="AE227" t="s">
        <v>110</v>
      </c>
    </row>
    <row r="228" spans="1:60" outlineLevel="1" x14ac:dyDescent="0.2">
      <c r="A228" s="250"/>
      <c r="B228" s="317" t="s">
        <v>339</v>
      </c>
      <c r="C228" s="318"/>
      <c r="D228" s="319"/>
      <c r="E228" s="320"/>
      <c r="F228" s="321"/>
      <c r="G228" s="322"/>
      <c r="H228" s="235"/>
      <c r="I228" s="253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>
        <v>0</v>
      </c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1" x14ac:dyDescent="0.2">
      <c r="A229" s="251">
        <v>44</v>
      </c>
      <c r="B229" s="224" t="s">
        <v>340</v>
      </c>
      <c r="C229" s="240" t="s">
        <v>341</v>
      </c>
      <c r="D229" s="227" t="s">
        <v>342</v>
      </c>
      <c r="E229" s="231">
        <v>1</v>
      </c>
      <c r="F229" s="237"/>
      <c r="G229" s="236">
        <f>ROUND(E229*F229,2)</f>
        <v>0</v>
      </c>
      <c r="H229" s="235" t="s">
        <v>343</v>
      </c>
      <c r="I229" s="253" t="s">
        <v>116</v>
      </c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 t="s">
        <v>117</v>
      </c>
      <c r="AF229" s="211"/>
      <c r="AG229" s="211"/>
      <c r="AH229" s="211"/>
      <c r="AI229" s="211"/>
      <c r="AJ229" s="211"/>
      <c r="AK229" s="211"/>
      <c r="AL229" s="211"/>
      <c r="AM229" s="211">
        <v>21</v>
      </c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">
      <c r="A230" s="250"/>
      <c r="B230" s="225"/>
      <c r="C230" s="325" t="s">
        <v>344</v>
      </c>
      <c r="D230" s="326"/>
      <c r="E230" s="327"/>
      <c r="F230" s="328"/>
      <c r="G230" s="329"/>
      <c r="H230" s="235"/>
      <c r="I230" s="253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6" t="str">
        <f>C230</f>
        <v>Veškeré náklady spojené s vybudováním, provozem a odstraněním zařízení staveniště.</v>
      </c>
      <c r="BB230" s="211"/>
      <c r="BC230" s="211"/>
      <c r="BD230" s="211"/>
      <c r="BE230" s="211"/>
      <c r="BF230" s="211"/>
      <c r="BG230" s="211"/>
      <c r="BH230" s="211"/>
    </row>
    <row r="231" spans="1:60" outlineLevel="1" x14ac:dyDescent="0.2">
      <c r="A231" s="251">
        <v>45</v>
      </c>
      <c r="B231" s="224" t="s">
        <v>345</v>
      </c>
      <c r="C231" s="240" t="s">
        <v>346</v>
      </c>
      <c r="D231" s="227" t="s">
        <v>342</v>
      </c>
      <c r="E231" s="231">
        <v>1</v>
      </c>
      <c r="F231" s="237"/>
      <c r="G231" s="236">
        <f>ROUND(E231*F231,2)</f>
        <v>0</v>
      </c>
      <c r="H231" s="235"/>
      <c r="I231" s="253" t="s">
        <v>220</v>
      </c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 t="s">
        <v>221</v>
      </c>
      <c r="AF231" s="211"/>
      <c r="AG231" s="211"/>
      <c r="AH231" s="211"/>
      <c r="AI231" s="211"/>
      <c r="AJ231" s="211"/>
      <c r="AK231" s="211"/>
      <c r="AL231" s="211"/>
      <c r="AM231" s="211">
        <v>21</v>
      </c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x14ac:dyDescent="0.2">
      <c r="A232" s="249" t="s">
        <v>109</v>
      </c>
      <c r="B232" s="223" t="s">
        <v>91</v>
      </c>
      <c r="C232" s="239" t="s">
        <v>92</v>
      </c>
      <c r="D232" s="226"/>
      <c r="E232" s="230"/>
      <c r="F232" s="323">
        <f>SUM(G233:G238)</f>
        <v>0</v>
      </c>
      <c r="G232" s="324"/>
      <c r="H232" s="234"/>
      <c r="I232" s="252"/>
      <c r="AE232" t="s">
        <v>110</v>
      </c>
    </row>
    <row r="233" spans="1:60" outlineLevel="1" x14ac:dyDescent="0.2">
      <c r="A233" s="250"/>
      <c r="B233" s="317" t="s">
        <v>347</v>
      </c>
      <c r="C233" s="318"/>
      <c r="D233" s="319"/>
      <c r="E233" s="320"/>
      <c r="F233" s="321"/>
      <c r="G233" s="322"/>
      <c r="H233" s="235"/>
      <c r="I233" s="253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>
        <v>0</v>
      </c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">
      <c r="A234" s="250"/>
      <c r="B234" s="303" t="s">
        <v>348</v>
      </c>
      <c r="C234" s="304"/>
      <c r="D234" s="305"/>
      <c r="E234" s="306"/>
      <c r="F234" s="307"/>
      <c r="G234" s="308"/>
      <c r="H234" s="235"/>
      <c r="I234" s="253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 t="s">
        <v>121</v>
      </c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1" x14ac:dyDescent="0.2">
      <c r="A235" s="251">
        <v>46</v>
      </c>
      <c r="B235" s="224" t="s">
        <v>349</v>
      </c>
      <c r="C235" s="240" t="s">
        <v>350</v>
      </c>
      <c r="D235" s="227" t="s">
        <v>342</v>
      </c>
      <c r="E235" s="231">
        <v>1</v>
      </c>
      <c r="F235" s="237"/>
      <c r="G235" s="236">
        <f>ROUND(E235*F235,2)</f>
        <v>0</v>
      </c>
      <c r="H235" s="235" t="s">
        <v>343</v>
      </c>
      <c r="I235" s="253" t="s">
        <v>116</v>
      </c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 t="s">
        <v>117</v>
      </c>
      <c r="AF235" s="211"/>
      <c r="AG235" s="211"/>
      <c r="AH235" s="211"/>
      <c r="AI235" s="211"/>
      <c r="AJ235" s="211"/>
      <c r="AK235" s="211"/>
      <c r="AL235" s="211"/>
      <c r="AM235" s="211">
        <v>21</v>
      </c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1" x14ac:dyDescent="0.2">
      <c r="A236" s="250"/>
      <c r="B236" s="225"/>
      <c r="C236" s="325" t="s">
        <v>348</v>
      </c>
      <c r="D236" s="326"/>
      <c r="E236" s="327"/>
      <c r="F236" s="328"/>
      <c r="G236" s="329"/>
      <c r="H236" s="235"/>
      <c r="I236" s="253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6" t="str">
        <f>C236</f>
        <v>Náklady zhotovitele, které vzniknou v souvislosti s povinnostmi zhotovitele při předání a převzetí díla.</v>
      </c>
      <c r="BB236" s="211"/>
      <c r="BC236" s="211"/>
      <c r="BD236" s="211"/>
      <c r="BE236" s="211"/>
      <c r="BF236" s="211"/>
      <c r="BG236" s="211"/>
      <c r="BH236" s="211"/>
    </row>
    <row r="237" spans="1:60" ht="22.5" outlineLevel="1" x14ac:dyDescent="0.2">
      <c r="A237" s="251">
        <v>47</v>
      </c>
      <c r="B237" s="224" t="s">
        <v>351</v>
      </c>
      <c r="C237" s="240" t="s">
        <v>352</v>
      </c>
      <c r="D237" s="227" t="s">
        <v>342</v>
      </c>
      <c r="E237" s="231">
        <v>1</v>
      </c>
      <c r="F237" s="237"/>
      <c r="G237" s="236">
        <f>ROUND(E237*F237,2)</f>
        <v>0</v>
      </c>
      <c r="H237" s="235"/>
      <c r="I237" s="253" t="s">
        <v>220</v>
      </c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 t="s">
        <v>221</v>
      </c>
      <c r="AF237" s="211"/>
      <c r="AG237" s="211"/>
      <c r="AH237" s="211"/>
      <c r="AI237" s="211"/>
      <c r="AJ237" s="211"/>
      <c r="AK237" s="211"/>
      <c r="AL237" s="211"/>
      <c r="AM237" s="211">
        <v>21</v>
      </c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ht="23.25" outlineLevel="1" thickBot="1" x14ac:dyDescent="0.25">
      <c r="A238" s="259"/>
      <c r="B238" s="260"/>
      <c r="C238" s="330" t="s">
        <v>353</v>
      </c>
      <c r="D238" s="331"/>
      <c r="E238" s="332"/>
      <c r="F238" s="333"/>
      <c r="G238" s="334"/>
      <c r="H238" s="261"/>
      <c r="I238" s="262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6" t="str">
        <f>C238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238" s="211"/>
      <c r="BC238" s="211"/>
      <c r="BD238" s="211"/>
      <c r="BE238" s="211"/>
      <c r="BF238" s="211"/>
      <c r="BG238" s="211"/>
      <c r="BH238" s="211"/>
    </row>
    <row r="239" spans="1:60" hidden="1" x14ac:dyDescent="0.2">
      <c r="A239" s="54"/>
      <c r="B239" s="61" t="s">
        <v>355</v>
      </c>
      <c r="C239" s="243" t="s">
        <v>355</v>
      </c>
      <c r="D239" s="214"/>
      <c r="E239" s="212"/>
      <c r="F239" s="212"/>
      <c r="G239" s="212"/>
      <c r="H239" s="212"/>
      <c r="I239" s="213"/>
    </row>
    <row r="240" spans="1:60" hidden="1" x14ac:dyDescent="0.2">
      <c r="A240" s="244"/>
      <c r="B240" s="245" t="s">
        <v>354</v>
      </c>
      <c r="C240" s="246"/>
      <c r="D240" s="247"/>
      <c r="E240" s="244"/>
      <c r="F240" s="244"/>
      <c r="G240" s="248">
        <f>F8+F12+F59+F77+F81+F86+F112+F130+F160+F210+F212+F227+F232</f>
        <v>0</v>
      </c>
      <c r="H240" s="46"/>
      <c r="I240" s="46"/>
      <c r="AN240">
        <v>15</v>
      </c>
      <c r="AO240">
        <v>21</v>
      </c>
    </row>
    <row r="241" spans="1:41" x14ac:dyDescent="0.2">
      <c r="A241" s="46"/>
      <c r="B241" s="238"/>
      <c r="C241" s="238"/>
      <c r="D241" s="190"/>
      <c r="E241" s="46"/>
      <c r="F241" s="46"/>
      <c r="G241" s="46"/>
      <c r="H241" s="46"/>
      <c r="I241" s="46"/>
      <c r="AN241">
        <f>SUMIF(AM8:AM240,AN240,G8:G240)</f>
        <v>0</v>
      </c>
      <c r="AO241">
        <f>SUMIF(AM8:AM240,AO240,G8:G240)</f>
        <v>0</v>
      </c>
    </row>
    <row r="242" spans="1:41" x14ac:dyDescent="0.2">
      <c r="D242" s="189"/>
    </row>
    <row r="243" spans="1:41" x14ac:dyDescent="0.2">
      <c r="D243" s="189"/>
    </row>
    <row r="244" spans="1:41" x14ac:dyDescent="0.2">
      <c r="D244" s="189"/>
    </row>
    <row r="245" spans="1:41" x14ac:dyDescent="0.2">
      <c r="D245" s="189"/>
    </row>
    <row r="246" spans="1:41" x14ac:dyDescent="0.2">
      <c r="D246" s="189"/>
    </row>
    <row r="247" spans="1:41" x14ac:dyDescent="0.2">
      <c r="D247" s="189"/>
    </row>
    <row r="248" spans="1:41" x14ac:dyDescent="0.2">
      <c r="D248" s="189"/>
    </row>
    <row r="249" spans="1:41" x14ac:dyDescent="0.2">
      <c r="D249" s="189"/>
    </row>
    <row r="250" spans="1:41" x14ac:dyDescent="0.2">
      <c r="D250" s="189"/>
    </row>
    <row r="251" spans="1:41" x14ac:dyDescent="0.2">
      <c r="D251" s="189"/>
    </row>
    <row r="252" spans="1:41" x14ac:dyDescent="0.2">
      <c r="D252" s="189"/>
    </row>
    <row r="253" spans="1:41" x14ac:dyDescent="0.2">
      <c r="D253" s="189"/>
    </row>
    <row r="254" spans="1:41" x14ac:dyDescent="0.2">
      <c r="D254" s="189"/>
    </row>
    <row r="255" spans="1:41" x14ac:dyDescent="0.2">
      <c r="D255" s="189"/>
    </row>
    <row r="256" spans="1:41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sheetProtection algorithmName="SHA-512" hashValue="WA2G6ru9TNCYL9pweSCP/GzLiq5BYa3PbAxIdDSSwMcqMV41oG/XZGARCAEJhDNr9XcbeRBujB4UjfMX485iEw==" saltValue="SWJmo38mEjjBDNrjmpXNQg==" spinCount="100000" sheet="1"/>
  <mergeCells count="81">
    <mergeCell ref="B234:G234"/>
    <mergeCell ref="C236:G236"/>
    <mergeCell ref="C238:G238"/>
    <mergeCell ref="B225:G225"/>
    <mergeCell ref="F227:G227"/>
    <mergeCell ref="B228:G228"/>
    <mergeCell ref="C230:G230"/>
    <mergeCell ref="F232:G232"/>
    <mergeCell ref="B233:G233"/>
    <mergeCell ref="B223:G223"/>
    <mergeCell ref="B190:G190"/>
    <mergeCell ref="C192:G192"/>
    <mergeCell ref="C196:G196"/>
    <mergeCell ref="B207:G207"/>
    <mergeCell ref="B208:G208"/>
    <mergeCell ref="F210:G210"/>
    <mergeCell ref="F212:G212"/>
    <mergeCell ref="B216:G216"/>
    <mergeCell ref="B217:G217"/>
    <mergeCell ref="B219:G219"/>
    <mergeCell ref="C221:G221"/>
    <mergeCell ref="B189:G189"/>
    <mergeCell ref="B161:G161"/>
    <mergeCell ref="B162:G162"/>
    <mergeCell ref="B166:G166"/>
    <mergeCell ref="B167:G167"/>
    <mergeCell ref="B168:G168"/>
    <mergeCell ref="C170:G170"/>
    <mergeCell ref="B177:G177"/>
    <mergeCell ref="B180:G180"/>
    <mergeCell ref="B183:G183"/>
    <mergeCell ref="B184:G184"/>
    <mergeCell ref="C186:G186"/>
    <mergeCell ref="F160:G160"/>
    <mergeCell ref="B109:G109"/>
    <mergeCell ref="B110:G110"/>
    <mergeCell ref="F112:G112"/>
    <mergeCell ref="B113:G113"/>
    <mergeCell ref="B127:G127"/>
    <mergeCell ref="B128:G128"/>
    <mergeCell ref="F130:G130"/>
    <mergeCell ref="B131:G131"/>
    <mergeCell ref="B132:G132"/>
    <mergeCell ref="B157:G157"/>
    <mergeCell ref="B158:G158"/>
    <mergeCell ref="B99:G99"/>
    <mergeCell ref="F77:G77"/>
    <mergeCell ref="B78:G78"/>
    <mergeCell ref="F81:G81"/>
    <mergeCell ref="B82:G82"/>
    <mergeCell ref="B83:G83"/>
    <mergeCell ref="B84:G84"/>
    <mergeCell ref="F86:G86"/>
    <mergeCell ref="B87:G87"/>
    <mergeCell ref="B92:G92"/>
    <mergeCell ref="C94:G94"/>
    <mergeCell ref="B98:G98"/>
    <mergeCell ref="B74:G74"/>
    <mergeCell ref="B31:G31"/>
    <mergeCell ref="C33:G33"/>
    <mergeCell ref="B43:G43"/>
    <mergeCell ref="B44:G44"/>
    <mergeCell ref="C46:G46"/>
    <mergeCell ref="B54:G54"/>
    <mergeCell ref="F59:G59"/>
    <mergeCell ref="B60:G60"/>
    <mergeCell ref="B67:G67"/>
    <mergeCell ref="B70:G70"/>
    <mergeCell ref="B71:G71"/>
    <mergeCell ref="B30:G30"/>
    <mergeCell ref="A1:G1"/>
    <mergeCell ref="C7:G7"/>
    <mergeCell ref="F8:G8"/>
    <mergeCell ref="B9:G9"/>
    <mergeCell ref="F12:G12"/>
    <mergeCell ref="B13:G13"/>
    <mergeCell ref="B14:G14"/>
    <mergeCell ref="B22:G22"/>
    <mergeCell ref="B23:G23"/>
    <mergeCell ref="B24:G24"/>
    <mergeCell ref="B29:G29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Uchazeč</vt:lpstr>
      <vt:lpstr>Stavba</vt:lpstr>
      <vt:lpstr>VzorObjekt</vt:lpstr>
      <vt:lpstr>VzorPolozky</vt:lpstr>
      <vt:lpstr>Rekapitulace Objekt SO1</vt:lpstr>
      <vt:lpstr>SO1 1.02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'Rekapitulace Objekt SO1'!Oblast_tisku</vt:lpstr>
      <vt:lpstr>'SO1 1.02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Rozpoctylbc</dc:creator>
  <cp:lastModifiedBy>Ivana</cp:lastModifiedBy>
  <cp:lastPrinted>2012-06-29T07:38:16Z</cp:lastPrinted>
  <dcterms:created xsi:type="dcterms:W3CDTF">2009-04-08T07:15:50Z</dcterms:created>
  <dcterms:modified xsi:type="dcterms:W3CDTF">2018-02-08T15:24:05Z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-488053309</vt:i4>
  </property>
  <property fmtid="{D5CDD505-2E9C-101B-9397-08002B2CF9AE}" pid="3" name="_NewReviewCycle">
    <vt:lpwstr/>
  </property>
  <property fmtid="{D5CDD505-2E9C-101B-9397-08002B2CF9AE}" pid="4" name="_EmailSubject">
    <vt:lpwstr>Poptávka - dokumentace</vt:lpwstr>
  </property>
  <property fmtid="{D5CDD505-2E9C-101B-9397-08002B2CF9AE}" pid="5" name="_AuthorEmail">
    <vt:lpwstr>pechova@zsbyskovice.cz</vt:lpwstr>
  </property>
  <property fmtid="{D5CDD505-2E9C-101B-9397-08002B2CF9AE}" pid="6" name="_AuthorEmailDisplayName">
    <vt:lpwstr>PaedDr. Ivana Pechová</vt:lpwstr>
  </property>
  <property fmtid="{D5CDD505-2E9C-101B-9397-08002B2CF9AE}" pid="7" name="_ReviewingToolsShownOnce">
    <vt:lpwstr/>
  </property>
</Properties>
</file>