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500" activeTab="0"/>
  </bookViews>
  <sheets>
    <sheet name="SESTAVENÍ" sheetId="1" r:id="rId1"/>
    <sheet name="VYTÁPĚNÍ HLAVNÍ BUDOVA" sheetId="2" r:id="rId2"/>
    <sheet name="VYTÁPĚNÍ TEPLOVOD" sheetId="3" r:id="rId3"/>
    <sheet name="TEPLOVOD STAVEBNÍ ČÁST" sheetId="4" r:id="rId4"/>
  </sheets>
  <definedNames>
    <definedName name="Carmatury">"$ROZPOCET.$A$#REF!:$F$#REF!"</definedName>
    <definedName name="Excel_BuiltIn__FilterDatabase_1">'VYTÁPĚNÍ HLAVNÍ BUDOVA'!$A$25:$E$1379</definedName>
    <definedName name="Excel_BuiltIn__FilterDatabase_1_1">'VYTÁPĚNÍ HLAVNÍ BUDOVA'!$A$25:$E$1507</definedName>
    <definedName name="Excel_BuiltIn__FilterDatabase_2">"$#REF!.$A$1:$F$1"</definedName>
    <definedName name="Excel_BuiltIn_Database_0">'VYTÁPĚNÍ HLAVNÍ BUDOVA'!$A$364:$E$615</definedName>
    <definedName name="Excel_BuiltIn_Print_Area" localSheetId="1">'VYTÁPĚNÍ HLAVNÍ BUDOVA'!$A$37259:$F$63974</definedName>
    <definedName name="Excel_BuiltIn_Print_Area_1_1">'VYTÁPĚNÍ HLAVNÍ BUDOVA'!$A$1:$IQ$1376</definedName>
    <definedName name="_xlnm.Print_Area" localSheetId="0">'SESTAVENÍ'!$A$2:$E$34</definedName>
    <definedName name="Zarmatury">"$#REF!.$A$1:$F$39"</definedName>
    <definedName name="Zarmatury_1">'VYTÁPĚNÍ HLAVNÍ BUDOVA'!$A$622:$E$1050</definedName>
    <definedName name="ZIZdodavka">'VYTÁPĚNÍ HLAVNÍ BUDOVA'!$A$1239:$E$1297</definedName>
    <definedName name="ZIZmontaze">'VYTÁPĚNÍ HLAVNÍ BUDOVA'!$A$1306:$E$1343</definedName>
    <definedName name="Zkotelna">'VYTÁPĚNÍ HLAVNÍ BUDOVA'!$A$25:$E$139</definedName>
    <definedName name="Znatery">'VYTÁPĚNÍ HLAVNÍ BUDOVA'!$A$1353:$E$1376</definedName>
    <definedName name="Zpotrubi">'VYTÁPĚNÍ HLAVNÍ BUDOVA'!$A$364:$E$611</definedName>
    <definedName name="Zstrojovna">'VYTÁPĚNÍ HLAVNÍ BUDOVA'!$A$150:$E$353</definedName>
    <definedName name="Ztelesa">'VYTÁPĚNÍ HLAVNÍ BUDOVA'!$A$1061:$E$1227</definedName>
  </definedNames>
  <calcPr fullCalcOnLoad="1"/>
</workbook>
</file>

<file path=xl/sharedStrings.xml><?xml version="1.0" encoding="utf-8"?>
<sst xmlns="http://schemas.openxmlformats.org/spreadsheetml/2006/main" count="508" uniqueCount="285">
  <si>
    <t xml:space="preserve">firma  JAKUB MÍKA                                                     </t>
  </si>
  <si>
    <t>projektová činnost ve  výstavbě , energetický specialista        ČKAIT: 0501175   MPO:1062</t>
  </si>
  <si>
    <t xml:space="preserve">Rumjancevova 1231/13, 460 01,  Liberec 1              IČ:867 93 144     tel.: 606 138 678  </t>
  </si>
  <si>
    <t>AKCE:</t>
  </si>
  <si>
    <t>: Zaměření, zpracování dokumentace stávajícího stavu objektu  „hlavní budova“</t>
  </si>
  <si>
    <t xml:space="preserve">  stávajícího stavu rozvodů topení v hlavní budově a následné vypracování </t>
  </si>
  <si>
    <t xml:space="preserve"> projektové dokumentace k „Rekonstrukci rozvodů topení v hlavní budově“                      </t>
  </si>
  <si>
    <t>INVESTOR:</t>
  </si>
  <si>
    <t>: Domov Pod Skalami Kurovodice, poskytovatel sociálních služeb</t>
  </si>
  <si>
    <t>ZAK. ČÍSLO:</t>
  </si>
  <si>
    <t>: 172001</t>
  </si>
  <si>
    <t>STUPEŇ:</t>
  </si>
  <si>
    <t>: Realizační dokumentace stavby</t>
  </si>
  <si>
    <t>D.1.4. ZAŘÍZENÍ PRO VYTÁPĚNÍ STAVEB</t>
  </si>
  <si>
    <t>ROZPOČET</t>
  </si>
  <si>
    <t>Zaměření, zpracování dokumentace stávajícího stavu objektu  „hlavní budova“,</t>
  </si>
  <si>
    <t>stavu rozvodů topení v hlavní budově a následné vypracování projektové dokumentace k</t>
  </si>
  <si>
    <t xml:space="preserve">„Rekonstrukci rozvodů topení v hlavní budově“ </t>
  </si>
  <si>
    <t>CELKOVÉ SESTAVENÍ NÁKLADŮ</t>
  </si>
  <si>
    <t>Sestavení nákladů – cenová úroveň ÚRS PRAHA 2016 - ceny bez DPH</t>
  </si>
  <si>
    <t xml:space="preserve">Navržené výrobky jsou vzorové. Záměna možná za výrobky stejných nebo lepších parametrů </t>
  </si>
  <si>
    <t>POLOŽKA</t>
  </si>
  <si>
    <t>POPIS</t>
  </si>
  <si>
    <t>NÁKLADY</t>
  </si>
  <si>
    <t>VYTÁPĚNÍ HLAVNÍ BUDOVA</t>
  </si>
  <si>
    <t>VYTÁPĚNÍ TEPLOVOD</t>
  </si>
  <si>
    <t>TEPLOVOD STAVEBNÍ ČÁST</t>
  </si>
  <si>
    <t>Celkem</t>
  </si>
  <si>
    <t>ČÁST : VYTÁPĚNÍ HLAVNÍ BUDOVA</t>
  </si>
  <si>
    <t>Ústřední vytápění</t>
  </si>
  <si>
    <t>Izolace tepelné</t>
  </si>
  <si>
    <t>Úpravy měřícího systému</t>
  </si>
  <si>
    <t>MJ</t>
  </si>
  <si>
    <t>MNOŽST.</t>
  </si>
  <si>
    <t>CENA</t>
  </si>
  <si>
    <t>003</t>
  </si>
  <si>
    <t>Topná a tlaková zkouška,vyregulování soustavy</t>
  </si>
  <si>
    <t>hod</t>
  </si>
  <si>
    <t>Výchozí revize MĚŘENÍ A REGULACE</t>
  </si>
  <si>
    <t>kus</t>
  </si>
  <si>
    <t>NÁKLADY CELKEM</t>
  </si>
  <si>
    <t>800-731 ÚSTŘEDNÍ VYTÁPĚNÍ</t>
  </si>
  <si>
    <t>Strojovny</t>
  </si>
  <si>
    <t>Demont.rozdelovacu do DN 200</t>
  </si>
  <si>
    <t>m</t>
  </si>
  <si>
    <t>Montaz orient.stitku</t>
  </si>
  <si>
    <t>Čerpadlo el. DN25 80/180 (0,6-4,2 m3/h, 7,8-1,6m)</t>
  </si>
  <si>
    <t>Čerpadlo el. DN32 40/180 (Hmax=4m, Qmax=6m3/h))</t>
  </si>
  <si>
    <t>Rozdel. RS KOMBI MODUL 120, 3 VĚTVE DN50</t>
  </si>
  <si>
    <t>Stavit.stojan 420-670</t>
  </si>
  <si>
    <t>Tep. izolace R+S,  PUR 35mm + Al</t>
  </si>
  <si>
    <t>Dodavka stitku</t>
  </si>
  <si>
    <t>Montáž čerpadel DN25</t>
  </si>
  <si>
    <t>Montáž čerpadel DN32</t>
  </si>
  <si>
    <t>Montáž rozdělovače a sběrače</t>
  </si>
  <si>
    <t>Vypuštění / napuštění soustavy, úprava vody, objekt cca 1800 l</t>
  </si>
  <si>
    <t>Celkem položky</t>
  </si>
  <si>
    <t xml:space="preserve">Presun pro stroj.v obj.  do 6m            </t>
  </si>
  <si>
    <t xml:space="preserve">Dopravne                                         </t>
  </si>
  <si>
    <t>Strojovny celkem</t>
  </si>
  <si>
    <t>Rozvod potrubí</t>
  </si>
  <si>
    <t>Demont.trubek zavit.do DN 50</t>
  </si>
  <si>
    <t>Potrubi ocelové uhlíkové tenkostěn., vně pozink 15x1,2</t>
  </si>
  <si>
    <t>Potrubi ocelové uhlíkové tenkostěn., vně pozink 18x1,2</t>
  </si>
  <si>
    <t>Potrubi ocelové uhlíkové tenkostěn., vně pozink 22x1,5</t>
  </si>
  <si>
    <t>Potrubi ocelové uhlíkové tenkostěn., vně pozink 28x1,5</t>
  </si>
  <si>
    <t>Potrubi ocelové uhlíkové tenkostěn., vně pozink 35x1,5</t>
  </si>
  <si>
    <t>Potrubi ocelové uhlíkové tenkostěn., vně pozink 42x1,5</t>
  </si>
  <si>
    <t>Potrubi ocelové uhlíkové tenkostěn., vně pozink 54x1,5</t>
  </si>
  <si>
    <t>Odbocka ocelové uhlíkové tenkostěn. 15mm</t>
  </si>
  <si>
    <t>Odbocka ocelové uhlíkové tenkostěn. 18mm</t>
  </si>
  <si>
    <t>Odbocka ocelové uhlíkové tenkostěn. 22mm</t>
  </si>
  <si>
    <t>Odbocka ocelové uhlíkové tenkostěn. 28mm</t>
  </si>
  <si>
    <t>Odbocka ocelové uhlíkové tenkostěn. 35mm</t>
  </si>
  <si>
    <t>Odbocka ocelové uhlíkové tenkostěn. 42mm</t>
  </si>
  <si>
    <t>Odbocka ocelové uhlíkové tenkostěn. 54Mm</t>
  </si>
  <si>
    <t>Přechodka Fe uhlík – závit DN25 -  28x1,5</t>
  </si>
  <si>
    <t>Přechodka Fe uhlík – závit DN32 -  35x1,5</t>
  </si>
  <si>
    <t>Přechodka Fe uhlík – závit DN40 -  42x1,5</t>
  </si>
  <si>
    <t>Přechodka Fe uhlík – závit DN50 -  54x1,5</t>
  </si>
  <si>
    <t>Tlak.zk.zav.trubek   do DN30</t>
  </si>
  <si>
    <t>Tlak.zk.zav.trubek   do DN40</t>
  </si>
  <si>
    <t>Tlak.zk.zav.trubek   do DN50</t>
  </si>
  <si>
    <t>Ocel.doplnk.konstrukce</t>
  </si>
  <si>
    <t xml:space="preserve"> kg</t>
  </si>
  <si>
    <t>Upevnovaci objimka</t>
  </si>
  <si>
    <t xml:space="preserve">Presun pro potrubi UT    do 6m          </t>
  </si>
  <si>
    <t>Rozvod potrubí celkem</t>
  </si>
  <si>
    <t>Armatury</t>
  </si>
  <si>
    <t>Mont.armatur s 1 zav.G 1/2</t>
  </si>
  <si>
    <t>Mont.armatur se 2 zav.G 1/2</t>
  </si>
  <si>
    <t>Mont.armatur se 2 zav.G 6/4</t>
  </si>
  <si>
    <t>Mont.armatur se 2 zav.G 2“</t>
  </si>
  <si>
    <t>Mont.armatur se 3 zav.G 1"</t>
  </si>
  <si>
    <t>Mont.armatur se 3 zav.G 5/4"</t>
  </si>
  <si>
    <t>Servopohon 3.bod. 120s 230V</t>
  </si>
  <si>
    <t>Trojcestný směš. ventil,Kvs 10, DN25</t>
  </si>
  <si>
    <t>Trojcestný směš. ventil,Kvs 16, DN32</t>
  </si>
  <si>
    <t>Ruční.odvzduš.ventil BALUX</t>
  </si>
  <si>
    <t>Filtr závitový 08412 DN40</t>
  </si>
  <si>
    <t>Filtr závitový 08412 DN50</t>
  </si>
  <si>
    <t>Zpětná klapka  DN40</t>
  </si>
  <si>
    <t>Zpětná klapka  DN50</t>
  </si>
  <si>
    <t>Odlučovač vzduchu  DN40 vč.AOV</t>
  </si>
  <si>
    <t>KULOVÝ KOHOUT DN40</t>
  </si>
  <si>
    <t>KULOVÝ KOHOUT DN50</t>
  </si>
  <si>
    <t>KK VYPOUŠTĚCÍ  DN 15</t>
  </si>
  <si>
    <t>Teploměr axiální TP 120 A D63/L50</t>
  </si>
  <si>
    <t>Sada TRV+RŠ+TH+svěr.šroubení   1/2xEK-15x1 ROHOVÝ</t>
  </si>
  <si>
    <t>Sada středová armatura+TH+svěr.šroubení   1/2xEK-15x1 ROHOVÝ</t>
  </si>
  <si>
    <t xml:space="preserve">Presun pro armatury      do 6m          </t>
  </si>
  <si>
    <t>Armatury celkem</t>
  </si>
  <si>
    <t>Otopná tělesa</t>
  </si>
  <si>
    <t>Demontaz teles litinovych</t>
  </si>
  <si>
    <t>m2</t>
  </si>
  <si>
    <t>Demontáž panelových těles do 1500mm</t>
  </si>
  <si>
    <t>Montaz teles do 1500mm</t>
  </si>
  <si>
    <t>Montaz teles nad 1500mm</t>
  </si>
  <si>
    <t>Mtz telesa koupelnového do 0,9m2</t>
  </si>
  <si>
    <t>Mtz telesa koupelnového nad 0,9m2</t>
  </si>
  <si>
    <t>Pripl.za zednicke vypomoce</t>
  </si>
  <si>
    <t>DESKOVÉ TĚLESO 22-090160-50</t>
  </si>
  <si>
    <t>DESKOVÉ TĚLESO 22-060160-50</t>
  </si>
  <si>
    <t>DESKOVÉ TĚLESO 22-060120-50</t>
  </si>
  <si>
    <t>DESKOVÉ TĚLESO 22-060180-50</t>
  </si>
  <si>
    <t>DESKOVÉ TĚLESO 22-060110-50</t>
  </si>
  <si>
    <t>DESKOVÉ TĚLESO 21-090050-50</t>
  </si>
  <si>
    <t>DESKOVÉ TĚLESO 22-090060-50</t>
  </si>
  <si>
    <t>DESKOVÉ TĚLESO 22-060050-50</t>
  </si>
  <si>
    <t>DESKOVÉ TĚLESO 22-060140-50</t>
  </si>
  <si>
    <t>DESKOVÉ TĚLESO 33-060140-50</t>
  </si>
  <si>
    <t>DESKOVÉ TĚLESO 22-060080-50</t>
  </si>
  <si>
    <t>DESKOVÉ TĚLESO 33-060100-50</t>
  </si>
  <si>
    <t>DESKOVÉ TĚLESO 33-030160-50</t>
  </si>
  <si>
    <t>DESKOVÉ TĚLESO 22-050090-50</t>
  </si>
  <si>
    <t>DESKOVÉ TĚLESO 22-050070-50</t>
  </si>
  <si>
    <t>DESKOVÉ TĚLESO 22-090120-50</t>
  </si>
  <si>
    <t>DESKOVÉ TĚLESO 11-060040-50</t>
  </si>
  <si>
    <t>DESKOVÉ TĚLESO 21-090070-50</t>
  </si>
  <si>
    <t>DESKOVÉ TĚLESO 11-060060-50</t>
  </si>
  <si>
    <t>DESKOVÉ TĚLESO 22-060090-50</t>
  </si>
  <si>
    <t>DESKOVÉ TĚLESO 11-060050-50</t>
  </si>
  <si>
    <t>DESKOVÉ TĚLESO 22-090080-50</t>
  </si>
  <si>
    <t>DESKOVÉ TĚLESO 21-060080-50</t>
  </si>
  <si>
    <t>DESKOVÉ TĚLESO 22-060100-50</t>
  </si>
  <si>
    <t>DESKOVÉ TĚLESO 33-060090-50</t>
  </si>
  <si>
    <t>DESKOVÉ TĚLESO 22-060070-50</t>
  </si>
  <si>
    <t>DESKOVÉ TĚLESO 22-060260-50</t>
  </si>
  <si>
    <t>DESKOVÉ TĚLESO 22-060200-50</t>
  </si>
  <si>
    <t>DESKOVÉ TĚLESO 21-060060-50</t>
  </si>
  <si>
    <t>DESKOVÉ TĚLESO 33-060080-50</t>
  </si>
  <si>
    <t>POZINKOVANÉ TĚLESO 33-060120-50Z</t>
  </si>
  <si>
    <t>POZINKOVANÉ TĚLESO 22-090120-50Z</t>
  </si>
  <si>
    <t>POZINKOVANÉ TĚLESO 33-060100-50Z</t>
  </si>
  <si>
    <t>POZINKOVANÉ TĚLESO 22-090080-50Z</t>
  </si>
  <si>
    <t>POZINKOVANÉ TĚLESO 22-090110-50Z</t>
  </si>
  <si>
    <t>KOUPELNOVÝ ŽEBŘÍK KLTM 1820.450</t>
  </si>
  <si>
    <t>KOUPELNOVÝ ŽEBŘÍK KLTM 1500.450</t>
  </si>
  <si>
    <t>KOUPELNOVÝ ŽEBŘÍK KLTM 1820.750</t>
  </si>
  <si>
    <t>KOUPELNOVÝ ŽEBŘÍK KLTM 1820.600</t>
  </si>
  <si>
    <t xml:space="preserve">presun pro telesa do 6m                   </t>
  </si>
  <si>
    <t>Otopná tělesa celkem</t>
  </si>
  <si>
    <t>800-713 IZOLACE TEPELNÉ</t>
  </si>
  <si>
    <t>Dodávka</t>
  </si>
  <si>
    <t>Izolace mineral + Al folie 42/40</t>
  </si>
  <si>
    <t>Izolace mineral + Al folie 54/50</t>
  </si>
  <si>
    <t>Izolace PU pouzdro 18/20</t>
  </si>
  <si>
    <t>Izolace PU pouzdro 22/20</t>
  </si>
  <si>
    <t>Izolace PU pouzdro 28/25</t>
  </si>
  <si>
    <t xml:space="preserve"> m</t>
  </si>
  <si>
    <t>Izolace PU pouzdro 35/25</t>
  </si>
  <si>
    <t>Montaz a uchycení izolace</t>
  </si>
  <si>
    <t>Dodávka celkem</t>
  </si>
  <si>
    <t>Úpravy systému měření a regulace</t>
  </si>
  <si>
    <t>Odpojení / připojení prvků ve strojovně (oč, trojcest, čidlo)</t>
  </si>
  <si>
    <t>Demontáž / montáž prostorových čídel, nasvorkování kabelů</t>
  </si>
  <si>
    <t>kabelové vedení k novým umístěním p.čidel (JYTY 4x1,5mm2)</t>
  </si>
  <si>
    <t>uložení vedení  k novým umístěním p.čidel</t>
  </si>
  <si>
    <t>Práce elektro celkem</t>
  </si>
  <si>
    <t>ČÁST : VYTÁPĚNÍ TEPLOVOD</t>
  </si>
  <si>
    <t>CENOVÁ REKAPITULACE</t>
  </si>
  <si>
    <t>Cena celkem</t>
  </si>
  <si>
    <t>A.</t>
  </si>
  <si>
    <t>Technologická část dodávky cena bez DPH celkem</t>
  </si>
  <si>
    <t>1.</t>
  </si>
  <si>
    <t>2.</t>
  </si>
  <si>
    <t>Trubky ocelové,nátěry, izolace</t>
  </si>
  <si>
    <t>B.</t>
  </si>
  <si>
    <t>Stavební část dodávky - samostatná složka</t>
  </si>
  <si>
    <t>Poznámky:</t>
  </si>
  <si>
    <t>1) Potrubí z ocelových trubek dle normy EN 10217, izolované tvrdou polyuretanovou pěnou a zakrytých pláštěm z polyetylenových trubek.</t>
  </si>
  <si>
    <t>2) Pro výpočty bylo použito potrubí ISOPLUS určeno pro nejvyšší pracovní přetlak 2,5MPa, pracovní teplotou 149°C a mezí kluzu do 190N/mm2.</t>
  </si>
  <si>
    <t xml:space="preserve">3) Veškeré dodávky a montáže podléhají standartu ISOPLUS                                                                                        </t>
  </si>
  <si>
    <t>Číslo</t>
  </si>
  <si>
    <t>Popis, specifikace</t>
  </si>
  <si>
    <t>Poznámka</t>
  </si>
  <si>
    <t>Množství</t>
  </si>
  <si>
    <t>Hmotn.</t>
  </si>
  <si>
    <t>Cena za jednotku</t>
  </si>
  <si>
    <t>Cena</t>
  </si>
  <si>
    <t xml:space="preserve">A. </t>
  </si>
  <si>
    <t>Technologická část dodávky</t>
  </si>
  <si>
    <t>Předizolované potrubí</t>
  </si>
  <si>
    <t>Předizolované potrubí ocelové DN80</t>
  </si>
  <si>
    <t>Dodávka předizolovaného potrubí  DN80</t>
  </si>
  <si>
    <t>montáže</t>
  </si>
  <si>
    <t>Montáže předizolovaného potrubí</t>
  </si>
  <si>
    <t>sada</t>
  </si>
  <si>
    <t>Předizolované potrubí celkem</t>
  </si>
  <si>
    <t>Trubky ocelové</t>
  </si>
  <si>
    <t>potrubní materiál</t>
  </si>
  <si>
    <t>Demontáž potrubí do 89</t>
  </si>
  <si>
    <t>Trubka DN 80 mat.11353.1</t>
  </si>
  <si>
    <t>bm</t>
  </si>
  <si>
    <t>Odvzdušňovací nádobka DN50</t>
  </si>
  <si>
    <t>ks</t>
  </si>
  <si>
    <t>Zkouška těsnosti trubek hladkých do 89/3,6</t>
  </si>
  <si>
    <t>armatury</t>
  </si>
  <si>
    <t>demontáž armatur přírubových do DN100</t>
  </si>
  <si>
    <t xml:space="preserve">Mezipřírubová klapka DN80 PN6  </t>
  </si>
  <si>
    <t>K81 122 440/16</t>
  </si>
  <si>
    <t xml:space="preserve">Přírubový spoj DN80 </t>
  </si>
  <si>
    <t>Vypouštěcí kohout kulový G1/2“</t>
  </si>
  <si>
    <t>součet</t>
  </si>
  <si>
    <t>Ocelové doplňkové konstrukce</t>
  </si>
  <si>
    <t>Válcovaný materiál, podpěra potrubí</t>
  </si>
  <si>
    <t>kg</t>
  </si>
  <si>
    <t>Trubky ocelové celkem</t>
  </si>
  <si>
    <t>minerální pouzdro+ AL folie  89x80mm</t>
  </si>
  <si>
    <t>Mont.izol.potrubí</t>
  </si>
  <si>
    <t>Presun pro izolace do 6m</t>
  </si>
  <si>
    <t>Dopravné</t>
  </si>
  <si>
    <t>Izolace tepelné celkem</t>
  </si>
  <si>
    <t>Nátěry</t>
  </si>
  <si>
    <t>Syntet.potr.do DN100 dvojnasob.</t>
  </si>
  <si>
    <t>Syntet.potr.do DN100 zakladni</t>
  </si>
  <si>
    <t>Nátěry celkem</t>
  </si>
  <si>
    <t>ČÁST : TEPLOVODNÍ PŘÍPOJKA  - STAVEBNÍ ČÁST</t>
  </si>
  <si>
    <t>Rekapitulace ceny stavby ( objektu )</t>
  </si>
  <si>
    <t>800-1</t>
  </si>
  <si>
    <t>ZEMNÍ PRÁCE</t>
  </si>
  <si>
    <t>827-1</t>
  </si>
  <si>
    <t>VEDENÍ DÁLKOVÁ - OSTATNÍ KONSTRUKCE</t>
  </si>
  <si>
    <t>822-1</t>
  </si>
  <si>
    <t>KOMUNIKACE A ZPEVNĚNÉ PLOCHY</t>
  </si>
  <si>
    <t>mezisoučet  celkem</t>
  </si>
  <si>
    <t>VRN hl. 6  -  GZS + územní vlivy</t>
  </si>
  <si>
    <t>%</t>
  </si>
  <si>
    <t>TEPLOVODNÍ PŘÍPOJKA  - STAVEBNÍ ČÁST celkem bez DPH</t>
  </si>
  <si>
    <t xml:space="preserve">Poznámka : </t>
  </si>
  <si>
    <t>Součástí ocenění prací stavební části objektu :</t>
  </si>
  <si>
    <t>a)  finální terénní úpravy a nové úpravy zpevněných ploch v místě výkopů a stavebních prací</t>
  </si>
  <si>
    <t>Položka</t>
  </si>
  <si>
    <t>Text položky</t>
  </si>
  <si>
    <t>Zemní práce</t>
  </si>
  <si>
    <t>001</t>
  </si>
  <si>
    <t xml:space="preserve">HLOUBENÍ RÝH Š. DO 2000MM V HORNINĚ TŘ. 5 V LIBOVOLNÉM OBJEMU,                         VČ. NALOŽENÍ VÝKOPKU NA DOPRAVNÍ PROSTŘEDEK </t>
  </si>
  <si>
    <t>M3</t>
  </si>
  <si>
    <t>130001101</t>
  </si>
  <si>
    <t>PŘÍPLATEK K CENĚ HLOUBENÝCH VYKOPÁVEK ZA ZTÍŽENÍ VYKOPÁVKY             V BLÍZKOSTI PODZEMNÍCH  VEDENÍ PRO JAKOUKOLIV TŘÍDU HORNINY</t>
  </si>
  <si>
    <t>174101101</t>
  </si>
  <si>
    <t>ZÁSYP ZHUTNĚNÝ RÝH - dosyp rýhy zeminou nad pískovým zásypem                         ( hutněné na předepsanou hodnotu po vrstvách do 30cm )</t>
  </si>
  <si>
    <t>VODOROVNÉ PŘEMÍSTĚNÍ VÝKOPKU DO 50M HORNINY TŘ. 5 - 7                             - na deponii  (vhodné zeminy z výkopů určené na zpětné zásypy rýh a jam )</t>
  </si>
  <si>
    <t xml:space="preserve">VODOROVNÉ PŘEMÍSTĚNÍ VÝKOPKU DO 50M HORNINY TŘ. 5 - 7                             - ze staveništní deponie zeminy k místům zásypů </t>
  </si>
  <si>
    <t>VODOROVNÉ PŘEMÍSTĚNÍ VÝKOPKU DO 10000M HORNINY TŘ. 5 - 7                         - přebytečná zemina</t>
  </si>
  <si>
    <t>DOČASNÉ ZAJIŠTĚNÍ PODZEMNÍCH VEDENÍ VE VÝKOPU POTRUBÍ DO DN  100</t>
  </si>
  <si>
    <t>M</t>
  </si>
  <si>
    <t>Zemní práce celkem</t>
  </si>
  <si>
    <t>Vedení dálková - ostatní konstrukce</t>
  </si>
  <si>
    <t>271</t>
  </si>
  <si>
    <t>451572111</t>
  </si>
  <si>
    <t>LOŽE A OBSYP POTRUBÍ VE VÝKOPU KAMENIVO DROBNÉ TĚŽENÉ - PÍSEK                                     - obsypy potrubí s odpočtem objemu potrubí</t>
  </si>
  <si>
    <t>998272201</t>
  </si>
  <si>
    <t xml:space="preserve">PŘESUN HMOT </t>
  </si>
  <si>
    <t>T</t>
  </si>
  <si>
    <t>Vedení trubní a dálková - ostatní konstrukce celkem</t>
  </si>
  <si>
    <t>Komunikace a zpevněné plochy</t>
  </si>
  <si>
    <t>221</t>
  </si>
  <si>
    <t>56478000X</t>
  </si>
  <si>
    <t>ZPĚTNÁ ÚPRAVA PODKLADŮ Z VIBROVANÉHO ŠTĚRKU DO TL 300MM                VČ. ÚPRAVY A ZHUTNĚNÍ PLÁNĚ POD PODKLAD, ÚPRAVY PODKLADU POD       ŽIVIČNÝ KRYT SE SPOJOVACÍM POSTŘIKEM - přesná skladba podkladů a krytu      bude stanovena při rozebrání konstrukce</t>
  </si>
  <si>
    <t>M2</t>
  </si>
  <si>
    <t>56517000X</t>
  </si>
  <si>
    <t>ZPĚTNÁ ÚPRAVA KRYTU ZÁMKOVÁ DLAŽBA         vč. zarovnání styčné plochy a ostatních drobných úprav a oprav konstrukcí v místě       opravy</t>
  </si>
  <si>
    <t>PŘESUN HMOT POZEMNÍ KOMUNIKACE KRYT ZE ŽIVICE NEBO BETONU</t>
  </si>
  <si>
    <t>Komunikace a zpevněné plochy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</si>
</sst>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000"/>
    <numFmt numFmtId="165" formatCode="000"/>
    <numFmt numFmtId="166" formatCode="_-* #,##0&quot; Kč&quot;_-;\-* #,##0&quot; Kč&quot;_-;_-* &quot;- Kč&quot;_-;_-@_-"/>
    <numFmt numFmtId="167" formatCode="_-* #,##0.00&quot; Kč&quot;_-;\-* #,##0.00&quot; Kč&quot;_-;_-* \-??&quot; Kč&quot;_-;_-@_-"/>
    <numFmt numFmtId="168" formatCode="#,##0.00\ [$Kč-405];[Red]\-#,##0.00\ [$Kč-405]"/>
    <numFmt numFmtId="169" formatCode="0.000"/>
    <numFmt numFmtId="170" formatCode="_-* #,##0.00\ _K_č_-;\-* #,##0.00\ _K_č_-;_-* \-??\ _K_č_-;_-@_-"/>
  </numFmts>
  <fonts count="65">
    <font>
      <sz val="10"/>
      <name val="Arial CE"/>
      <family val="2"/>
    </font>
    <font>
      <sz val="10"/>
      <name val="Arial"/>
      <family val="0"/>
    </font>
    <font>
      <b/>
      <sz val="13"/>
      <name val="Arial"/>
      <family val="2"/>
    </font>
    <font>
      <b/>
      <i/>
      <sz val="18"/>
      <name val="Times New Roman"/>
      <family val="1"/>
    </font>
    <font>
      <i/>
      <sz val="13"/>
      <name val="Times New Roman"/>
      <family val="1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u val="double"/>
      <sz val="10"/>
      <name val="Arial CE"/>
      <family val="2"/>
    </font>
    <font>
      <b/>
      <u val="double"/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Franklin Gothic Mediu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2" fillId="21" borderId="2" applyNumberFormat="0" applyAlignment="0" applyProtection="0"/>
    <xf numFmtId="167" fontId="16" fillId="0" borderId="0">
      <alignment/>
      <protection/>
    </xf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0" fillId="22" borderId="0" applyBorder="0" applyAlignment="0" applyProtection="0"/>
    <xf numFmtId="0" fontId="57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8" applyNumberFormat="0" applyAlignment="0" applyProtection="0"/>
    <xf numFmtId="0" fontId="62" fillId="27" borderId="8" applyNumberFormat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304">
    <xf numFmtId="2" fontId="0" fillId="0" borderId="0" xfId="0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" fontId="1" fillId="34" borderId="14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 horizontal="left"/>
    </xf>
    <xf numFmtId="49" fontId="2" fillId="34" borderId="16" xfId="0" applyNumberFormat="1" applyFont="1" applyFill="1" applyBorder="1" applyAlignment="1">
      <alignment/>
    </xf>
    <xf numFmtId="49" fontId="1" fillId="34" borderId="16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2" fontId="1" fillId="0" borderId="18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2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4" fontId="1" fillId="34" borderId="22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2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" fontId="1" fillId="34" borderId="25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0" fillId="0" borderId="0" xfId="0" applyAlignment="1">
      <alignment horizontal="center"/>
    </xf>
    <xf numFmtId="2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2" fontId="10" fillId="0" borderId="0" xfId="0" applyFont="1" applyFill="1" applyAlignment="1">
      <alignment/>
    </xf>
    <xf numFmtId="49" fontId="2" fillId="0" borderId="2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65" fontId="8" fillId="0" borderId="24" xfId="0" applyNumberFormat="1" applyFont="1" applyFill="1" applyBorder="1" applyAlignment="1">
      <alignment horizontal="left"/>
    </xf>
    <xf numFmtId="165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49" fontId="8" fillId="0" borderId="2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65" fontId="0" fillId="0" borderId="0" xfId="0" applyNumberFormat="1" applyAlignment="1">
      <alignment horizontal="center"/>
    </xf>
    <xf numFmtId="165" fontId="11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Alignment="1">
      <alignment/>
    </xf>
    <xf numFmtId="165" fontId="9" fillId="0" borderId="24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12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/>
      <protection/>
    </xf>
    <xf numFmtId="2" fontId="13" fillId="0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/>
      <protection/>
    </xf>
    <xf numFmtId="49" fontId="9" fillId="0" borderId="2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0" fillId="35" borderId="0" xfId="0" applyNumberFormat="1" applyFill="1" applyAlignment="1">
      <alignment/>
    </xf>
    <xf numFmtId="2" fontId="13" fillId="0" borderId="24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/>
    </xf>
    <xf numFmtId="165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17" fillId="0" borderId="19" xfId="36" applyFont="1" applyBorder="1">
      <alignment/>
      <protection/>
    </xf>
    <xf numFmtId="0" fontId="17" fillId="0" borderId="20" xfId="36" applyFont="1" applyBorder="1">
      <alignment/>
      <protection/>
    </xf>
    <xf numFmtId="0" fontId="17" fillId="0" borderId="0" xfId="36" applyFont="1" applyBorder="1">
      <alignment/>
      <protection/>
    </xf>
    <xf numFmtId="0" fontId="17" fillId="0" borderId="22" xfId="36" applyFont="1" applyBorder="1">
      <alignment/>
      <protection/>
    </xf>
    <xf numFmtId="49" fontId="1" fillId="0" borderId="21" xfId="0" applyNumberFormat="1" applyFont="1" applyFill="1" applyBorder="1" applyAlignment="1">
      <alignment horizontal="center"/>
    </xf>
    <xf numFmtId="2" fontId="8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7" fillId="0" borderId="24" xfId="36" applyFont="1" applyBorder="1">
      <alignment/>
      <protection/>
    </xf>
    <xf numFmtId="0" fontId="17" fillId="0" borderId="25" xfId="36" applyFont="1" applyBorder="1">
      <alignment/>
      <protection/>
    </xf>
    <xf numFmtId="0" fontId="18" fillId="0" borderId="0" xfId="36" applyFont="1" applyBorder="1" applyAlignment="1">
      <alignment horizontal="center" vertical="center"/>
      <protection/>
    </xf>
    <xf numFmtId="0" fontId="19" fillId="0" borderId="0" xfId="36" applyFont="1" applyBorder="1" applyAlignment="1">
      <alignment horizontal="left"/>
      <protection/>
    </xf>
    <xf numFmtId="0" fontId="1" fillId="0" borderId="0" xfId="36" applyFont="1" applyBorder="1" applyAlignment="1">
      <alignment horizontal="center"/>
      <protection/>
    </xf>
    <xf numFmtId="0" fontId="20" fillId="0" borderId="0" xfId="36" applyFont="1" applyBorder="1" applyAlignment="1">
      <alignment horizontal="left"/>
      <protection/>
    </xf>
    <xf numFmtId="0" fontId="21" fillId="36" borderId="26" xfId="36" applyFont="1" applyFill="1" applyBorder="1" applyAlignment="1">
      <alignment horizontal="left"/>
      <protection/>
    </xf>
    <xf numFmtId="0" fontId="22" fillId="36" borderId="27" xfId="36" applyFont="1" applyFill="1" applyBorder="1" applyAlignment="1">
      <alignment horizontal="left"/>
      <protection/>
    </xf>
    <xf numFmtId="0" fontId="21" fillId="36" borderId="27" xfId="36" applyFont="1" applyFill="1" applyBorder="1" applyAlignment="1">
      <alignment horizontal="left"/>
      <protection/>
    </xf>
    <xf numFmtId="0" fontId="18" fillId="0" borderId="28" xfId="36" applyFont="1" applyFill="1" applyBorder="1" applyAlignment="1">
      <alignment horizontal="center"/>
      <protection/>
    </xf>
    <xf numFmtId="0" fontId="18" fillId="0" borderId="29" xfId="36" applyFont="1" applyFill="1" applyBorder="1" applyAlignment="1">
      <alignment horizontal="left"/>
      <protection/>
    </xf>
    <xf numFmtId="0" fontId="10" fillId="0" borderId="30" xfId="36" applyFont="1" applyFill="1" applyBorder="1" applyAlignment="1">
      <alignment horizontal="center"/>
      <protection/>
    </xf>
    <xf numFmtId="0" fontId="10" fillId="0" borderId="31" xfId="36" applyFont="1" applyFill="1" applyBorder="1" applyAlignment="1">
      <alignment horizontal="left"/>
      <protection/>
    </xf>
    <xf numFmtId="0" fontId="18" fillId="0" borderId="30" xfId="36" applyFont="1" applyFill="1" applyBorder="1" applyAlignment="1">
      <alignment horizontal="center"/>
      <protection/>
    </xf>
    <xf numFmtId="0" fontId="18" fillId="0" borderId="31" xfId="36" applyFont="1" applyFill="1" applyBorder="1" applyAlignment="1">
      <alignment horizontal="left"/>
      <protection/>
    </xf>
    <xf numFmtId="0" fontId="18" fillId="0" borderId="32" xfId="36" applyFont="1" applyFill="1" applyBorder="1" applyAlignment="1">
      <alignment horizontal="center"/>
      <protection/>
    </xf>
    <xf numFmtId="0" fontId="18" fillId="0" borderId="33" xfId="36" applyFont="1" applyFill="1" applyBorder="1" applyAlignment="1">
      <alignment horizontal="left"/>
      <protection/>
    </xf>
    <xf numFmtId="0" fontId="18" fillId="36" borderId="26" xfId="36" applyFont="1" applyFill="1" applyBorder="1" applyAlignment="1">
      <alignment horizontal="center"/>
      <protection/>
    </xf>
    <xf numFmtId="0" fontId="18" fillId="36" borderId="27" xfId="36" applyFont="1" applyFill="1" applyBorder="1" applyAlignment="1">
      <alignment horizontal="left"/>
      <protection/>
    </xf>
    <xf numFmtId="0" fontId="18" fillId="0" borderId="34" xfId="36" applyFont="1" applyBorder="1" applyAlignment="1">
      <alignment horizontal="center" vertical="center"/>
      <protection/>
    </xf>
    <xf numFmtId="0" fontId="17" fillId="0" borderId="35" xfId="36" applyFont="1" applyBorder="1">
      <alignment/>
      <protection/>
    </xf>
    <xf numFmtId="0" fontId="20" fillId="0" borderId="34" xfId="36" applyFont="1" applyBorder="1" applyAlignment="1">
      <alignment/>
      <protection/>
    </xf>
    <xf numFmtId="0" fontId="20" fillId="0" borderId="0" xfId="36" applyFont="1" applyBorder="1" applyAlignment="1">
      <alignment/>
      <protection/>
    </xf>
    <xf numFmtId="0" fontId="20" fillId="0" borderId="35" xfId="36" applyFont="1" applyBorder="1" applyAlignment="1">
      <alignment/>
      <protection/>
    </xf>
    <xf numFmtId="0" fontId="17" fillId="0" borderId="36" xfId="36" applyFont="1" applyBorder="1">
      <alignment/>
      <protection/>
    </xf>
    <xf numFmtId="0" fontId="17" fillId="0" borderId="37" xfId="36" applyFont="1" applyBorder="1">
      <alignment/>
      <protection/>
    </xf>
    <xf numFmtId="0" fontId="17" fillId="0" borderId="38" xfId="36" applyFont="1" applyBorder="1">
      <alignment/>
      <protection/>
    </xf>
    <xf numFmtId="0" fontId="23" fillId="0" borderId="39" xfId="36" applyFont="1" applyFill="1" applyBorder="1" applyAlignment="1" applyProtection="1">
      <alignment horizontal="center"/>
      <protection locked="0"/>
    </xf>
    <xf numFmtId="0" fontId="23" fillId="0" borderId="40" xfId="36" applyFont="1" applyFill="1" applyBorder="1" applyAlignment="1" applyProtection="1">
      <alignment horizontal="center"/>
      <protection locked="0"/>
    </xf>
    <xf numFmtId="0" fontId="23" fillId="0" borderId="41" xfId="36" applyFont="1" applyFill="1" applyBorder="1" applyAlignment="1" applyProtection="1">
      <alignment horizontal="center"/>
      <protection locked="0"/>
    </xf>
    <xf numFmtId="166" fontId="23" fillId="0" borderId="41" xfId="36" applyNumberFormat="1" applyFont="1" applyFill="1" applyBorder="1" applyAlignment="1" applyProtection="1">
      <alignment horizontal="center"/>
      <protection locked="0"/>
    </xf>
    <xf numFmtId="0" fontId="23" fillId="0" borderId="42" xfId="36" applyFont="1" applyFill="1" applyBorder="1" applyAlignment="1" applyProtection="1">
      <alignment horizontal="center"/>
      <protection locked="0"/>
    </xf>
    <xf numFmtId="0" fontId="23" fillId="0" borderId="43" xfId="36" applyFont="1" applyFill="1" applyBorder="1" applyAlignment="1" applyProtection="1">
      <alignment horizontal="center"/>
      <protection locked="0"/>
    </xf>
    <xf numFmtId="0" fontId="23" fillId="0" borderId="37" xfId="36" applyFont="1" applyFill="1" applyBorder="1" applyAlignment="1" applyProtection="1">
      <alignment horizontal="center"/>
      <protection locked="0"/>
    </xf>
    <xf numFmtId="0" fontId="23" fillId="0" borderId="44" xfId="36" applyFont="1" applyFill="1" applyBorder="1" applyAlignment="1" applyProtection="1">
      <alignment horizontal="center"/>
      <protection locked="0"/>
    </xf>
    <xf numFmtId="0" fontId="1" fillId="0" borderId="44" xfId="36" applyFont="1" applyBorder="1" applyAlignment="1" applyProtection="1">
      <alignment horizontal="center"/>
      <protection locked="0"/>
    </xf>
    <xf numFmtId="0" fontId="24" fillId="0" borderId="44" xfId="36" applyFont="1" applyBorder="1" applyAlignment="1" applyProtection="1">
      <alignment horizontal="center" wrapText="1"/>
      <protection locked="0"/>
    </xf>
    <xf numFmtId="166" fontId="21" fillId="0" borderId="44" xfId="36" applyNumberFormat="1" applyFont="1" applyFill="1" applyBorder="1" applyAlignment="1" applyProtection="1">
      <alignment horizontal="center"/>
      <protection locked="0"/>
    </xf>
    <xf numFmtId="0" fontId="21" fillId="0" borderId="38" xfId="36" applyFont="1" applyFill="1" applyBorder="1" applyAlignment="1" applyProtection="1">
      <alignment horizontal="center"/>
      <protection locked="0"/>
    </xf>
    <xf numFmtId="0" fontId="25" fillId="0" borderId="34" xfId="36" applyFont="1" applyFill="1" applyBorder="1" applyProtection="1">
      <alignment/>
      <protection locked="0"/>
    </xf>
    <xf numFmtId="0" fontId="25" fillId="0" borderId="0" xfId="36" applyFont="1" applyFill="1" applyBorder="1" applyProtection="1">
      <alignment/>
      <protection locked="0"/>
    </xf>
    <xf numFmtId="0" fontId="23" fillId="0" borderId="0" xfId="36" applyFont="1" applyFill="1" applyBorder="1" applyProtection="1">
      <alignment/>
      <protection locked="0"/>
    </xf>
    <xf numFmtId="0" fontId="1" fillId="0" borderId="0" xfId="36" applyFont="1" applyBorder="1" applyProtection="1">
      <alignment/>
      <protection locked="0"/>
    </xf>
    <xf numFmtId="0" fontId="23" fillId="0" borderId="0" xfId="36" applyFont="1" applyFill="1" applyBorder="1" applyAlignment="1" applyProtection="1">
      <alignment horizontal="center"/>
      <protection locked="0"/>
    </xf>
    <xf numFmtId="0" fontId="24" fillId="0" borderId="0" xfId="36" applyFont="1" applyBorder="1" applyAlignment="1" applyProtection="1">
      <alignment horizontal="center" wrapText="1"/>
      <protection locked="0"/>
    </xf>
    <xf numFmtId="166" fontId="21" fillId="0" borderId="0" xfId="36" applyNumberFormat="1" applyFont="1" applyFill="1" applyBorder="1" applyAlignment="1" applyProtection="1">
      <alignment horizontal="center"/>
      <protection locked="0"/>
    </xf>
    <xf numFmtId="0" fontId="21" fillId="0" borderId="35" xfId="36" applyFont="1" applyFill="1" applyBorder="1" applyAlignment="1" applyProtection="1">
      <alignment horizontal="center"/>
      <protection locked="0"/>
    </xf>
    <xf numFmtId="0" fontId="8" fillId="37" borderId="26" xfId="36" applyFont="1" applyFill="1" applyBorder="1" applyProtection="1">
      <alignment/>
      <protection locked="0"/>
    </xf>
    <xf numFmtId="0" fontId="8" fillId="37" borderId="27" xfId="36" applyFont="1" applyFill="1" applyBorder="1" applyProtection="1">
      <alignment/>
      <protection locked="0"/>
    </xf>
    <xf numFmtId="0" fontId="1" fillId="37" borderId="27" xfId="36" applyFont="1" applyFill="1" applyBorder="1" applyProtection="1">
      <alignment/>
      <protection locked="0"/>
    </xf>
    <xf numFmtId="166" fontId="1" fillId="37" borderId="27" xfId="36" applyNumberFormat="1" applyFont="1" applyFill="1" applyBorder="1" applyProtection="1">
      <alignment/>
      <protection locked="0"/>
    </xf>
    <xf numFmtId="166" fontId="1" fillId="37" borderId="45" xfId="36" applyNumberFormat="1" applyFont="1" applyFill="1" applyBorder="1" applyProtection="1">
      <alignment/>
      <protection locked="0"/>
    </xf>
    <xf numFmtId="0" fontId="21" fillId="0" borderId="28" xfId="36" applyFont="1" applyFill="1" applyBorder="1" applyProtection="1">
      <alignment/>
      <protection locked="0"/>
    </xf>
    <xf numFmtId="0" fontId="21" fillId="0" borderId="46" xfId="36" applyFont="1" applyFill="1" applyBorder="1" applyProtection="1">
      <alignment/>
      <protection locked="0"/>
    </xf>
    <xf numFmtId="166" fontId="21" fillId="0" borderId="47" xfId="39" applyNumberFormat="1" applyFont="1" applyFill="1" applyBorder="1" applyAlignment="1" applyProtection="1">
      <alignment/>
      <protection locked="0"/>
    </xf>
    <xf numFmtId="0" fontId="21" fillId="0" borderId="48" xfId="36" applyFont="1" applyFill="1" applyBorder="1" applyAlignment="1" applyProtection="1">
      <alignment horizontal="center"/>
      <protection locked="0"/>
    </xf>
    <xf numFmtId="168" fontId="21" fillId="0" borderId="48" xfId="39" applyNumberFormat="1" applyFont="1" applyFill="1" applyBorder="1" applyAlignment="1" applyProtection="1">
      <alignment/>
      <protection locked="0"/>
    </xf>
    <xf numFmtId="2" fontId="21" fillId="0" borderId="49" xfId="39" applyNumberFormat="1" applyFont="1" applyFill="1" applyBorder="1" applyAlignment="1" applyProtection="1">
      <alignment/>
      <protection locked="0"/>
    </xf>
    <xf numFmtId="0" fontId="21" fillId="0" borderId="30" xfId="36" applyFont="1" applyBorder="1" applyProtection="1">
      <alignment/>
      <protection locked="0"/>
    </xf>
    <xf numFmtId="0" fontId="21" fillId="0" borderId="48" xfId="36" applyFont="1" applyFill="1" applyBorder="1" applyProtection="1">
      <alignment/>
      <protection locked="0"/>
    </xf>
    <xf numFmtId="2" fontId="21" fillId="0" borderId="50" xfId="39" applyNumberFormat="1" applyFont="1" applyFill="1" applyBorder="1" applyAlignment="1" applyProtection="1">
      <alignment/>
      <protection locked="0"/>
    </xf>
    <xf numFmtId="0" fontId="23" fillId="0" borderId="46" xfId="36" applyFont="1" applyBorder="1" applyProtection="1">
      <alignment/>
      <protection locked="0"/>
    </xf>
    <xf numFmtId="0" fontId="21" fillId="0" borderId="48" xfId="36" applyFont="1" applyBorder="1" applyProtection="1">
      <alignment/>
      <protection locked="0"/>
    </xf>
    <xf numFmtId="0" fontId="21" fillId="0" borderId="48" xfId="36" applyFont="1" applyBorder="1" applyAlignment="1" applyProtection="1">
      <alignment horizontal="center"/>
      <protection locked="0"/>
    </xf>
    <xf numFmtId="0" fontId="21" fillId="0" borderId="46" xfId="36" applyFont="1" applyBorder="1" applyProtection="1">
      <alignment/>
      <protection locked="0"/>
    </xf>
    <xf numFmtId="0" fontId="26" fillId="0" borderId="27" xfId="36" applyFont="1" applyBorder="1" applyProtection="1">
      <alignment/>
      <protection locked="0"/>
    </xf>
    <xf numFmtId="0" fontId="21" fillId="0" borderId="27" xfId="36" applyFont="1" applyBorder="1" applyAlignment="1" applyProtection="1">
      <alignment horizontal="justify"/>
      <protection locked="0"/>
    </xf>
    <xf numFmtId="0" fontId="21" fillId="0" borderId="27" xfId="36" applyFont="1" applyBorder="1" applyAlignment="1" applyProtection="1">
      <alignment horizontal="center"/>
      <protection locked="0"/>
    </xf>
    <xf numFmtId="3" fontId="23" fillId="38" borderId="27" xfId="36" applyNumberFormat="1" applyFont="1" applyFill="1" applyBorder="1" applyAlignment="1" applyProtection="1">
      <alignment horizontal="center"/>
      <protection locked="0"/>
    </xf>
    <xf numFmtId="168" fontId="21" fillId="0" borderId="27" xfId="39" applyNumberFormat="1" applyFont="1" applyFill="1" applyBorder="1" applyAlignment="1" applyProtection="1">
      <alignment/>
      <protection locked="0"/>
    </xf>
    <xf numFmtId="2" fontId="26" fillId="39" borderId="45" xfId="39" applyNumberFormat="1" applyFont="1" applyFill="1" applyBorder="1" applyAlignment="1" applyProtection="1">
      <alignment/>
      <protection locked="0"/>
    </xf>
    <xf numFmtId="0" fontId="17" fillId="0" borderId="0" xfId="36" applyFont="1">
      <alignment/>
      <protection/>
    </xf>
    <xf numFmtId="168" fontId="17" fillId="0" borderId="0" xfId="36" applyNumberFormat="1" applyFont="1">
      <alignment/>
      <protection/>
    </xf>
    <xf numFmtId="2" fontId="17" fillId="0" borderId="0" xfId="36" applyNumberFormat="1" applyFont="1">
      <alignment/>
      <protection/>
    </xf>
    <xf numFmtId="0" fontId="8" fillId="37" borderId="27" xfId="36" applyFont="1" applyFill="1" applyBorder="1" applyAlignment="1" applyProtection="1">
      <alignment vertical="center"/>
      <protection locked="0"/>
    </xf>
    <xf numFmtId="49" fontId="24" fillId="37" borderId="27" xfId="36" applyNumberFormat="1" applyFont="1" applyFill="1" applyBorder="1" applyProtection="1">
      <alignment/>
      <protection locked="0"/>
    </xf>
    <xf numFmtId="168" fontId="1" fillId="37" borderId="27" xfId="36" applyNumberFormat="1" applyFont="1" applyFill="1" applyBorder="1" applyProtection="1">
      <alignment/>
      <protection locked="0"/>
    </xf>
    <xf numFmtId="2" fontId="1" fillId="37" borderId="45" xfId="36" applyNumberFormat="1" applyFont="1" applyFill="1" applyBorder="1" applyProtection="1">
      <alignment/>
      <protection locked="0"/>
    </xf>
    <xf numFmtId="168" fontId="27" fillId="0" borderId="48" xfId="39" applyNumberFormat="1" applyFont="1" applyFill="1" applyBorder="1" applyAlignment="1" applyProtection="1">
      <alignment/>
      <protection locked="0"/>
    </xf>
    <xf numFmtId="0" fontId="23" fillId="0" borderId="46" xfId="36" applyFont="1" applyFill="1" applyBorder="1" applyProtection="1">
      <alignment/>
      <protection locked="0"/>
    </xf>
    <xf numFmtId="0" fontId="17" fillId="0" borderId="48" xfId="36" applyFont="1" applyFill="1" applyBorder="1">
      <alignment/>
      <protection/>
    </xf>
    <xf numFmtId="0" fontId="27" fillId="0" borderId="48" xfId="36" applyFont="1" applyFill="1" applyBorder="1" applyAlignment="1">
      <alignment horizontal="center"/>
      <protection/>
    </xf>
    <xf numFmtId="0" fontId="27" fillId="0" borderId="48" xfId="36" applyFont="1" applyFill="1" applyBorder="1">
      <alignment/>
      <protection/>
    </xf>
    <xf numFmtId="0" fontId="27" fillId="0" borderId="46" xfId="36" applyFont="1" applyFill="1" applyBorder="1">
      <alignment/>
      <protection/>
    </xf>
    <xf numFmtId="0" fontId="26" fillId="0" borderId="40" xfId="36" applyFont="1" applyFill="1" applyBorder="1" applyProtection="1">
      <alignment/>
      <protection locked="0"/>
    </xf>
    <xf numFmtId="0" fontId="21" fillId="0" borderId="40" xfId="36" applyFont="1" applyFill="1" applyBorder="1" applyAlignment="1" applyProtection="1">
      <alignment horizontal="justify"/>
      <protection locked="0"/>
    </xf>
    <xf numFmtId="0" fontId="21" fillId="0" borderId="40" xfId="36" applyFont="1" applyFill="1" applyBorder="1" applyAlignment="1" applyProtection="1">
      <alignment horizontal="center"/>
      <protection locked="0"/>
    </xf>
    <xf numFmtId="3" fontId="23" fillId="0" borderId="40" xfId="36" applyNumberFormat="1" applyFont="1" applyFill="1" applyBorder="1" applyAlignment="1" applyProtection="1">
      <alignment horizontal="center"/>
      <protection locked="0"/>
    </xf>
    <xf numFmtId="168" fontId="21" fillId="0" borderId="40" xfId="39" applyNumberFormat="1" applyFont="1" applyFill="1" applyBorder="1" applyAlignment="1" applyProtection="1">
      <alignment/>
      <protection locked="0"/>
    </xf>
    <xf numFmtId="2" fontId="26" fillId="0" borderId="42" xfId="39" applyNumberFormat="1" applyFont="1" applyFill="1" applyBorder="1" applyAlignment="1" applyProtection="1">
      <alignment/>
      <protection locked="0"/>
    </xf>
    <xf numFmtId="0" fontId="26" fillId="37" borderId="27" xfId="36" applyFont="1" applyFill="1" applyBorder="1" applyProtection="1">
      <alignment/>
      <protection locked="0"/>
    </xf>
    <xf numFmtId="0" fontId="21" fillId="37" borderId="27" xfId="36" applyFont="1" applyFill="1" applyBorder="1" applyAlignment="1" applyProtection="1">
      <alignment horizontal="justify"/>
      <protection locked="0"/>
    </xf>
    <xf numFmtId="0" fontId="21" fillId="37" borderId="27" xfId="36" applyFont="1" applyFill="1" applyBorder="1" applyAlignment="1" applyProtection="1">
      <alignment horizontal="center"/>
      <protection locked="0"/>
    </xf>
    <xf numFmtId="3" fontId="23" fillId="37" borderId="27" xfId="36" applyNumberFormat="1" applyFont="1" applyFill="1" applyBorder="1" applyAlignment="1" applyProtection="1">
      <alignment horizontal="center"/>
      <protection locked="0"/>
    </xf>
    <xf numFmtId="168" fontId="21" fillId="37" borderId="27" xfId="39" applyNumberFormat="1" applyFont="1" applyFill="1" applyBorder="1" applyAlignment="1" applyProtection="1">
      <alignment/>
      <protection locked="0"/>
    </xf>
    <xf numFmtId="2" fontId="26" fillId="37" borderId="27" xfId="39" applyNumberFormat="1" applyFont="1" applyFill="1" applyBorder="1" applyAlignment="1" applyProtection="1">
      <alignment/>
      <protection locked="0"/>
    </xf>
    <xf numFmtId="2" fontId="0" fillId="0" borderId="51" xfId="0" applyFont="1" applyBorder="1" applyAlignment="1">
      <alignment/>
    </xf>
    <xf numFmtId="0" fontId="21" fillId="0" borderId="51" xfId="36" applyFont="1" applyFill="1" applyBorder="1" applyAlignment="1" applyProtection="1">
      <alignment horizontal="justify"/>
      <protection locked="0"/>
    </xf>
    <xf numFmtId="0" fontId="21" fillId="0" borderId="51" xfId="36" applyFont="1" applyFill="1" applyBorder="1" applyAlignment="1" applyProtection="1">
      <alignment horizontal="center"/>
      <protection locked="0"/>
    </xf>
    <xf numFmtId="3" fontId="23" fillId="0" borderId="51" xfId="36" applyNumberFormat="1" applyFont="1" applyFill="1" applyBorder="1" applyAlignment="1" applyProtection="1">
      <alignment horizontal="center"/>
      <protection locked="0"/>
    </xf>
    <xf numFmtId="168" fontId="28" fillId="0" borderId="51" xfId="0" applyNumberFormat="1" applyFont="1" applyBorder="1" applyAlignment="1">
      <alignment/>
    </xf>
    <xf numFmtId="2" fontId="21" fillId="0" borderId="51" xfId="39" applyNumberFormat="1" applyFont="1" applyFill="1" applyBorder="1" applyAlignment="1" applyProtection="1">
      <alignment/>
      <protection locked="0"/>
    </xf>
    <xf numFmtId="1" fontId="0" fillId="0" borderId="51" xfId="0" applyNumberFormat="1" applyFont="1" applyBorder="1" applyAlignment="1">
      <alignment/>
    </xf>
    <xf numFmtId="0" fontId="1" fillId="0" borderId="51" xfId="36" applyFont="1" applyFill="1" applyBorder="1" applyProtection="1">
      <alignment/>
      <protection locked="0"/>
    </xf>
    <xf numFmtId="168" fontId="21" fillId="0" borderId="51" xfId="39" applyNumberFormat="1" applyFont="1" applyFill="1" applyBorder="1" applyAlignment="1" applyProtection="1">
      <alignment/>
      <protection locked="0"/>
    </xf>
    <xf numFmtId="0" fontId="1" fillId="0" borderId="0" xfId="36" applyFont="1" applyFill="1" applyBorder="1" applyProtection="1">
      <alignment/>
      <protection locked="0"/>
    </xf>
    <xf numFmtId="0" fontId="21" fillId="0" borderId="0" xfId="36" applyFont="1" applyFill="1" applyBorder="1" applyAlignment="1" applyProtection="1">
      <alignment horizontal="justify"/>
      <protection locked="0"/>
    </xf>
    <xf numFmtId="0" fontId="21" fillId="0" borderId="0" xfId="36" applyFont="1" applyFill="1" applyBorder="1" applyAlignment="1" applyProtection="1">
      <alignment horizontal="center"/>
      <protection locked="0"/>
    </xf>
    <xf numFmtId="3" fontId="23" fillId="0" borderId="0" xfId="36" applyNumberFormat="1" applyFont="1" applyFill="1" applyBorder="1" applyAlignment="1" applyProtection="1">
      <alignment horizontal="center"/>
      <protection locked="0"/>
    </xf>
    <xf numFmtId="168" fontId="21" fillId="0" borderId="0" xfId="39" applyNumberFormat="1" applyFont="1" applyFill="1" applyBorder="1" applyAlignment="1" applyProtection="1">
      <alignment/>
      <protection locked="0"/>
    </xf>
    <xf numFmtId="2" fontId="1" fillId="0" borderId="0" xfId="39" applyNumberFormat="1" applyFont="1" applyFill="1" applyBorder="1" applyAlignment="1" applyProtection="1">
      <alignment/>
      <protection locked="0"/>
    </xf>
    <xf numFmtId="2" fontId="26" fillId="0" borderId="0" xfId="39" applyNumberFormat="1" applyFont="1" applyFill="1" applyBorder="1" applyAlignment="1" applyProtection="1">
      <alignment/>
      <protection locked="0"/>
    </xf>
    <xf numFmtId="0" fontId="26" fillId="0" borderId="0" xfId="36" applyFont="1" applyFill="1" applyBorder="1" applyProtection="1">
      <alignment/>
      <protection locked="0"/>
    </xf>
    <xf numFmtId="1" fontId="18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37" borderId="0" xfId="0" applyNumberFormat="1" applyFont="1" applyFill="1" applyAlignment="1">
      <alignment horizontal="left" vertical="center"/>
    </xf>
    <xf numFmtId="1" fontId="18" fillId="37" borderId="0" xfId="0" applyNumberFormat="1" applyFont="1" applyFill="1" applyAlignment="1">
      <alignment horizontal="center" vertical="center"/>
    </xf>
    <xf numFmtId="169" fontId="18" fillId="0" borderId="0" xfId="0" applyNumberFormat="1" applyFont="1" applyFill="1" applyAlignment="1">
      <alignment vertical="center"/>
    </xf>
    <xf numFmtId="2" fontId="18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vertical="center"/>
    </xf>
    <xf numFmtId="1" fontId="24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9" fontId="30" fillId="0" borderId="0" xfId="0" applyNumberFormat="1" applyFont="1" applyAlignment="1">
      <alignment vertical="center"/>
    </xf>
    <xf numFmtId="170" fontId="30" fillId="0" borderId="0" xfId="34" applyFont="1" applyFill="1" applyBorder="1" applyAlignment="1" applyProtection="1">
      <alignment horizontal="justify" vertical="center"/>
      <protection/>
    </xf>
    <xf numFmtId="170" fontId="1" fillId="37" borderId="52" xfId="34" applyFont="1" applyFill="1" applyBorder="1" applyAlignment="1" applyProtection="1">
      <alignment horizontal="justify" vertical="center"/>
      <protection/>
    </xf>
    <xf numFmtId="170" fontId="1" fillId="37" borderId="53" xfId="34" applyFont="1" applyFill="1" applyBorder="1" applyAlignment="1" applyProtection="1">
      <alignment horizontal="justify" vertical="center"/>
      <protection/>
    </xf>
    <xf numFmtId="170" fontId="1" fillId="37" borderId="54" xfId="34" applyFont="1" applyFill="1" applyBorder="1" applyAlignment="1" applyProtection="1">
      <alignment horizontal="justify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170" fontId="1" fillId="0" borderId="0" xfId="34" applyFont="1" applyFill="1" applyBorder="1" applyAlignment="1" applyProtection="1">
      <alignment horizontal="justify" vertical="center"/>
      <protection/>
    </xf>
    <xf numFmtId="170" fontId="8" fillId="0" borderId="0" xfId="34" applyFont="1" applyFill="1" applyBorder="1" applyAlignment="1" applyProtection="1">
      <alignment horizontal="justify" vertical="center"/>
      <protection/>
    </xf>
    <xf numFmtId="1" fontId="1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vertical="center"/>
    </xf>
    <xf numFmtId="170" fontId="5" fillId="40" borderId="55" xfId="34" applyFont="1" applyFill="1" applyBorder="1" applyAlignment="1" applyProtection="1">
      <alignment horizontal="justify" vertical="center"/>
      <protection/>
    </xf>
    <xf numFmtId="170" fontId="5" fillId="0" borderId="0" xfId="34" applyFont="1" applyFill="1" applyBorder="1" applyAlignment="1" applyProtection="1">
      <alignment horizontal="justify" vertical="center"/>
      <protection/>
    </xf>
    <xf numFmtId="1" fontId="2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1" fillId="0" borderId="48" xfId="0" applyNumberFormat="1" applyFont="1" applyFill="1" applyBorder="1" applyAlignment="1">
      <alignment horizontal="center" vertical="center"/>
    </xf>
    <xf numFmtId="169" fontId="1" fillId="0" borderId="48" xfId="0" applyNumberFormat="1" applyFont="1" applyFill="1" applyBorder="1" applyAlignment="1">
      <alignment vertical="center"/>
    </xf>
    <xf numFmtId="170" fontId="1" fillId="0" borderId="46" xfId="34" applyFont="1" applyFill="1" applyBorder="1" applyAlignment="1" applyProtection="1">
      <alignment horizontal="justify" vertical="center"/>
      <protection/>
    </xf>
    <xf numFmtId="1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" fontId="5" fillId="40" borderId="48" xfId="0" applyNumberFormat="1" applyFont="1" applyFill="1" applyBorder="1" applyAlignment="1">
      <alignment vertical="center"/>
    </xf>
    <xf numFmtId="170" fontId="5" fillId="40" borderId="52" xfId="34" applyFont="1" applyFill="1" applyBorder="1" applyAlignment="1" applyProtection="1">
      <alignment horizontal="justify" vertical="center"/>
      <protection/>
    </xf>
    <xf numFmtId="1" fontId="31" fillId="0" borderId="0" xfId="0" applyNumberFormat="1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 vertical="center"/>
    </xf>
    <xf numFmtId="170" fontId="31" fillId="0" borderId="0" xfId="34" applyFont="1" applyFill="1" applyBorder="1" applyAlignment="1" applyProtection="1">
      <alignment horizontal="justify" vertical="center"/>
      <protection/>
    </xf>
    <xf numFmtId="1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vertical="center" wrapText="1"/>
    </xf>
    <xf numFmtId="169" fontId="0" fillId="0" borderId="0" xfId="0" applyNumberFormat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31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1" fontId="5" fillId="37" borderId="0" xfId="0" applyNumberFormat="1" applyFont="1" applyFill="1" applyAlignment="1">
      <alignment vertical="center" wrapText="1"/>
    </xf>
    <xf numFmtId="1" fontId="1" fillId="0" borderId="48" xfId="0" applyNumberFormat="1" applyFont="1" applyBorder="1" applyAlignment="1">
      <alignment horizontal="center" vertical="center"/>
    </xf>
    <xf numFmtId="169" fontId="0" fillId="0" borderId="48" xfId="0" applyNumberFormat="1" applyBorder="1" applyAlignment="1">
      <alignment vertical="center"/>
    </xf>
    <xf numFmtId="170" fontId="1" fillId="0" borderId="48" xfId="34" applyFont="1" applyFill="1" applyBorder="1" applyAlignment="1" applyProtection="1">
      <alignment horizontal="justify" vertical="center"/>
      <protection/>
    </xf>
    <xf numFmtId="170" fontId="1" fillId="39" borderId="48" xfId="34" applyFont="1" applyFill="1" applyBorder="1" applyAlignment="1" applyProtection="1">
      <alignment horizontal="justify" vertical="center"/>
      <protection/>
    </xf>
    <xf numFmtId="170" fontId="5" fillId="41" borderId="55" xfId="34" applyFont="1" applyFill="1" applyBorder="1" applyAlignment="1" applyProtection="1">
      <alignment horizontal="justify" vertical="center"/>
      <protection/>
    </xf>
    <xf numFmtId="170" fontId="20" fillId="0" borderId="48" xfId="34" applyFont="1" applyFill="1" applyBorder="1" applyAlignment="1" applyProtection="1">
      <alignment horizontal="justify" vertical="center"/>
      <protection/>
    </xf>
    <xf numFmtId="0" fontId="18" fillId="36" borderId="56" xfId="36" applyFont="1" applyFill="1" applyBorder="1" applyAlignment="1">
      <alignment horizontal="right"/>
      <protection/>
    </xf>
    <xf numFmtId="166" fontId="18" fillId="0" borderId="49" xfId="36" applyNumberFormat="1" applyFont="1" applyFill="1" applyBorder="1" applyAlignment="1">
      <alignment horizontal="center"/>
      <protection/>
    </xf>
    <xf numFmtId="166" fontId="10" fillId="0" borderId="57" xfId="36" applyNumberFormat="1" applyFont="1" applyFill="1" applyBorder="1" applyAlignment="1">
      <alignment horizontal="center"/>
      <protection/>
    </xf>
    <xf numFmtId="166" fontId="18" fillId="0" borderId="57" xfId="39" applyNumberFormat="1" applyFont="1" applyFill="1" applyBorder="1" applyAlignment="1" applyProtection="1">
      <alignment horizontal="center"/>
      <protection/>
    </xf>
    <xf numFmtId="166" fontId="18" fillId="0" borderId="57" xfId="36" applyNumberFormat="1" applyFont="1" applyFill="1" applyBorder="1" applyAlignment="1">
      <alignment horizontal="center"/>
      <protection/>
    </xf>
    <xf numFmtId="166" fontId="18" fillId="0" borderId="58" xfId="36" applyNumberFormat="1" applyFont="1" applyFill="1" applyBorder="1" applyAlignment="1">
      <alignment horizontal="center"/>
      <protection/>
    </xf>
    <xf numFmtId="0" fontId="19" fillId="36" borderId="26" xfId="36" applyFont="1" applyFill="1" applyBorder="1" applyAlignment="1">
      <alignment horizontal="center"/>
      <protection/>
    </xf>
    <xf numFmtId="166" fontId="19" fillId="36" borderId="56" xfId="39" applyNumberFormat="1" applyFont="1" applyFill="1" applyBorder="1" applyAlignment="1" applyProtection="1">
      <alignment horizontal="center"/>
      <protection/>
    </xf>
    <xf numFmtId="0" fontId="1" fillId="0" borderId="59" xfId="36" applyFont="1" applyBorder="1" applyAlignment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nulovy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9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34"/>
  <sheetViews>
    <sheetView tabSelected="1" view="pageBreakPreview" zoomScale="130" zoomScaleNormal="110" zoomScaleSheetLayoutView="130" zoomScalePageLayoutView="0" workbookViewId="0" topLeftCell="A1">
      <selection activeCell="C30" sqref="C30"/>
    </sheetView>
  </sheetViews>
  <sheetFormatPr defaultColWidth="11.625" defaultRowHeight="12.75"/>
  <cols>
    <col min="1" max="1" width="12.625" style="0" customWidth="1"/>
    <col min="2" max="2" width="10.25390625" style="0" customWidth="1"/>
    <col min="3" max="3" width="39.625" style="0" customWidth="1"/>
    <col min="4" max="5" width="14.375" style="0" customWidth="1"/>
    <col min="6" max="6" width="27.625" style="0" customWidth="1"/>
  </cols>
  <sheetData>
    <row r="1" spans="1:5" ht="16.5">
      <c r="A1" s="1"/>
      <c r="B1" s="2"/>
      <c r="C1" s="3"/>
      <c r="D1" s="3"/>
      <c r="E1" s="4"/>
    </row>
    <row r="2" spans="1:5" ht="23.25">
      <c r="A2" s="5" t="s">
        <v>0</v>
      </c>
      <c r="B2" s="6"/>
      <c r="C2" s="7"/>
      <c r="D2" s="7"/>
      <c r="E2" s="8"/>
    </row>
    <row r="3" spans="1:5" ht="16.5">
      <c r="A3" s="9" t="s">
        <v>1</v>
      </c>
      <c r="B3" s="10"/>
      <c r="C3" s="11"/>
      <c r="D3" s="11"/>
      <c r="E3" s="12"/>
    </row>
    <row r="4" spans="1:5" ht="16.5">
      <c r="A4" s="13" t="s">
        <v>2</v>
      </c>
      <c r="B4" s="14"/>
      <c r="C4" s="15"/>
      <c r="D4" s="15"/>
      <c r="E4" s="16"/>
    </row>
    <row r="5" spans="1:5" ht="16.5">
      <c r="A5" s="1"/>
      <c r="B5" s="2"/>
      <c r="C5" s="3"/>
      <c r="D5" s="3"/>
      <c r="E5" s="4"/>
    </row>
    <row r="6" spans="1:5" ht="15">
      <c r="A6" s="17" t="s">
        <v>3</v>
      </c>
      <c r="B6" s="17" t="s">
        <v>4</v>
      </c>
      <c r="C6" s="3"/>
      <c r="D6" s="3"/>
      <c r="E6" s="4"/>
    </row>
    <row r="7" spans="2:5" ht="15">
      <c r="B7" s="18" t="s">
        <v>5</v>
      </c>
      <c r="C7" s="3"/>
      <c r="D7" s="3"/>
      <c r="E7" s="4"/>
    </row>
    <row r="8" spans="2:5" ht="15">
      <c r="B8" s="18" t="s">
        <v>6</v>
      </c>
      <c r="C8" s="3"/>
      <c r="D8" s="3"/>
      <c r="E8" s="4"/>
    </row>
    <row r="9" spans="1:5" ht="15">
      <c r="A9" s="17" t="s">
        <v>7</v>
      </c>
      <c r="B9" s="17" t="s">
        <v>8</v>
      </c>
      <c r="C9" s="3"/>
      <c r="D9" s="3"/>
      <c r="E9" s="4"/>
    </row>
    <row r="10" spans="1:5" ht="15">
      <c r="A10" s="17" t="s">
        <v>9</v>
      </c>
      <c r="B10" s="17" t="s">
        <v>10</v>
      </c>
      <c r="C10" s="3"/>
      <c r="D10" s="3"/>
      <c r="E10" s="4"/>
    </row>
    <row r="11" spans="1:5" ht="15">
      <c r="A11" s="17" t="s">
        <v>11</v>
      </c>
      <c r="B11" s="17" t="s">
        <v>12</v>
      </c>
      <c r="C11" s="3"/>
      <c r="D11" s="3"/>
      <c r="E11" s="4"/>
    </row>
    <row r="12" spans="2:5" ht="16.5">
      <c r="B12" s="2"/>
      <c r="C12" s="3"/>
      <c r="D12" s="3"/>
      <c r="E12" s="4"/>
    </row>
    <row r="13" spans="2:5" ht="23.25">
      <c r="B13" s="19" t="s">
        <v>13</v>
      </c>
      <c r="C13" s="3"/>
      <c r="D13" s="3"/>
      <c r="E13" s="4"/>
    </row>
    <row r="14" spans="2:5" ht="16.5">
      <c r="B14" s="2"/>
      <c r="C14" s="3"/>
      <c r="D14" s="3"/>
      <c r="E14" s="4"/>
    </row>
    <row r="15" spans="1:5" ht="26.25">
      <c r="A15" s="1"/>
      <c r="B15" s="20" t="s">
        <v>14</v>
      </c>
      <c r="C15" s="3"/>
      <c r="D15" s="3"/>
      <c r="E15" s="4"/>
    </row>
    <row r="16" spans="1:5" ht="16.5">
      <c r="A16" s="1"/>
      <c r="B16" s="2"/>
      <c r="C16" s="3"/>
      <c r="D16" s="3"/>
      <c r="E16" s="4"/>
    </row>
    <row r="17" spans="1:5" ht="16.5">
      <c r="A17" s="1"/>
      <c r="B17" s="2"/>
      <c r="C17" s="3"/>
      <c r="D17" s="3"/>
      <c r="E17" s="4"/>
    </row>
    <row r="18" spans="1:5" ht="16.5">
      <c r="A18" s="21"/>
      <c r="B18" s="22"/>
      <c r="C18" s="22" t="s">
        <v>13</v>
      </c>
      <c r="D18" s="22"/>
      <c r="E18" s="23"/>
    </row>
    <row r="19" spans="1:5" ht="16.5">
      <c r="A19" s="24"/>
      <c r="B19" s="25"/>
      <c r="C19" s="26"/>
      <c r="D19" s="26"/>
      <c r="E19" s="27"/>
    </row>
    <row r="20" spans="1:5" ht="12.75">
      <c r="A20" s="28"/>
      <c r="B20" s="29" t="s">
        <v>15</v>
      </c>
      <c r="C20" s="25"/>
      <c r="D20" s="25"/>
      <c r="E20" s="27"/>
    </row>
    <row r="21" spans="1:5" ht="16.5">
      <c r="A21" s="30" t="s">
        <v>16</v>
      </c>
      <c r="B21" s="31"/>
      <c r="C21" s="32"/>
      <c r="D21" s="32"/>
      <c r="E21" s="27"/>
    </row>
    <row r="22" spans="1:5" ht="12.75">
      <c r="A22" s="28"/>
      <c r="B22" s="29" t="s">
        <v>17</v>
      </c>
      <c r="C22" s="33"/>
      <c r="D22" s="33"/>
      <c r="E22" s="27"/>
    </row>
    <row r="23" spans="1:5" ht="16.5">
      <c r="A23" s="34"/>
      <c r="B23" s="35"/>
      <c r="C23" s="36"/>
      <c r="D23" s="36"/>
      <c r="E23" s="37"/>
    </row>
    <row r="24" spans="1:5" ht="12.75">
      <c r="A24" s="38"/>
      <c r="B24" s="3"/>
      <c r="C24" s="3"/>
      <c r="D24" s="3"/>
      <c r="E24" s="4"/>
    </row>
    <row r="25" spans="1:5" ht="16.5">
      <c r="A25" s="38"/>
      <c r="B25" s="3"/>
      <c r="C25" s="32" t="s">
        <v>18</v>
      </c>
      <c r="D25" s="3"/>
      <c r="E25" s="4"/>
    </row>
    <row r="26" spans="1:5" ht="12.75">
      <c r="A26" s="38"/>
      <c r="B26" s="3"/>
      <c r="C26" s="3"/>
      <c r="D26" s="3"/>
      <c r="E26" s="4"/>
    </row>
    <row r="27" spans="1:5" ht="12.75">
      <c r="A27" s="39" t="s">
        <v>19</v>
      </c>
      <c r="B27" s="3"/>
      <c r="C27" s="3"/>
      <c r="D27" s="3"/>
      <c r="E27" s="4"/>
    </row>
    <row r="28" spans="1:5" ht="12.75">
      <c r="A28" s="39" t="s">
        <v>20</v>
      </c>
      <c r="B28" s="40"/>
      <c r="C28" s="36"/>
      <c r="D28" s="36"/>
      <c r="E28" s="4"/>
    </row>
    <row r="29" spans="1:5" ht="12.75">
      <c r="A29" s="38"/>
      <c r="B29" s="3"/>
      <c r="C29" s="3"/>
      <c r="D29" s="3"/>
      <c r="E29" s="4"/>
    </row>
    <row r="30" spans="1:5" ht="12.75">
      <c r="A30" s="41" t="s">
        <v>21</v>
      </c>
      <c r="B30" s="42"/>
      <c r="C30" s="42" t="s">
        <v>22</v>
      </c>
      <c r="D30" s="42"/>
      <c r="E30" s="43" t="s">
        <v>23</v>
      </c>
    </row>
    <row r="31" spans="1:5" ht="12.75">
      <c r="A31" s="44">
        <v>1</v>
      </c>
      <c r="B31" s="45"/>
      <c r="C31" s="45" t="s">
        <v>24</v>
      </c>
      <c r="D31" s="45"/>
      <c r="E31" s="46">
        <f>'VYTÁPĚNÍ HLAVNÍ BUDOVA'!F23</f>
        <v>0</v>
      </c>
    </row>
    <row r="32" spans="1:5" ht="12.75">
      <c r="A32" s="44">
        <v>2</v>
      </c>
      <c r="B32" s="45"/>
      <c r="C32" s="45" t="s">
        <v>25</v>
      </c>
      <c r="D32" s="45"/>
      <c r="E32" s="46">
        <f>'VYTÁPĚNÍ TEPLOVOD'!G10</f>
        <v>0</v>
      </c>
    </row>
    <row r="33" spans="1:5" ht="12.75">
      <c r="A33" s="44">
        <v>3</v>
      </c>
      <c r="B33" s="45"/>
      <c r="C33" s="45" t="s">
        <v>26</v>
      </c>
      <c r="D33" s="45"/>
      <c r="E33" s="46">
        <f>'TEPLOVOD STAVEBNÍ ČÁST'!H19</f>
        <v>0</v>
      </c>
    </row>
    <row r="34" spans="1:5" ht="12.75">
      <c r="A34" s="38"/>
      <c r="B34" s="3"/>
      <c r="C34" s="47" t="s">
        <v>27</v>
      </c>
      <c r="D34" s="47"/>
      <c r="E34" s="48">
        <f>SUM(E31:E33)</f>
        <v>0</v>
      </c>
    </row>
  </sheetData>
  <sheetProtection selectLockedCells="1" selectUnlockedCells="1"/>
  <conditionalFormatting sqref="E16:E35">
    <cfRule type="cellIs" priority="1" dxfId="236" operator="equal" stopIfTrue="1">
      <formula>0</formula>
    </cfRule>
  </conditionalFormatting>
  <printOptions/>
  <pageMargins left="0.5902777777777778" right="0.39375" top="0.5902777777777778" bottom="0.7555555555555555" header="0.5118055555555555" footer="0.5902777777777778"/>
  <pageSetup horizontalDpi="300" verticalDpi="300" orientation="portrait" paperSize="9" r:id="rId1"/>
  <headerFooter alignWithMargins="0">
    <oddFooter>&amp;C&amp;"Times New Roman,obyčejné"&amp;12CELKOVÉ SESTAVENÍ NÁKLADŮ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view="pageBreakPreview" zoomScale="130" zoomScaleNormal="110" zoomScaleSheetLayoutView="130" zoomScalePageLayoutView="0" workbookViewId="0" topLeftCell="A1">
      <selection activeCell="F127" sqref="F127"/>
    </sheetView>
  </sheetViews>
  <sheetFormatPr defaultColWidth="8.75390625" defaultRowHeight="12.75"/>
  <cols>
    <col min="1" max="1" width="11.125" style="49" customWidth="1"/>
    <col min="2" max="2" width="51.75390625" style="0" customWidth="1"/>
    <col min="3" max="3" width="10.25390625" style="0" customWidth="1"/>
    <col min="4" max="5" width="12.25390625" style="0" customWidth="1"/>
    <col min="6" max="6" width="12.75390625" style="0" customWidth="1"/>
  </cols>
  <sheetData>
    <row r="1" spans="1:6" ht="16.5">
      <c r="A1" s="50"/>
      <c r="B1" s="22" t="s">
        <v>13</v>
      </c>
      <c r="C1" s="51"/>
      <c r="D1" s="52"/>
      <c r="E1" s="53"/>
      <c r="F1" s="23"/>
    </row>
    <row r="2" spans="1:6" ht="16.5">
      <c r="A2" s="54"/>
      <c r="B2" s="26"/>
      <c r="C2" s="55"/>
      <c r="D2" s="56"/>
      <c r="E2" s="57"/>
      <c r="F2" s="27"/>
    </row>
    <row r="3" spans="1:6" ht="15.75">
      <c r="A3" s="54"/>
      <c r="B3" s="58" t="s">
        <v>15</v>
      </c>
      <c r="C3" s="55"/>
      <c r="D3" s="56"/>
      <c r="E3" s="57"/>
      <c r="F3" s="27"/>
    </row>
    <row r="4" spans="1:6" ht="16.5">
      <c r="A4" s="59" t="s">
        <v>16</v>
      </c>
      <c r="B4" s="60"/>
      <c r="C4" s="55"/>
      <c r="D4" s="56"/>
      <c r="E4" s="57"/>
      <c r="F4" s="27"/>
    </row>
    <row r="5" spans="1:6" ht="15.75">
      <c r="A5" s="54"/>
      <c r="B5" s="60" t="s">
        <v>17</v>
      </c>
      <c r="C5" s="55"/>
      <c r="D5" s="56"/>
      <c r="E5" s="57"/>
      <c r="F5" s="27"/>
    </row>
    <row r="6" spans="1:6" ht="15.75">
      <c r="A6" s="61"/>
      <c r="B6" s="62" t="s">
        <v>28</v>
      </c>
      <c r="C6" s="63"/>
      <c r="D6" s="64"/>
      <c r="E6" s="65"/>
      <c r="F6" s="37"/>
    </row>
    <row r="7" spans="1:6" ht="12.75">
      <c r="A7" s="66"/>
      <c r="B7" s="3"/>
      <c r="C7" s="67"/>
      <c r="D7" s="68"/>
      <c r="E7" s="4"/>
      <c r="F7" s="4"/>
    </row>
    <row r="8" spans="1:6" ht="12.75">
      <c r="A8" s="66"/>
      <c r="B8" s="3"/>
      <c r="C8" s="67"/>
      <c r="D8" s="68"/>
      <c r="E8" s="4"/>
      <c r="F8" s="4"/>
    </row>
    <row r="9" spans="1:6" ht="12.75">
      <c r="A9" s="66"/>
      <c r="B9" s="3"/>
      <c r="C9" s="67"/>
      <c r="D9" s="68"/>
      <c r="E9" s="4"/>
      <c r="F9" s="4"/>
    </row>
    <row r="10" spans="1:6" ht="12.75">
      <c r="A10" s="69" t="s">
        <v>19</v>
      </c>
      <c r="B10" s="3"/>
      <c r="C10" s="67"/>
      <c r="D10" s="68"/>
      <c r="E10" s="4"/>
      <c r="F10" s="4"/>
    </row>
    <row r="11" spans="1:6" ht="12.75">
      <c r="A11" s="69" t="s">
        <v>20</v>
      </c>
      <c r="B11" s="36"/>
      <c r="C11" s="67"/>
      <c r="D11" s="68"/>
      <c r="E11" s="4"/>
      <c r="F11" s="4"/>
    </row>
    <row r="12" spans="1:6" ht="12.75">
      <c r="A12" s="66"/>
      <c r="B12" s="3"/>
      <c r="C12" s="67"/>
      <c r="D12" s="68"/>
      <c r="E12" s="4"/>
      <c r="F12" s="4"/>
    </row>
    <row r="13" spans="1:6" ht="12.75">
      <c r="A13" s="70" t="s">
        <v>21</v>
      </c>
      <c r="B13" s="42" t="s">
        <v>22</v>
      </c>
      <c r="C13" s="71"/>
      <c r="D13" s="72"/>
      <c r="E13" s="43"/>
      <c r="F13" s="43" t="s">
        <v>23</v>
      </c>
    </row>
    <row r="14" spans="1:6" ht="12.75">
      <c r="A14" s="73">
        <v>1</v>
      </c>
      <c r="B14" s="45" t="s">
        <v>29</v>
      </c>
      <c r="C14" s="74"/>
      <c r="D14" s="75"/>
      <c r="E14" s="46"/>
      <c r="F14" s="46">
        <f>F46+F80+F111+F167</f>
        <v>0</v>
      </c>
    </row>
    <row r="15" spans="1:6" ht="12.75">
      <c r="A15" s="73">
        <v>2</v>
      </c>
      <c r="B15" s="45" t="s">
        <v>30</v>
      </c>
      <c r="C15" s="74"/>
      <c r="D15" s="75"/>
      <c r="E15" s="46"/>
      <c r="F15" s="46">
        <f>F184</f>
        <v>0</v>
      </c>
    </row>
    <row r="16" spans="1:6" ht="12.75">
      <c r="A16" s="73">
        <v>3</v>
      </c>
      <c r="B16" s="45" t="s">
        <v>31</v>
      </c>
      <c r="C16" s="74"/>
      <c r="D16" s="75"/>
      <c r="E16" s="46"/>
      <c r="F16" s="46">
        <f>F195</f>
        <v>0</v>
      </c>
    </row>
    <row r="17" spans="1:6" ht="12.75">
      <c r="A17" s="66"/>
      <c r="B17" s="47" t="s">
        <v>27</v>
      </c>
      <c r="C17" s="71"/>
      <c r="D17" s="72"/>
      <c r="E17" s="48"/>
      <c r="F17" s="48">
        <f>SUM(F14:F16)</f>
        <v>0</v>
      </c>
    </row>
    <row r="18" spans="1:6" ht="12.75">
      <c r="A18" s="66"/>
      <c r="B18" s="3"/>
      <c r="C18" s="67"/>
      <c r="D18" s="68"/>
      <c r="E18" s="4"/>
      <c r="F18" s="4"/>
    </row>
    <row r="19" spans="1:6" ht="12.75">
      <c r="A19" s="66"/>
      <c r="B19" s="3"/>
      <c r="C19" s="67"/>
      <c r="D19" s="68"/>
      <c r="E19" s="4"/>
      <c r="F19" s="4"/>
    </row>
    <row r="20" spans="1:6" ht="12.75">
      <c r="A20" s="70" t="s">
        <v>21</v>
      </c>
      <c r="B20" s="42" t="s">
        <v>22</v>
      </c>
      <c r="C20" s="76" t="s">
        <v>32</v>
      </c>
      <c r="D20" s="77" t="s">
        <v>33</v>
      </c>
      <c r="E20" s="43" t="s">
        <v>34</v>
      </c>
      <c r="F20" s="43" t="s">
        <v>23</v>
      </c>
    </row>
    <row r="21" spans="1:6" ht="12.75">
      <c r="A21" s="73" t="s">
        <v>35</v>
      </c>
      <c r="B21" s="45" t="s">
        <v>36</v>
      </c>
      <c r="C21" s="74" t="s">
        <v>37</v>
      </c>
      <c r="D21" s="75">
        <v>72</v>
      </c>
      <c r="E21" s="46">
        <v>0</v>
      </c>
      <c r="F21" s="46">
        <f>D21*E21</f>
        <v>0</v>
      </c>
    </row>
    <row r="22" spans="1:6" ht="12.75">
      <c r="A22" s="73">
        <v>4</v>
      </c>
      <c r="B22" s="45" t="s">
        <v>38</v>
      </c>
      <c r="C22" s="74" t="s">
        <v>39</v>
      </c>
      <c r="D22" s="75">
        <v>1</v>
      </c>
      <c r="E22" s="46">
        <v>0</v>
      </c>
      <c r="F22" s="46">
        <f>D22*E22</f>
        <v>0</v>
      </c>
    </row>
    <row r="23" spans="1:6" ht="12.75">
      <c r="A23" s="66"/>
      <c r="B23" s="78" t="s">
        <v>40</v>
      </c>
      <c r="C23" s="78"/>
      <c r="D23" s="64"/>
      <c r="E23" s="79"/>
      <c r="F23" s="80">
        <v>0</v>
      </c>
    </row>
    <row r="24" ht="12.75">
      <c r="A24" s="81"/>
    </row>
    <row r="25" spans="1:6" ht="16.5">
      <c r="A25" s="82" t="s">
        <v>41</v>
      </c>
      <c r="B25" s="45"/>
      <c r="C25" s="74"/>
      <c r="D25" s="75"/>
      <c r="E25" s="46"/>
      <c r="F25" s="46"/>
    </row>
    <row r="26" spans="1:6" ht="12.75">
      <c r="A26" s="73"/>
      <c r="B26" s="45"/>
      <c r="C26" s="74"/>
      <c r="D26" s="83">
        <v>1</v>
      </c>
      <c r="E26" s="46"/>
      <c r="F26" s="46"/>
    </row>
    <row r="27" spans="1:6" ht="12.75">
      <c r="A27" s="84">
        <v>732</v>
      </c>
      <c r="B27" s="85" t="s">
        <v>42</v>
      </c>
      <c r="C27" s="74"/>
      <c r="D27" s="83">
        <v>1</v>
      </c>
      <c r="E27" s="46"/>
      <c r="F27" s="46"/>
    </row>
    <row r="28" spans="1:6" ht="12.75">
      <c r="A28" s="86"/>
      <c r="B28" s="87"/>
      <c r="C28" s="74"/>
      <c r="D28" s="83">
        <v>1</v>
      </c>
      <c r="E28" s="46"/>
      <c r="F28" s="46"/>
    </row>
    <row r="29" spans="1:6" ht="12.75">
      <c r="A29" s="70" t="s">
        <v>21</v>
      </c>
      <c r="B29" s="42" t="s">
        <v>22</v>
      </c>
      <c r="C29" s="76" t="s">
        <v>32</v>
      </c>
      <c r="D29" s="88">
        <v>1</v>
      </c>
      <c r="E29" s="43" t="s">
        <v>34</v>
      </c>
      <c r="F29" s="43" t="s">
        <v>23</v>
      </c>
    </row>
    <row r="30" spans="1:6" ht="12.75">
      <c r="A30" s="89">
        <v>5</v>
      </c>
      <c r="B30" s="45" t="s">
        <v>43</v>
      </c>
      <c r="C30" s="74" t="s">
        <v>44</v>
      </c>
      <c r="D30" s="90">
        <v>2</v>
      </c>
      <c r="E30" s="90">
        <v>0</v>
      </c>
      <c r="F30" s="90">
        <f aca="true" t="shared" si="0" ref="F30:F41">(D30*E30)</f>
        <v>0</v>
      </c>
    </row>
    <row r="31" spans="1:6" ht="12.75">
      <c r="A31" s="89">
        <f aca="true" t="shared" si="1" ref="A31:A40">(1+A30)</f>
        <v>6</v>
      </c>
      <c r="B31" s="45" t="s">
        <v>45</v>
      </c>
      <c r="C31" s="74" t="s">
        <v>39</v>
      </c>
      <c r="D31" s="90">
        <v>8</v>
      </c>
      <c r="E31" s="91">
        <v>0</v>
      </c>
      <c r="F31" s="91">
        <f t="shared" si="0"/>
        <v>0</v>
      </c>
    </row>
    <row r="32" spans="1:6" ht="12.75">
      <c r="A32" s="89">
        <f t="shared" si="1"/>
        <v>7</v>
      </c>
      <c r="B32" s="45" t="s">
        <v>46</v>
      </c>
      <c r="C32" s="74" t="s">
        <v>39</v>
      </c>
      <c r="D32" s="90">
        <v>1</v>
      </c>
      <c r="E32" s="90">
        <v>0</v>
      </c>
      <c r="F32" s="90">
        <f t="shared" si="0"/>
        <v>0</v>
      </c>
    </row>
    <row r="33" spans="1:6" ht="12.75">
      <c r="A33" s="89">
        <f t="shared" si="1"/>
        <v>8</v>
      </c>
      <c r="B33" s="45" t="s">
        <v>47</v>
      </c>
      <c r="C33" s="74" t="s">
        <v>39</v>
      </c>
      <c r="D33" s="90">
        <v>2</v>
      </c>
      <c r="E33" s="90">
        <v>0</v>
      </c>
      <c r="F33" s="90">
        <f t="shared" si="0"/>
        <v>0</v>
      </c>
    </row>
    <row r="34" spans="1:6" ht="12.75">
      <c r="A34" s="89">
        <f t="shared" si="1"/>
        <v>9</v>
      </c>
      <c r="B34" s="45" t="s">
        <v>48</v>
      </c>
      <c r="C34" s="74" t="s">
        <v>39</v>
      </c>
      <c r="D34" s="90">
        <v>1</v>
      </c>
      <c r="E34" s="90">
        <v>0</v>
      </c>
      <c r="F34" s="90">
        <f t="shared" si="0"/>
        <v>0</v>
      </c>
    </row>
    <row r="35" spans="1:6" ht="12.75">
      <c r="A35" s="89">
        <f t="shared" si="1"/>
        <v>10</v>
      </c>
      <c r="B35" s="45" t="s">
        <v>49</v>
      </c>
      <c r="C35" s="74" t="s">
        <v>39</v>
      </c>
      <c r="D35" s="90">
        <v>2</v>
      </c>
      <c r="E35" s="90">
        <v>0</v>
      </c>
      <c r="F35" s="90">
        <f t="shared" si="0"/>
        <v>0</v>
      </c>
    </row>
    <row r="36" spans="1:6" ht="12.75">
      <c r="A36" s="89">
        <f t="shared" si="1"/>
        <v>11</v>
      </c>
      <c r="B36" s="45" t="s">
        <v>50</v>
      </c>
      <c r="C36" s="74" t="s">
        <v>39</v>
      </c>
      <c r="D36" s="90">
        <v>1</v>
      </c>
      <c r="E36" s="90">
        <v>0</v>
      </c>
      <c r="F36" s="90">
        <f t="shared" si="0"/>
        <v>0</v>
      </c>
    </row>
    <row r="37" spans="1:6" ht="12.75">
      <c r="A37" s="89">
        <f t="shared" si="1"/>
        <v>12</v>
      </c>
      <c r="B37" s="45" t="s">
        <v>51</v>
      </c>
      <c r="C37" s="74" t="s">
        <v>39</v>
      </c>
      <c r="D37" s="90">
        <v>8</v>
      </c>
      <c r="E37" s="91">
        <v>0</v>
      </c>
      <c r="F37" s="91">
        <f t="shared" si="0"/>
        <v>0</v>
      </c>
    </row>
    <row r="38" spans="1:6" ht="17.25" customHeight="1">
      <c r="A38" s="89">
        <f t="shared" si="1"/>
        <v>13</v>
      </c>
      <c r="B38" s="45" t="s">
        <v>52</v>
      </c>
      <c r="C38" s="74" t="s">
        <v>39</v>
      </c>
      <c r="D38" s="90">
        <v>1</v>
      </c>
      <c r="E38" s="91">
        <v>0</v>
      </c>
      <c r="F38" s="91">
        <f t="shared" si="0"/>
        <v>0</v>
      </c>
    </row>
    <row r="39" spans="1:6" ht="12.75">
      <c r="A39" s="89">
        <f t="shared" si="1"/>
        <v>14</v>
      </c>
      <c r="B39" s="45" t="s">
        <v>53</v>
      </c>
      <c r="C39" s="74" t="s">
        <v>39</v>
      </c>
      <c r="D39" s="90">
        <v>2</v>
      </c>
      <c r="E39" s="91">
        <v>0</v>
      </c>
      <c r="F39" s="91">
        <f t="shared" si="0"/>
        <v>0</v>
      </c>
    </row>
    <row r="40" spans="1:6" ht="12.75">
      <c r="A40" s="89">
        <f t="shared" si="1"/>
        <v>15</v>
      </c>
      <c r="B40" s="45" t="s">
        <v>54</v>
      </c>
      <c r="C40" s="74" t="s">
        <v>39</v>
      </c>
      <c r="D40" s="90">
        <v>1</v>
      </c>
      <c r="E40" s="91">
        <v>0</v>
      </c>
      <c r="F40" s="91">
        <f t="shared" si="0"/>
        <v>0</v>
      </c>
    </row>
    <row r="41" spans="1:6" ht="12.75">
      <c r="A41" s="89">
        <v>16</v>
      </c>
      <c r="B41" s="45" t="s">
        <v>55</v>
      </c>
      <c r="C41" s="74" t="s">
        <v>39</v>
      </c>
      <c r="D41" s="90">
        <v>1</v>
      </c>
      <c r="E41" s="90">
        <v>0</v>
      </c>
      <c r="F41" s="90">
        <f t="shared" si="0"/>
        <v>0</v>
      </c>
    </row>
    <row r="42" spans="1:6" ht="12.75">
      <c r="A42" s="73"/>
      <c r="B42" s="42" t="s">
        <v>56</v>
      </c>
      <c r="C42" s="76"/>
      <c r="D42" s="88">
        <v>1</v>
      </c>
      <c r="E42" s="92"/>
      <c r="F42" s="92">
        <f>SUM(F30:F41)</f>
        <v>0</v>
      </c>
    </row>
    <row r="43" spans="1:6" ht="12.75">
      <c r="A43" s="73">
        <v>17</v>
      </c>
      <c r="B43" s="45" t="s">
        <v>57</v>
      </c>
      <c r="C43" s="74" t="s">
        <v>39</v>
      </c>
      <c r="D43" s="90">
        <v>1</v>
      </c>
      <c r="E43" s="93">
        <f>F42</f>
        <v>0</v>
      </c>
      <c r="F43" s="46">
        <v>0</v>
      </c>
    </row>
    <row r="44" spans="1:6" ht="12.75">
      <c r="A44" s="73">
        <v>18</v>
      </c>
      <c r="B44" s="45" t="s">
        <v>58</v>
      </c>
      <c r="C44" s="74" t="s">
        <v>39</v>
      </c>
      <c r="D44" s="90">
        <v>1</v>
      </c>
      <c r="E44" s="93">
        <f>F42</f>
        <v>0</v>
      </c>
      <c r="F44" s="46">
        <v>0</v>
      </c>
    </row>
    <row r="45" spans="1:6" ht="12.75">
      <c r="A45" s="73"/>
      <c r="B45" s="94" t="s">
        <v>27</v>
      </c>
      <c r="C45" s="95"/>
      <c r="D45" s="96">
        <v>1</v>
      </c>
      <c r="E45" s="97"/>
      <c r="F45" s="97">
        <f>SUM(F43:F44)</f>
        <v>0</v>
      </c>
    </row>
    <row r="46" spans="1:6" ht="12.75">
      <c r="A46" s="73"/>
      <c r="B46" s="98" t="s">
        <v>59</v>
      </c>
      <c r="C46" s="98"/>
      <c r="D46" s="99">
        <v>1</v>
      </c>
      <c r="E46" s="100"/>
      <c r="F46" s="101">
        <f>SUM(F45+F42)</f>
        <v>0</v>
      </c>
    </row>
    <row r="47" spans="1:6" ht="12.75">
      <c r="A47" s="73"/>
      <c r="B47" s="45"/>
      <c r="C47" s="74"/>
      <c r="D47" s="83">
        <v>1</v>
      </c>
      <c r="E47" s="46"/>
      <c r="F47" s="46"/>
    </row>
    <row r="48" spans="1:6" ht="12.75">
      <c r="A48" s="73"/>
      <c r="B48" s="45"/>
      <c r="C48" s="74"/>
      <c r="D48" s="83">
        <v>1</v>
      </c>
      <c r="E48" s="46"/>
      <c r="F48" s="46"/>
    </row>
    <row r="49" spans="1:6" ht="12.75">
      <c r="A49" s="84">
        <v>733</v>
      </c>
      <c r="B49" s="85" t="s">
        <v>60</v>
      </c>
      <c r="C49" s="74"/>
      <c r="D49" s="83">
        <v>1</v>
      </c>
      <c r="E49" s="46"/>
      <c r="F49" s="46"/>
    </row>
    <row r="50" spans="1:6" ht="12.75">
      <c r="A50" s="73"/>
      <c r="B50" s="45"/>
      <c r="C50" s="74"/>
      <c r="D50" s="83">
        <v>1</v>
      </c>
      <c r="E50" s="46"/>
      <c r="F50" s="46"/>
    </row>
    <row r="51" spans="1:6" ht="12.75">
      <c r="A51" s="70" t="s">
        <v>21</v>
      </c>
      <c r="B51" s="42" t="s">
        <v>22</v>
      </c>
      <c r="C51" s="76" t="s">
        <v>32</v>
      </c>
      <c r="D51" s="88">
        <v>1</v>
      </c>
      <c r="E51" s="43" t="s">
        <v>34</v>
      </c>
      <c r="F51" s="43" t="s">
        <v>23</v>
      </c>
    </row>
    <row r="52" spans="1:6" ht="12.75">
      <c r="A52" s="89">
        <v>19</v>
      </c>
      <c r="B52" s="45" t="s">
        <v>61</v>
      </c>
      <c r="C52" s="74" t="s">
        <v>44</v>
      </c>
      <c r="D52" s="90">
        <v>1000</v>
      </c>
      <c r="E52" s="90">
        <v>0</v>
      </c>
      <c r="F52" s="90">
        <f aca="true" t="shared" si="2" ref="F52:F75">(D52*E52)</f>
        <v>0</v>
      </c>
    </row>
    <row r="53" spans="1:6" ht="12.75">
      <c r="A53" s="89">
        <f aca="true" t="shared" si="3" ref="A53:A75">(1+A52)</f>
        <v>20</v>
      </c>
      <c r="B53" s="45" t="s">
        <v>62</v>
      </c>
      <c r="C53" s="74" t="s">
        <v>44</v>
      </c>
      <c r="D53" s="90">
        <v>592</v>
      </c>
      <c r="E53" s="91">
        <v>0</v>
      </c>
      <c r="F53" s="91">
        <f t="shared" si="2"/>
        <v>0</v>
      </c>
    </row>
    <row r="54" spans="1:6" ht="12.75">
      <c r="A54" s="89">
        <f t="shared" si="3"/>
        <v>21</v>
      </c>
      <c r="B54" s="45" t="s">
        <v>63</v>
      </c>
      <c r="C54" s="74" t="s">
        <v>44</v>
      </c>
      <c r="D54" s="90">
        <v>153</v>
      </c>
      <c r="E54" s="91">
        <v>0</v>
      </c>
      <c r="F54" s="91">
        <f t="shared" si="2"/>
        <v>0</v>
      </c>
    </row>
    <row r="55" spans="1:6" ht="12.75">
      <c r="A55" s="89">
        <f t="shared" si="3"/>
        <v>22</v>
      </c>
      <c r="B55" s="45" t="s">
        <v>64</v>
      </c>
      <c r="C55" s="74" t="s">
        <v>44</v>
      </c>
      <c r="D55" s="90">
        <v>79</v>
      </c>
      <c r="E55" s="91">
        <v>0</v>
      </c>
      <c r="F55" s="91">
        <f t="shared" si="2"/>
        <v>0</v>
      </c>
    </row>
    <row r="56" spans="1:6" ht="12.75">
      <c r="A56" s="89">
        <f t="shared" si="3"/>
        <v>23</v>
      </c>
      <c r="B56" s="45" t="s">
        <v>65</v>
      </c>
      <c r="C56" s="74" t="s">
        <v>44</v>
      </c>
      <c r="D56" s="90">
        <v>45</v>
      </c>
      <c r="E56" s="91">
        <v>0</v>
      </c>
      <c r="F56" s="91">
        <f t="shared" si="2"/>
        <v>0</v>
      </c>
    </row>
    <row r="57" spans="1:6" ht="12.75">
      <c r="A57" s="89">
        <f t="shared" si="3"/>
        <v>24</v>
      </c>
      <c r="B57" s="45" t="s">
        <v>66</v>
      </c>
      <c r="C57" s="74" t="s">
        <v>44</v>
      </c>
      <c r="D57" s="90">
        <v>90</v>
      </c>
      <c r="E57" s="91">
        <v>0</v>
      </c>
      <c r="F57" s="91">
        <f t="shared" si="2"/>
        <v>0</v>
      </c>
    </row>
    <row r="58" spans="1:6" ht="12.75">
      <c r="A58" s="89">
        <f t="shared" si="3"/>
        <v>25</v>
      </c>
      <c r="B58" s="45" t="s">
        <v>67</v>
      </c>
      <c r="C58" s="74" t="s">
        <v>44</v>
      </c>
      <c r="D58" s="90">
        <v>220</v>
      </c>
      <c r="E58" s="90">
        <v>0</v>
      </c>
      <c r="F58" s="90">
        <f t="shared" si="2"/>
        <v>0</v>
      </c>
    </row>
    <row r="59" spans="1:6" ht="12.75">
      <c r="A59" s="89">
        <f t="shared" si="3"/>
        <v>26</v>
      </c>
      <c r="B59" s="45" t="s">
        <v>68</v>
      </c>
      <c r="C59" s="74" t="s">
        <v>44</v>
      </c>
      <c r="D59" s="90">
        <v>78</v>
      </c>
      <c r="E59" s="90">
        <v>0</v>
      </c>
      <c r="F59" s="90">
        <f t="shared" si="2"/>
        <v>0</v>
      </c>
    </row>
    <row r="60" spans="1:6" ht="12.75">
      <c r="A60" s="89">
        <f t="shared" si="3"/>
        <v>27</v>
      </c>
      <c r="B60" s="45" t="s">
        <v>69</v>
      </c>
      <c r="C60" s="74" t="s">
        <v>39</v>
      </c>
      <c r="D60" s="90">
        <v>37</v>
      </c>
      <c r="E60" s="91">
        <v>0</v>
      </c>
      <c r="F60" s="91">
        <f t="shared" si="2"/>
        <v>0</v>
      </c>
    </row>
    <row r="61" spans="1:6" ht="12.75">
      <c r="A61" s="89">
        <f t="shared" si="3"/>
        <v>28</v>
      </c>
      <c r="B61" s="45" t="s">
        <v>70</v>
      </c>
      <c r="C61" s="74" t="s">
        <v>39</v>
      </c>
      <c r="D61" s="90">
        <v>39</v>
      </c>
      <c r="E61" s="91">
        <v>0</v>
      </c>
      <c r="F61" s="91">
        <f t="shared" si="2"/>
        <v>0</v>
      </c>
    </row>
    <row r="62" spans="1:6" ht="12.75">
      <c r="A62" s="89">
        <f t="shared" si="3"/>
        <v>29</v>
      </c>
      <c r="B62" s="45" t="s">
        <v>71</v>
      </c>
      <c r="C62" s="74" t="s">
        <v>39</v>
      </c>
      <c r="D62" s="90">
        <v>34</v>
      </c>
      <c r="E62" s="91">
        <v>0</v>
      </c>
      <c r="F62" s="91">
        <f t="shared" si="2"/>
        <v>0</v>
      </c>
    </row>
    <row r="63" spans="1:6" ht="12.75">
      <c r="A63" s="89">
        <f t="shared" si="3"/>
        <v>30</v>
      </c>
      <c r="B63" s="45" t="s">
        <v>72</v>
      </c>
      <c r="C63" s="74" t="s">
        <v>39</v>
      </c>
      <c r="D63" s="90">
        <v>7</v>
      </c>
      <c r="E63" s="91">
        <v>0</v>
      </c>
      <c r="F63" s="91">
        <f t="shared" si="2"/>
        <v>0</v>
      </c>
    </row>
    <row r="64" spans="1:6" ht="12.75">
      <c r="A64" s="89">
        <f t="shared" si="3"/>
        <v>31</v>
      </c>
      <c r="B64" s="45" t="s">
        <v>73</v>
      </c>
      <c r="C64" s="74" t="s">
        <v>39</v>
      </c>
      <c r="D64" s="90">
        <v>12</v>
      </c>
      <c r="E64" s="91">
        <v>0</v>
      </c>
      <c r="F64" s="91">
        <f t="shared" si="2"/>
        <v>0</v>
      </c>
    </row>
    <row r="65" spans="1:6" ht="12.75">
      <c r="A65" s="89">
        <f t="shared" si="3"/>
        <v>32</v>
      </c>
      <c r="B65" s="45" t="s">
        <v>74</v>
      </c>
      <c r="C65" s="74" t="s">
        <v>39</v>
      </c>
      <c r="D65" s="90">
        <v>30</v>
      </c>
      <c r="E65" s="90">
        <v>0</v>
      </c>
      <c r="F65" s="90">
        <f t="shared" si="2"/>
        <v>0</v>
      </c>
    </row>
    <row r="66" spans="1:6" ht="12.75">
      <c r="A66" s="89">
        <f t="shared" si="3"/>
        <v>33</v>
      </c>
      <c r="B66" s="45" t="s">
        <v>75</v>
      </c>
      <c r="C66" s="74" t="s">
        <v>39</v>
      </c>
      <c r="D66" s="90">
        <v>29</v>
      </c>
      <c r="E66" s="90">
        <v>0</v>
      </c>
      <c r="F66" s="90">
        <f t="shared" si="2"/>
        <v>0</v>
      </c>
    </row>
    <row r="67" spans="1:6" ht="12.75">
      <c r="A67" s="89">
        <f t="shared" si="3"/>
        <v>34</v>
      </c>
      <c r="B67" s="45" t="s">
        <v>76</v>
      </c>
      <c r="C67" s="74" t="s">
        <v>39</v>
      </c>
      <c r="D67" s="90">
        <v>2</v>
      </c>
      <c r="E67" s="102">
        <v>0</v>
      </c>
      <c r="F67" s="90">
        <f t="shared" si="2"/>
        <v>0</v>
      </c>
    </row>
    <row r="68" spans="1:6" ht="12.75">
      <c r="A68" s="89">
        <f t="shared" si="3"/>
        <v>35</v>
      </c>
      <c r="B68" s="45" t="s">
        <v>77</v>
      </c>
      <c r="C68" s="74" t="s">
        <v>39</v>
      </c>
      <c r="D68" s="90">
        <v>1</v>
      </c>
      <c r="E68" s="102">
        <v>0</v>
      </c>
      <c r="F68" s="90">
        <f t="shared" si="2"/>
        <v>0</v>
      </c>
    </row>
    <row r="69" spans="1:6" ht="12.75">
      <c r="A69" s="89">
        <f t="shared" si="3"/>
        <v>36</v>
      </c>
      <c r="B69" s="45" t="s">
        <v>78</v>
      </c>
      <c r="C69" s="74" t="s">
        <v>39</v>
      </c>
      <c r="D69" s="90">
        <v>2</v>
      </c>
      <c r="E69" s="102">
        <v>0</v>
      </c>
      <c r="F69" s="90">
        <f t="shared" si="2"/>
        <v>0</v>
      </c>
    </row>
    <row r="70" spans="1:6" ht="12.75">
      <c r="A70" s="89">
        <f t="shared" si="3"/>
        <v>37</v>
      </c>
      <c r="B70" s="45" t="s">
        <v>79</v>
      </c>
      <c r="C70" s="74" t="s">
        <v>39</v>
      </c>
      <c r="D70" s="90">
        <v>10</v>
      </c>
      <c r="E70" s="102">
        <v>0</v>
      </c>
      <c r="F70" s="90">
        <f t="shared" si="2"/>
        <v>0</v>
      </c>
    </row>
    <row r="71" spans="1:6" ht="12.75">
      <c r="A71" s="89">
        <f t="shared" si="3"/>
        <v>38</v>
      </c>
      <c r="B71" s="45" t="s">
        <v>80</v>
      </c>
      <c r="C71" s="74" t="s">
        <v>44</v>
      </c>
      <c r="D71" s="90">
        <v>979</v>
      </c>
      <c r="E71" s="90">
        <v>0</v>
      </c>
      <c r="F71" s="90">
        <f t="shared" si="2"/>
        <v>0</v>
      </c>
    </row>
    <row r="72" spans="1:6" ht="12.75">
      <c r="A72" s="89">
        <f t="shared" si="3"/>
        <v>39</v>
      </c>
      <c r="B72" s="45" t="s">
        <v>81</v>
      </c>
      <c r="C72" s="74" t="s">
        <v>44</v>
      </c>
      <c r="D72" s="90">
        <v>220</v>
      </c>
      <c r="E72" s="91">
        <v>0</v>
      </c>
      <c r="F72" s="91">
        <f t="shared" si="2"/>
        <v>0</v>
      </c>
    </row>
    <row r="73" spans="1:6" ht="12.75">
      <c r="A73" s="89">
        <f t="shared" si="3"/>
        <v>40</v>
      </c>
      <c r="B73" s="45" t="s">
        <v>82</v>
      </c>
      <c r="C73" s="74" t="s">
        <v>44</v>
      </c>
      <c r="D73" s="90">
        <v>78</v>
      </c>
      <c r="E73" s="91">
        <v>0</v>
      </c>
      <c r="F73" s="91">
        <f t="shared" si="2"/>
        <v>0</v>
      </c>
    </row>
    <row r="74" spans="1:6" ht="12.75">
      <c r="A74" s="89">
        <f t="shared" si="3"/>
        <v>41</v>
      </c>
      <c r="B74" s="45" t="s">
        <v>83</v>
      </c>
      <c r="C74" s="74" t="s">
        <v>84</v>
      </c>
      <c r="D74" s="90">
        <v>75</v>
      </c>
      <c r="E74" s="90">
        <v>0</v>
      </c>
      <c r="F74" s="90">
        <f t="shared" si="2"/>
        <v>0</v>
      </c>
    </row>
    <row r="75" spans="1:6" ht="12.75">
      <c r="A75" s="89">
        <f t="shared" si="3"/>
        <v>42</v>
      </c>
      <c r="B75" s="45" t="s">
        <v>85</v>
      </c>
      <c r="C75" s="74" t="s">
        <v>39</v>
      </c>
      <c r="D75" s="90">
        <v>150</v>
      </c>
      <c r="E75" s="90">
        <v>0</v>
      </c>
      <c r="F75" s="90">
        <f t="shared" si="2"/>
        <v>0</v>
      </c>
    </row>
    <row r="76" spans="1:6" ht="12.75">
      <c r="A76" s="73"/>
      <c r="B76" s="42"/>
      <c r="C76" s="74"/>
      <c r="D76" s="83">
        <v>1</v>
      </c>
      <c r="E76" s="46"/>
      <c r="F76" s="92">
        <f>SUM(F52:F75)</f>
        <v>0</v>
      </c>
    </row>
    <row r="77" spans="1:6" ht="12.75">
      <c r="A77" s="73">
        <v>43</v>
      </c>
      <c r="B77" s="45" t="s">
        <v>86</v>
      </c>
      <c r="C77" s="74" t="s">
        <v>39</v>
      </c>
      <c r="D77" s="90">
        <v>1</v>
      </c>
      <c r="E77" s="93">
        <f>F76</f>
        <v>0</v>
      </c>
      <c r="F77" s="46">
        <v>0</v>
      </c>
    </row>
    <row r="78" spans="1:6" ht="12.75">
      <c r="A78" s="73">
        <v>44</v>
      </c>
      <c r="B78" s="45" t="s">
        <v>58</v>
      </c>
      <c r="C78" s="74" t="s">
        <v>39</v>
      </c>
      <c r="D78" s="90">
        <v>1</v>
      </c>
      <c r="E78" s="93">
        <f>F76</f>
        <v>0</v>
      </c>
      <c r="F78" s="46">
        <v>0</v>
      </c>
    </row>
    <row r="79" spans="1:6" ht="12.75">
      <c r="A79" s="73"/>
      <c r="B79" s="94" t="s">
        <v>27</v>
      </c>
      <c r="C79" s="95"/>
      <c r="D79" s="96">
        <v>1</v>
      </c>
      <c r="E79" s="97"/>
      <c r="F79" s="97">
        <f>SUM(F77:F78)</f>
        <v>0</v>
      </c>
    </row>
    <row r="80" spans="1:6" ht="12.75">
      <c r="A80" s="73"/>
      <c r="B80" s="98" t="s">
        <v>87</v>
      </c>
      <c r="C80" s="98"/>
      <c r="D80" s="103">
        <v>1</v>
      </c>
      <c r="E80" s="101"/>
      <c r="F80" s="101">
        <f>SUM(F79+F76)</f>
        <v>0</v>
      </c>
    </row>
    <row r="81" spans="1:6" ht="12.75">
      <c r="A81" s="73"/>
      <c r="B81" s="45"/>
      <c r="C81" s="74"/>
      <c r="D81" s="83">
        <v>1</v>
      </c>
      <c r="E81" s="46"/>
      <c r="F81" s="46"/>
    </row>
    <row r="82" spans="1:6" ht="12.75">
      <c r="A82" s="73"/>
      <c r="B82" s="45"/>
      <c r="C82" s="74"/>
      <c r="D82" s="83">
        <v>1</v>
      </c>
      <c r="E82" s="46"/>
      <c r="F82" s="46"/>
    </row>
    <row r="83" spans="1:6" ht="12.75">
      <c r="A83" s="84">
        <v>734</v>
      </c>
      <c r="B83" s="85" t="s">
        <v>88</v>
      </c>
      <c r="C83" s="74"/>
      <c r="D83" s="83">
        <v>1</v>
      </c>
      <c r="E83" s="46"/>
      <c r="F83" s="46"/>
    </row>
    <row r="84" spans="1:6" ht="12.75">
      <c r="A84" s="73"/>
      <c r="B84" s="45"/>
      <c r="C84" s="74"/>
      <c r="D84" s="83">
        <v>1</v>
      </c>
      <c r="E84" s="46"/>
      <c r="F84" s="46"/>
    </row>
    <row r="85" spans="1:6" ht="12.75">
      <c r="A85" s="70" t="s">
        <v>21</v>
      </c>
      <c r="B85" s="42" t="s">
        <v>22</v>
      </c>
      <c r="C85" s="76" t="s">
        <v>32</v>
      </c>
      <c r="D85" s="88">
        <v>1</v>
      </c>
      <c r="E85" s="43" t="s">
        <v>34</v>
      </c>
      <c r="F85" s="43" t="s">
        <v>23</v>
      </c>
    </row>
    <row r="86" spans="1:6" ht="12.75">
      <c r="A86" s="89">
        <v>45</v>
      </c>
      <c r="B86" s="45" t="s">
        <v>89</v>
      </c>
      <c r="C86" s="74" t="s">
        <v>39</v>
      </c>
      <c r="D86" s="90">
        <v>22</v>
      </c>
      <c r="E86" s="90">
        <v>0</v>
      </c>
      <c r="F86" s="90">
        <f aca="true" t="shared" si="4" ref="F86:F105">(D86*E86)</f>
        <v>0</v>
      </c>
    </row>
    <row r="87" spans="1:6" ht="12.75">
      <c r="A87" s="89">
        <f aca="true" t="shared" si="5" ref="A87:A106">(1+A86)</f>
        <v>46</v>
      </c>
      <c r="B87" s="45" t="s">
        <v>90</v>
      </c>
      <c r="C87" s="74" t="s">
        <v>39</v>
      </c>
      <c r="D87" s="90">
        <v>242</v>
      </c>
      <c r="E87" s="91">
        <v>0</v>
      </c>
      <c r="F87" s="91">
        <f t="shared" si="4"/>
        <v>0</v>
      </c>
    </row>
    <row r="88" spans="1:6" ht="12.75">
      <c r="A88" s="89">
        <f t="shared" si="5"/>
        <v>47</v>
      </c>
      <c r="B88" s="45" t="s">
        <v>91</v>
      </c>
      <c r="C88" s="74" t="s">
        <v>39</v>
      </c>
      <c r="D88" s="90">
        <v>4</v>
      </c>
      <c r="E88" s="91">
        <v>0</v>
      </c>
      <c r="F88" s="91">
        <f t="shared" si="4"/>
        <v>0</v>
      </c>
    </row>
    <row r="89" spans="1:6" ht="12.75">
      <c r="A89" s="89">
        <f t="shared" si="5"/>
        <v>48</v>
      </c>
      <c r="B89" s="45" t="s">
        <v>92</v>
      </c>
      <c r="C89" s="74" t="s">
        <v>39</v>
      </c>
      <c r="D89" s="90">
        <v>11</v>
      </c>
      <c r="E89" s="91">
        <v>0</v>
      </c>
      <c r="F89" s="91">
        <f t="shared" si="4"/>
        <v>0</v>
      </c>
    </row>
    <row r="90" spans="1:6" ht="12.75">
      <c r="A90" s="89">
        <f t="shared" si="5"/>
        <v>49</v>
      </c>
      <c r="B90" s="45" t="s">
        <v>93</v>
      </c>
      <c r="C90" s="74" t="s">
        <v>39</v>
      </c>
      <c r="D90" s="90">
        <v>2</v>
      </c>
      <c r="E90" s="90">
        <v>0</v>
      </c>
      <c r="F90" s="90">
        <f t="shared" si="4"/>
        <v>0</v>
      </c>
    </row>
    <row r="91" spans="1:6" ht="12.75">
      <c r="A91" s="89">
        <f t="shared" si="5"/>
        <v>50</v>
      </c>
      <c r="B91" s="45" t="s">
        <v>94</v>
      </c>
      <c r="C91" s="74" t="s">
        <v>39</v>
      </c>
      <c r="D91" s="90">
        <v>1</v>
      </c>
      <c r="E91" s="90">
        <v>0</v>
      </c>
      <c r="F91" s="90">
        <f t="shared" si="4"/>
        <v>0</v>
      </c>
    </row>
    <row r="92" spans="1:6" ht="12.75">
      <c r="A92" s="89">
        <f t="shared" si="5"/>
        <v>51</v>
      </c>
      <c r="B92" s="45" t="s">
        <v>95</v>
      </c>
      <c r="C92" s="74" t="s">
        <v>39</v>
      </c>
      <c r="D92" s="90">
        <v>3</v>
      </c>
      <c r="E92" s="90">
        <v>0</v>
      </c>
      <c r="F92" s="90">
        <f t="shared" si="4"/>
        <v>0</v>
      </c>
    </row>
    <row r="93" spans="1:6" ht="12.75">
      <c r="A93" s="89">
        <f t="shared" si="5"/>
        <v>52</v>
      </c>
      <c r="B93" s="45" t="s">
        <v>96</v>
      </c>
      <c r="C93" s="74" t="s">
        <v>39</v>
      </c>
      <c r="D93" s="90">
        <v>2</v>
      </c>
      <c r="E93" s="90">
        <v>0</v>
      </c>
      <c r="F93" s="90">
        <f t="shared" si="4"/>
        <v>0</v>
      </c>
    </row>
    <row r="94" spans="1:6" ht="12.75">
      <c r="A94" s="89">
        <f t="shared" si="5"/>
        <v>53</v>
      </c>
      <c r="B94" s="45" t="s">
        <v>97</v>
      </c>
      <c r="C94" s="74" t="s">
        <v>39</v>
      </c>
      <c r="D94" s="90">
        <v>1</v>
      </c>
      <c r="E94" s="90">
        <v>0</v>
      </c>
      <c r="F94" s="90">
        <f t="shared" si="4"/>
        <v>0</v>
      </c>
    </row>
    <row r="95" spans="1:6" ht="12.75">
      <c r="A95" s="89">
        <f t="shared" si="5"/>
        <v>54</v>
      </c>
      <c r="B95" s="45" t="s">
        <v>98</v>
      </c>
      <c r="C95" s="74" t="s">
        <v>39</v>
      </c>
      <c r="D95" s="90">
        <v>6</v>
      </c>
      <c r="E95" s="91">
        <v>0</v>
      </c>
      <c r="F95" s="91">
        <f t="shared" si="4"/>
        <v>0</v>
      </c>
    </row>
    <row r="96" spans="1:6" ht="12.75">
      <c r="A96" s="89">
        <f t="shared" si="5"/>
        <v>55</v>
      </c>
      <c r="B96" s="45" t="s">
        <v>99</v>
      </c>
      <c r="C96" s="74" t="s">
        <v>39</v>
      </c>
      <c r="D96" s="90">
        <v>1</v>
      </c>
      <c r="E96" s="90">
        <v>0</v>
      </c>
      <c r="F96" s="90">
        <f t="shared" si="4"/>
        <v>0</v>
      </c>
    </row>
    <row r="97" spans="1:6" ht="12.75">
      <c r="A97" s="89">
        <f t="shared" si="5"/>
        <v>56</v>
      </c>
      <c r="B97" s="45" t="s">
        <v>100</v>
      </c>
      <c r="C97" s="74" t="s">
        <v>39</v>
      </c>
      <c r="D97" s="90">
        <v>2</v>
      </c>
      <c r="E97" s="90">
        <v>0</v>
      </c>
      <c r="F97" s="90">
        <f t="shared" si="4"/>
        <v>0</v>
      </c>
    </row>
    <row r="98" spans="1:6" ht="12.75">
      <c r="A98" s="89">
        <f t="shared" si="5"/>
        <v>57</v>
      </c>
      <c r="B98" s="45" t="s">
        <v>101</v>
      </c>
      <c r="C98" s="74" t="s">
        <v>39</v>
      </c>
      <c r="D98" s="90">
        <v>1</v>
      </c>
      <c r="E98" s="91">
        <v>0</v>
      </c>
      <c r="F98" s="91">
        <f t="shared" si="4"/>
        <v>0</v>
      </c>
    </row>
    <row r="99" spans="1:6" ht="12.75">
      <c r="A99" s="89">
        <f t="shared" si="5"/>
        <v>58</v>
      </c>
      <c r="B99" s="45" t="s">
        <v>102</v>
      </c>
      <c r="C99" s="74" t="s">
        <v>39</v>
      </c>
      <c r="D99" s="90">
        <v>2</v>
      </c>
      <c r="E99" s="90">
        <v>0</v>
      </c>
      <c r="F99" s="90">
        <f t="shared" si="4"/>
        <v>0</v>
      </c>
    </row>
    <row r="100" spans="1:6" ht="12.75">
      <c r="A100" s="89">
        <f t="shared" si="5"/>
        <v>59</v>
      </c>
      <c r="B100" s="45" t="s">
        <v>103</v>
      </c>
      <c r="C100" s="74" t="s">
        <v>39</v>
      </c>
      <c r="D100" s="90">
        <v>2</v>
      </c>
      <c r="E100" s="90">
        <v>0</v>
      </c>
      <c r="F100" s="90">
        <f t="shared" si="4"/>
        <v>0</v>
      </c>
    </row>
    <row r="101" spans="1:6" ht="12.75">
      <c r="A101" s="89">
        <f t="shared" si="5"/>
        <v>60</v>
      </c>
      <c r="B101" s="45" t="s">
        <v>104</v>
      </c>
      <c r="C101" s="74" t="s">
        <v>39</v>
      </c>
      <c r="D101" s="90">
        <v>2</v>
      </c>
      <c r="E101" s="91">
        <v>0</v>
      </c>
      <c r="F101" s="91">
        <f t="shared" si="4"/>
        <v>0</v>
      </c>
    </row>
    <row r="102" spans="1:6" ht="12.75">
      <c r="A102" s="89">
        <f t="shared" si="5"/>
        <v>61</v>
      </c>
      <c r="B102" s="45" t="s">
        <v>105</v>
      </c>
      <c r="C102" s="74" t="s">
        <v>39</v>
      </c>
      <c r="D102" s="90">
        <v>7</v>
      </c>
      <c r="E102" s="91">
        <v>0</v>
      </c>
      <c r="F102" s="91">
        <f t="shared" si="4"/>
        <v>0</v>
      </c>
    </row>
    <row r="103" spans="1:6" ht="12.75">
      <c r="A103" s="89">
        <f t="shared" si="5"/>
        <v>62</v>
      </c>
      <c r="B103" s="45" t="s">
        <v>106</v>
      </c>
      <c r="C103" s="74" t="s">
        <v>39</v>
      </c>
      <c r="D103" s="90">
        <v>8</v>
      </c>
      <c r="E103" s="91">
        <v>0</v>
      </c>
      <c r="F103" s="91">
        <f t="shared" si="4"/>
        <v>0</v>
      </c>
    </row>
    <row r="104" spans="1:6" ht="12.75">
      <c r="A104" s="89">
        <f t="shared" si="5"/>
        <v>63</v>
      </c>
      <c r="B104" s="45" t="s">
        <v>107</v>
      </c>
      <c r="C104" s="74" t="s">
        <v>39</v>
      </c>
      <c r="D104" s="90">
        <v>8</v>
      </c>
      <c r="E104" s="91">
        <v>0</v>
      </c>
      <c r="F104" s="91">
        <f t="shared" si="4"/>
        <v>0</v>
      </c>
    </row>
    <row r="105" spans="1:6" ht="12.75">
      <c r="A105" s="89">
        <f t="shared" si="5"/>
        <v>64</v>
      </c>
      <c r="B105" s="45" t="s">
        <v>108</v>
      </c>
      <c r="C105" s="74" t="s">
        <v>39</v>
      </c>
      <c r="D105" s="90">
        <v>114</v>
      </c>
      <c r="E105" s="90">
        <v>0</v>
      </c>
      <c r="F105" s="90">
        <f t="shared" si="4"/>
        <v>0</v>
      </c>
    </row>
    <row r="106" spans="1:6" ht="12.75">
      <c r="A106" s="89">
        <f t="shared" si="5"/>
        <v>65</v>
      </c>
      <c r="B106" s="45" t="s">
        <v>109</v>
      </c>
      <c r="C106" s="74" t="s">
        <v>39</v>
      </c>
      <c r="D106" s="90">
        <v>7</v>
      </c>
      <c r="E106" s="90">
        <v>0</v>
      </c>
      <c r="F106" s="90">
        <v>0</v>
      </c>
    </row>
    <row r="107" spans="1:6" ht="12.75">
      <c r="A107" s="73"/>
      <c r="B107" s="42" t="s">
        <v>56</v>
      </c>
      <c r="C107" s="74"/>
      <c r="D107" s="83">
        <v>1</v>
      </c>
      <c r="E107" s="46"/>
      <c r="F107" s="92">
        <v>0</v>
      </c>
    </row>
    <row r="108" spans="1:6" ht="12.75">
      <c r="A108" s="73">
        <v>66</v>
      </c>
      <c r="B108" s="45" t="s">
        <v>110</v>
      </c>
      <c r="C108" s="74" t="s">
        <v>39</v>
      </c>
      <c r="D108" s="90">
        <v>1</v>
      </c>
      <c r="E108" s="93">
        <f>F107</f>
        <v>0</v>
      </c>
      <c r="F108" s="46">
        <v>0</v>
      </c>
    </row>
    <row r="109" spans="1:6" ht="12.75">
      <c r="A109" s="73">
        <v>67</v>
      </c>
      <c r="B109" s="45" t="s">
        <v>58</v>
      </c>
      <c r="C109" s="74" t="s">
        <v>39</v>
      </c>
      <c r="D109" s="90">
        <v>1</v>
      </c>
      <c r="E109" s="93">
        <f>F107</f>
        <v>0</v>
      </c>
      <c r="F109" s="46">
        <v>0</v>
      </c>
    </row>
    <row r="110" spans="1:6" ht="12.75">
      <c r="A110" s="73"/>
      <c r="B110" s="94" t="s">
        <v>27</v>
      </c>
      <c r="C110" s="95"/>
      <c r="D110" s="96">
        <v>1</v>
      </c>
      <c r="E110" s="97"/>
      <c r="F110" s="97">
        <f>SUM(F108:F109)</f>
        <v>0</v>
      </c>
    </row>
    <row r="111" spans="1:6" ht="12.75">
      <c r="A111" s="73"/>
      <c r="B111" s="98" t="s">
        <v>111</v>
      </c>
      <c r="C111" s="98"/>
      <c r="D111" s="99">
        <v>1</v>
      </c>
      <c r="E111" s="100"/>
      <c r="F111" s="101">
        <f>SUM(F110+F107)</f>
        <v>0</v>
      </c>
    </row>
    <row r="112" spans="1:6" ht="12.75">
      <c r="A112" s="73"/>
      <c r="B112" s="45"/>
      <c r="C112" s="74"/>
      <c r="D112" s="83">
        <v>1</v>
      </c>
      <c r="E112" s="46"/>
      <c r="F112" s="46"/>
    </row>
    <row r="113" spans="1:6" ht="12.75">
      <c r="A113" s="73"/>
      <c r="B113" s="45"/>
      <c r="C113" s="74"/>
      <c r="D113" s="83">
        <v>1</v>
      </c>
      <c r="E113" s="46"/>
      <c r="F113" s="46"/>
    </row>
    <row r="114" spans="1:6" ht="12.75">
      <c r="A114" s="84">
        <v>735</v>
      </c>
      <c r="B114" s="85" t="s">
        <v>112</v>
      </c>
      <c r="C114" s="74"/>
      <c r="D114" s="83">
        <v>1</v>
      </c>
      <c r="E114" s="46"/>
      <c r="F114" s="46"/>
    </row>
    <row r="115" spans="1:6" ht="12.75">
      <c r="A115" s="73"/>
      <c r="B115" s="45"/>
      <c r="C115" s="74"/>
      <c r="D115" s="83">
        <v>1</v>
      </c>
      <c r="E115" s="46"/>
      <c r="F115" s="46"/>
    </row>
    <row r="116" spans="1:6" ht="12.75">
      <c r="A116" s="70" t="s">
        <v>21</v>
      </c>
      <c r="B116" s="42" t="s">
        <v>22</v>
      </c>
      <c r="C116" s="76" t="s">
        <v>32</v>
      </c>
      <c r="D116" s="88">
        <v>1</v>
      </c>
      <c r="E116" s="43" t="s">
        <v>34</v>
      </c>
      <c r="F116" s="43" t="s">
        <v>23</v>
      </c>
    </row>
    <row r="117" spans="1:6" ht="12.75">
      <c r="A117" s="89">
        <v>68</v>
      </c>
      <c r="B117" s="45" t="s">
        <v>113</v>
      </c>
      <c r="C117" s="74" t="s">
        <v>114</v>
      </c>
      <c r="D117" s="90">
        <v>432</v>
      </c>
      <c r="E117" s="90">
        <v>0</v>
      </c>
      <c r="F117" s="90">
        <f aca="true" t="shared" si="6" ref="F117:F162">(D117*E117)</f>
        <v>0</v>
      </c>
    </row>
    <row r="118" spans="1:6" ht="12.75">
      <c r="A118" s="89">
        <f aca="true" t="shared" si="7" ref="A118:A162">(1+A117)</f>
        <v>69</v>
      </c>
      <c r="B118" s="45" t="s">
        <v>115</v>
      </c>
      <c r="C118" s="74" t="s">
        <v>39</v>
      </c>
      <c r="D118" s="90">
        <v>15</v>
      </c>
      <c r="E118" s="90">
        <v>0</v>
      </c>
      <c r="F118" s="90">
        <f t="shared" si="6"/>
        <v>0</v>
      </c>
    </row>
    <row r="119" spans="1:6" ht="12.75">
      <c r="A119" s="89">
        <f t="shared" si="7"/>
        <v>70</v>
      </c>
      <c r="B119" s="45" t="s">
        <v>116</v>
      </c>
      <c r="C119" s="74" t="s">
        <v>39</v>
      </c>
      <c r="D119" s="90">
        <v>92</v>
      </c>
      <c r="E119" s="90">
        <v>0</v>
      </c>
      <c r="F119" s="90">
        <f t="shared" si="6"/>
        <v>0</v>
      </c>
    </row>
    <row r="120" spans="1:6" ht="12.75">
      <c r="A120" s="89">
        <f t="shared" si="7"/>
        <v>71</v>
      </c>
      <c r="B120" s="45" t="s">
        <v>117</v>
      </c>
      <c r="C120" s="74" t="s">
        <v>39</v>
      </c>
      <c r="D120" s="90">
        <v>22</v>
      </c>
      <c r="E120" s="90">
        <v>0</v>
      </c>
      <c r="F120" s="90">
        <f t="shared" si="6"/>
        <v>0</v>
      </c>
    </row>
    <row r="121" spans="1:6" ht="12.75">
      <c r="A121" s="89">
        <f t="shared" si="7"/>
        <v>72</v>
      </c>
      <c r="B121" s="45" t="s">
        <v>118</v>
      </c>
      <c r="C121" s="74" t="s">
        <v>39</v>
      </c>
      <c r="D121" s="90">
        <v>1</v>
      </c>
      <c r="E121" s="91">
        <v>0</v>
      </c>
      <c r="F121" s="91">
        <f t="shared" si="6"/>
        <v>0</v>
      </c>
    </row>
    <row r="122" spans="1:6" ht="12.75">
      <c r="A122" s="89">
        <f t="shared" si="7"/>
        <v>73</v>
      </c>
      <c r="B122" s="45" t="s">
        <v>119</v>
      </c>
      <c r="C122" s="74" t="s">
        <v>39</v>
      </c>
      <c r="D122" s="90">
        <v>6</v>
      </c>
      <c r="E122" s="91">
        <v>0</v>
      </c>
      <c r="F122" s="91">
        <f t="shared" si="6"/>
        <v>0</v>
      </c>
    </row>
    <row r="123" spans="1:6" ht="12.75">
      <c r="A123" s="89">
        <f t="shared" si="7"/>
        <v>74</v>
      </c>
      <c r="B123" s="45" t="s">
        <v>120</v>
      </c>
      <c r="C123" s="74" t="s">
        <v>39</v>
      </c>
      <c r="D123" s="90">
        <v>121</v>
      </c>
      <c r="E123" s="90">
        <v>0</v>
      </c>
      <c r="F123" s="90">
        <f t="shared" si="6"/>
        <v>0</v>
      </c>
    </row>
    <row r="124" spans="1:6" ht="12.75">
      <c r="A124" s="89">
        <f t="shared" si="7"/>
        <v>75</v>
      </c>
      <c r="B124" t="s">
        <v>121</v>
      </c>
      <c r="C124" s="74" t="s">
        <v>39</v>
      </c>
      <c r="D124">
        <v>1</v>
      </c>
      <c r="E124">
        <v>0</v>
      </c>
      <c r="F124" s="90">
        <f t="shared" si="6"/>
        <v>0</v>
      </c>
    </row>
    <row r="125" spans="1:6" ht="12.75">
      <c r="A125" s="89">
        <f t="shared" si="7"/>
        <v>76</v>
      </c>
      <c r="B125" t="s">
        <v>122</v>
      </c>
      <c r="C125" s="74" t="s">
        <v>39</v>
      </c>
      <c r="D125">
        <v>9</v>
      </c>
      <c r="E125">
        <v>0</v>
      </c>
      <c r="F125" s="90">
        <f t="shared" si="6"/>
        <v>0</v>
      </c>
    </row>
    <row r="126" spans="1:6" ht="12.75">
      <c r="A126" s="89">
        <f t="shared" si="7"/>
        <v>77</v>
      </c>
      <c r="B126" t="s">
        <v>123</v>
      </c>
      <c r="C126" s="74" t="s">
        <v>39</v>
      </c>
      <c r="D126">
        <v>12</v>
      </c>
      <c r="E126">
        <v>0</v>
      </c>
      <c r="F126" s="90">
        <f t="shared" si="6"/>
        <v>0</v>
      </c>
    </row>
    <row r="127" spans="1:6" ht="12.75">
      <c r="A127" s="89">
        <f t="shared" si="7"/>
        <v>78</v>
      </c>
      <c r="B127" t="s">
        <v>124</v>
      </c>
      <c r="C127" s="74" t="s">
        <v>39</v>
      </c>
      <c r="D127">
        <v>8</v>
      </c>
      <c r="E127">
        <v>0</v>
      </c>
      <c r="F127" s="90">
        <f t="shared" si="6"/>
        <v>0</v>
      </c>
    </row>
    <row r="128" spans="1:6" ht="12.75">
      <c r="A128" s="89">
        <f t="shared" si="7"/>
        <v>79</v>
      </c>
      <c r="B128" t="s">
        <v>125</v>
      </c>
      <c r="C128" s="74" t="s">
        <v>39</v>
      </c>
      <c r="D128">
        <v>9</v>
      </c>
      <c r="E128">
        <v>0</v>
      </c>
      <c r="F128" s="90">
        <f t="shared" si="6"/>
        <v>0</v>
      </c>
    </row>
    <row r="129" spans="1:6" ht="12.75">
      <c r="A129" s="89">
        <f t="shared" si="7"/>
        <v>80</v>
      </c>
      <c r="B129" t="s">
        <v>126</v>
      </c>
      <c r="C129" s="74" t="s">
        <v>39</v>
      </c>
      <c r="D129">
        <v>1</v>
      </c>
      <c r="E129">
        <v>0</v>
      </c>
      <c r="F129" s="90">
        <f t="shared" si="6"/>
        <v>0</v>
      </c>
    </row>
    <row r="130" spans="1:6" ht="12.75">
      <c r="A130" s="89">
        <f t="shared" si="7"/>
        <v>81</v>
      </c>
      <c r="B130" t="s">
        <v>127</v>
      </c>
      <c r="C130" s="74" t="s">
        <v>39</v>
      </c>
      <c r="D130">
        <v>3</v>
      </c>
      <c r="E130">
        <v>0</v>
      </c>
      <c r="F130" s="90">
        <f t="shared" si="6"/>
        <v>0</v>
      </c>
    </row>
    <row r="131" spans="1:6" ht="12.75">
      <c r="A131" s="89">
        <f t="shared" si="7"/>
        <v>82</v>
      </c>
      <c r="B131" t="s">
        <v>128</v>
      </c>
      <c r="C131" s="74" t="s">
        <v>39</v>
      </c>
      <c r="D131">
        <v>1</v>
      </c>
      <c r="E131">
        <v>0</v>
      </c>
      <c r="F131" s="90">
        <f t="shared" si="6"/>
        <v>0</v>
      </c>
    </row>
    <row r="132" spans="1:6" ht="12.75">
      <c r="A132" s="89">
        <f t="shared" si="7"/>
        <v>83</v>
      </c>
      <c r="B132" t="s">
        <v>129</v>
      </c>
      <c r="C132" s="74" t="s">
        <v>39</v>
      </c>
      <c r="D132">
        <v>19</v>
      </c>
      <c r="E132">
        <v>0</v>
      </c>
      <c r="F132" s="90">
        <f t="shared" si="6"/>
        <v>0</v>
      </c>
    </row>
    <row r="133" spans="1:6" ht="12.75">
      <c r="A133" s="89">
        <f t="shared" si="7"/>
        <v>84</v>
      </c>
      <c r="B133" t="s">
        <v>130</v>
      </c>
      <c r="C133" s="74" t="s">
        <v>39</v>
      </c>
      <c r="D133">
        <v>2</v>
      </c>
      <c r="E133">
        <v>0</v>
      </c>
      <c r="F133" s="90">
        <f t="shared" si="6"/>
        <v>0</v>
      </c>
    </row>
    <row r="134" spans="1:6" ht="12.75">
      <c r="A134" s="89">
        <f t="shared" si="7"/>
        <v>85</v>
      </c>
      <c r="B134" t="s">
        <v>131</v>
      </c>
      <c r="C134" s="74" t="s">
        <v>39</v>
      </c>
      <c r="D134">
        <v>4</v>
      </c>
      <c r="E134">
        <v>0</v>
      </c>
      <c r="F134" s="90">
        <f t="shared" si="6"/>
        <v>0</v>
      </c>
    </row>
    <row r="135" spans="1:6" ht="12.75">
      <c r="A135" s="89">
        <f t="shared" si="7"/>
        <v>86</v>
      </c>
      <c r="B135" t="s">
        <v>132</v>
      </c>
      <c r="C135" s="74" t="s">
        <v>39</v>
      </c>
      <c r="D135">
        <v>1</v>
      </c>
      <c r="E135">
        <v>0</v>
      </c>
      <c r="F135" s="90">
        <f t="shared" si="6"/>
        <v>0</v>
      </c>
    </row>
    <row r="136" spans="1:6" ht="12.75">
      <c r="A136" s="89">
        <f t="shared" si="7"/>
        <v>87</v>
      </c>
      <c r="B136" t="s">
        <v>133</v>
      </c>
      <c r="C136" s="74" t="s">
        <v>39</v>
      </c>
      <c r="D136">
        <v>1</v>
      </c>
      <c r="E136">
        <v>0</v>
      </c>
      <c r="F136" s="90">
        <f t="shared" si="6"/>
        <v>0</v>
      </c>
    </row>
    <row r="137" spans="1:6" ht="12.75">
      <c r="A137" s="89">
        <f t="shared" si="7"/>
        <v>88</v>
      </c>
      <c r="B137" t="s">
        <v>134</v>
      </c>
      <c r="C137" s="74" t="s">
        <v>39</v>
      </c>
      <c r="D137">
        <v>7</v>
      </c>
      <c r="E137">
        <v>0</v>
      </c>
      <c r="F137" s="90">
        <f t="shared" si="6"/>
        <v>0</v>
      </c>
    </row>
    <row r="138" spans="1:6" ht="12.75">
      <c r="A138" s="89">
        <f t="shared" si="7"/>
        <v>89</v>
      </c>
      <c r="B138" t="s">
        <v>135</v>
      </c>
      <c r="C138" s="74" t="s">
        <v>39</v>
      </c>
      <c r="D138">
        <v>1</v>
      </c>
      <c r="E138">
        <v>0</v>
      </c>
      <c r="F138" s="90">
        <f t="shared" si="6"/>
        <v>0</v>
      </c>
    </row>
    <row r="139" spans="1:6" ht="12.75">
      <c r="A139" s="89">
        <f t="shared" si="7"/>
        <v>90</v>
      </c>
      <c r="B139" t="s">
        <v>136</v>
      </c>
      <c r="C139" s="74" t="s">
        <v>39</v>
      </c>
      <c r="D139">
        <v>1</v>
      </c>
      <c r="E139">
        <v>0</v>
      </c>
      <c r="F139" s="90">
        <f t="shared" si="6"/>
        <v>0</v>
      </c>
    </row>
    <row r="140" spans="1:6" ht="12.75">
      <c r="A140" s="89">
        <f t="shared" si="7"/>
        <v>91</v>
      </c>
      <c r="B140" t="s">
        <v>137</v>
      </c>
      <c r="C140" s="74" t="s">
        <v>39</v>
      </c>
      <c r="D140">
        <v>1</v>
      </c>
      <c r="E140">
        <v>0</v>
      </c>
      <c r="F140" s="90">
        <f t="shared" si="6"/>
        <v>0</v>
      </c>
    </row>
    <row r="141" spans="1:6" ht="12" customHeight="1">
      <c r="A141" s="89">
        <f t="shared" si="7"/>
        <v>92</v>
      </c>
      <c r="B141" t="s">
        <v>138</v>
      </c>
      <c r="C141" s="74" t="s">
        <v>39</v>
      </c>
      <c r="D141">
        <v>1</v>
      </c>
      <c r="E141">
        <v>0</v>
      </c>
      <c r="F141" s="90">
        <f t="shared" si="6"/>
        <v>0</v>
      </c>
    </row>
    <row r="142" spans="1:6" ht="12.75">
      <c r="A142" s="89">
        <f t="shared" si="7"/>
        <v>93</v>
      </c>
      <c r="B142" t="s">
        <v>139</v>
      </c>
      <c r="C142" s="74" t="s">
        <v>39</v>
      </c>
      <c r="D142">
        <v>1</v>
      </c>
      <c r="E142">
        <v>0</v>
      </c>
      <c r="F142" s="90">
        <f t="shared" si="6"/>
        <v>0</v>
      </c>
    </row>
    <row r="143" spans="1:6" ht="12.75">
      <c r="A143" s="89">
        <f t="shared" si="7"/>
        <v>94</v>
      </c>
      <c r="B143" t="s">
        <v>140</v>
      </c>
      <c r="C143" s="74" t="s">
        <v>39</v>
      </c>
      <c r="D143">
        <v>9</v>
      </c>
      <c r="E143">
        <v>0</v>
      </c>
      <c r="F143" s="90">
        <f t="shared" si="6"/>
        <v>0</v>
      </c>
    </row>
    <row r="144" spans="1:6" ht="12.75" customHeight="1">
      <c r="A144" s="89">
        <f t="shared" si="7"/>
        <v>95</v>
      </c>
      <c r="B144" t="s">
        <v>141</v>
      </c>
      <c r="C144" s="74" t="s">
        <v>39</v>
      </c>
      <c r="D144">
        <v>1</v>
      </c>
      <c r="E144">
        <v>0</v>
      </c>
      <c r="F144" s="90">
        <f t="shared" si="6"/>
        <v>0</v>
      </c>
    </row>
    <row r="145" spans="1:6" ht="12.75">
      <c r="A145" s="89">
        <f t="shared" si="7"/>
        <v>96</v>
      </c>
      <c r="B145" t="s">
        <v>142</v>
      </c>
      <c r="C145" s="74" t="s">
        <v>39</v>
      </c>
      <c r="D145">
        <v>1</v>
      </c>
      <c r="E145">
        <v>0</v>
      </c>
      <c r="F145" s="90">
        <f t="shared" si="6"/>
        <v>0</v>
      </c>
    </row>
    <row r="146" spans="1:6" ht="12.75">
      <c r="A146" s="89">
        <f t="shared" si="7"/>
        <v>97</v>
      </c>
      <c r="B146" t="s">
        <v>143</v>
      </c>
      <c r="C146" s="74" t="s">
        <v>39</v>
      </c>
      <c r="D146">
        <v>1</v>
      </c>
      <c r="E146">
        <v>0</v>
      </c>
      <c r="F146" s="90">
        <f t="shared" si="6"/>
        <v>0</v>
      </c>
    </row>
    <row r="147" spans="1:6" ht="12.75">
      <c r="A147" s="89">
        <f t="shared" si="7"/>
        <v>98</v>
      </c>
      <c r="B147" t="s">
        <v>144</v>
      </c>
      <c r="C147" s="74" t="s">
        <v>39</v>
      </c>
      <c r="D147">
        <v>2</v>
      </c>
      <c r="E147">
        <v>0</v>
      </c>
      <c r="F147" s="90">
        <f t="shared" si="6"/>
        <v>0</v>
      </c>
    </row>
    <row r="148" spans="1:6" ht="12.75">
      <c r="A148" s="89">
        <f t="shared" si="7"/>
        <v>99</v>
      </c>
      <c r="B148" t="s">
        <v>145</v>
      </c>
      <c r="C148" s="74" t="s">
        <v>39</v>
      </c>
      <c r="D148">
        <v>2</v>
      </c>
      <c r="E148">
        <v>0</v>
      </c>
      <c r="F148" s="90">
        <f t="shared" si="6"/>
        <v>0</v>
      </c>
    </row>
    <row r="149" spans="1:6" ht="12.75">
      <c r="A149" s="89">
        <f t="shared" si="7"/>
        <v>100</v>
      </c>
      <c r="B149" t="s">
        <v>146</v>
      </c>
      <c r="C149" s="74" t="s">
        <v>39</v>
      </c>
      <c r="D149">
        <v>3</v>
      </c>
      <c r="E149">
        <v>0</v>
      </c>
      <c r="F149" s="90">
        <f t="shared" si="6"/>
        <v>0</v>
      </c>
    </row>
    <row r="150" spans="1:6" ht="12.75">
      <c r="A150" s="89">
        <f t="shared" si="7"/>
        <v>101</v>
      </c>
      <c r="B150" t="s">
        <v>147</v>
      </c>
      <c r="C150" s="74" t="s">
        <v>39</v>
      </c>
      <c r="D150">
        <v>1</v>
      </c>
      <c r="E150">
        <v>0</v>
      </c>
      <c r="F150" s="90">
        <f t="shared" si="6"/>
        <v>0</v>
      </c>
    </row>
    <row r="151" spans="1:6" ht="12.75">
      <c r="A151" s="89">
        <f t="shared" si="7"/>
        <v>102</v>
      </c>
      <c r="B151" t="s">
        <v>148</v>
      </c>
      <c r="C151" s="74" t="s">
        <v>39</v>
      </c>
      <c r="D151">
        <v>2</v>
      </c>
      <c r="E151">
        <v>0</v>
      </c>
      <c r="F151" s="90">
        <f t="shared" si="6"/>
        <v>0</v>
      </c>
    </row>
    <row r="152" spans="1:6" ht="12.75">
      <c r="A152" s="89">
        <f t="shared" si="7"/>
        <v>103</v>
      </c>
      <c r="B152" t="s">
        <v>149</v>
      </c>
      <c r="C152" s="74" t="s">
        <v>39</v>
      </c>
      <c r="D152">
        <v>2</v>
      </c>
      <c r="E152">
        <v>0</v>
      </c>
      <c r="F152" s="90">
        <f t="shared" si="6"/>
        <v>0</v>
      </c>
    </row>
    <row r="153" spans="1:6" ht="12.75">
      <c r="A153" s="89">
        <f t="shared" si="7"/>
        <v>104</v>
      </c>
      <c r="B153" t="s">
        <v>150</v>
      </c>
      <c r="C153" s="74" t="s">
        <v>39</v>
      </c>
      <c r="D153">
        <v>2</v>
      </c>
      <c r="E153">
        <v>0</v>
      </c>
      <c r="F153" s="90">
        <f t="shared" si="6"/>
        <v>0</v>
      </c>
    </row>
    <row r="154" spans="1:6" ht="12.75">
      <c r="A154" s="89">
        <f t="shared" si="7"/>
        <v>105</v>
      </c>
      <c r="B154" t="s">
        <v>151</v>
      </c>
      <c r="C154" s="74" t="s">
        <v>39</v>
      </c>
      <c r="D154">
        <v>1</v>
      </c>
      <c r="E154">
        <v>0</v>
      </c>
      <c r="F154" s="90">
        <f t="shared" si="6"/>
        <v>0</v>
      </c>
    </row>
    <row r="155" spans="1:6" ht="12.75">
      <c r="A155" s="89">
        <f t="shared" si="7"/>
        <v>106</v>
      </c>
      <c r="B155" t="s">
        <v>152</v>
      </c>
      <c r="C155" s="74" t="s">
        <v>39</v>
      </c>
      <c r="D155">
        <v>1</v>
      </c>
      <c r="E155">
        <v>0</v>
      </c>
      <c r="F155" s="90">
        <f t="shared" si="6"/>
        <v>0</v>
      </c>
    </row>
    <row r="156" spans="1:6" ht="12.75">
      <c r="A156" s="89">
        <f t="shared" si="7"/>
        <v>107</v>
      </c>
      <c r="B156" t="s">
        <v>153</v>
      </c>
      <c r="C156" s="74" t="s">
        <v>39</v>
      </c>
      <c r="D156">
        <v>1</v>
      </c>
      <c r="E156">
        <v>0</v>
      </c>
      <c r="F156" s="90">
        <f t="shared" si="6"/>
        <v>0</v>
      </c>
    </row>
    <row r="157" spans="1:6" ht="12.75">
      <c r="A157" s="89">
        <f t="shared" si="7"/>
        <v>108</v>
      </c>
      <c r="B157" t="s">
        <v>154</v>
      </c>
      <c r="C157" s="74" t="s">
        <v>39</v>
      </c>
      <c r="D157">
        <v>1</v>
      </c>
      <c r="E157">
        <v>0</v>
      </c>
      <c r="F157" s="90">
        <f t="shared" si="6"/>
        <v>0</v>
      </c>
    </row>
    <row r="158" spans="1:6" ht="12.75">
      <c r="A158" s="89">
        <f t="shared" si="7"/>
        <v>109</v>
      </c>
      <c r="B158" t="s">
        <v>155</v>
      </c>
      <c r="C158" s="74" t="s">
        <v>39</v>
      </c>
      <c r="D158">
        <v>1</v>
      </c>
      <c r="E158">
        <v>0</v>
      </c>
      <c r="F158" s="90">
        <f t="shared" si="6"/>
        <v>0</v>
      </c>
    </row>
    <row r="159" spans="1:6" ht="12.75">
      <c r="A159" s="89">
        <f t="shared" si="7"/>
        <v>110</v>
      </c>
      <c r="B159" t="s">
        <v>156</v>
      </c>
      <c r="C159" s="74" t="s">
        <v>39</v>
      </c>
      <c r="D159">
        <v>1</v>
      </c>
      <c r="E159">
        <v>0</v>
      </c>
      <c r="F159" s="90">
        <f t="shared" si="6"/>
        <v>0</v>
      </c>
    </row>
    <row r="160" spans="1:6" ht="12.75">
      <c r="A160" s="89">
        <f t="shared" si="7"/>
        <v>111</v>
      </c>
      <c r="B160" t="s">
        <v>157</v>
      </c>
      <c r="C160" s="74" t="s">
        <v>39</v>
      </c>
      <c r="D160">
        <v>1</v>
      </c>
      <c r="E160">
        <v>0</v>
      </c>
      <c r="F160" s="90">
        <f t="shared" si="6"/>
        <v>0</v>
      </c>
    </row>
    <row r="161" spans="1:6" ht="12.75">
      <c r="A161" s="89">
        <f t="shared" si="7"/>
        <v>112</v>
      </c>
      <c r="B161" t="s">
        <v>158</v>
      </c>
      <c r="C161" s="74" t="s">
        <v>39</v>
      </c>
      <c r="D161">
        <v>4</v>
      </c>
      <c r="E161">
        <v>0</v>
      </c>
      <c r="F161" s="90">
        <f t="shared" si="6"/>
        <v>0</v>
      </c>
    </row>
    <row r="162" spans="1:6" ht="12.75">
      <c r="A162" s="89">
        <f t="shared" si="7"/>
        <v>113</v>
      </c>
      <c r="B162" t="s">
        <v>159</v>
      </c>
      <c r="C162" s="74" t="s">
        <v>39</v>
      </c>
      <c r="D162">
        <v>1</v>
      </c>
      <c r="E162">
        <v>0</v>
      </c>
      <c r="F162" s="90">
        <f t="shared" si="6"/>
        <v>0</v>
      </c>
    </row>
    <row r="163" spans="1:6" ht="12.75">
      <c r="A163" s="73"/>
      <c r="B163" s="104" t="s">
        <v>56</v>
      </c>
      <c r="C163" s="74"/>
      <c r="D163" s="83">
        <v>1</v>
      </c>
      <c r="E163" s="46"/>
      <c r="F163" s="92">
        <f>SUM(F117:F162)</f>
        <v>0</v>
      </c>
    </row>
    <row r="164" spans="1:6" ht="12.75">
      <c r="A164" s="73">
        <v>114</v>
      </c>
      <c r="B164" s="45" t="s">
        <v>160</v>
      </c>
      <c r="C164" s="74" t="s">
        <v>39</v>
      </c>
      <c r="D164" s="90">
        <v>1</v>
      </c>
      <c r="E164" s="93">
        <f>F163</f>
        <v>0</v>
      </c>
      <c r="F164" s="46">
        <v>0</v>
      </c>
    </row>
    <row r="165" spans="1:6" ht="12.75">
      <c r="A165" s="73">
        <v>115</v>
      </c>
      <c r="B165" s="45" t="s">
        <v>58</v>
      </c>
      <c r="C165" s="74" t="s">
        <v>39</v>
      </c>
      <c r="D165" s="90">
        <v>1</v>
      </c>
      <c r="E165" s="93">
        <f>F163</f>
        <v>0</v>
      </c>
      <c r="F165" s="46">
        <v>0</v>
      </c>
    </row>
    <row r="166" spans="1:6" ht="12.75">
      <c r="A166" s="73"/>
      <c r="B166" s="94" t="s">
        <v>27</v>
      </c>
      <c r="C166" s="95"/>
      <c r="D166" s="96">
        <v>1</v>
      </c>
      <c r="E166" s="97"/>
      <c r="F166" s="97">
        <f>SUM(F164:F165)</f>
        <v>0</v>
      </c>
    </row>
    <row r="167" spans="1:6" ht="12.75">
      <c r="A167" s="73"/>
      <c r="B167" s="98" t="s">
        <v>161</v>
      </c>
      <c r="C167" s="98"/>
      <c r="D167" s="103">
        <v>1</v>
      </c>
      <c r="E167" s="100"/>
      <c r="F167" s="101">
        <f>SUM(F166+F163)</f>
        <v>0</v>
      </c>
    </row>
    <row r="168" spans="1:6" ht="12.75">
      <c r="A168" s="73"/>
      <c r="B168" s="45"/>
      <c r="C168" s="74"/>
      <c r="D168" s="83">
        <v>1</v>
      </c>
      <c r="E168" s="46"/>
      <c r="F168" s="46"/>
    </row>
    <row r="169" spans="1:6" ht="16.5">
      <c r="A169" s="82" t="s">
        <v>162</v>
      </c>
      <c r="B169" s="105"/>
      <c r="C169" s="74"/>
      <c r="D169" s="83">
        <v>1</v>
      </c>
      <c r="E169" s="46"/>
      <c r="F169" s="46"/>
    </row>
    <row r="170" spans="1:6" ht="12.75">
      <c r="A170" s="106"/>
      <c r="B170" s="107"/>
      <c r="C170" s="74"/>
      <c r="D170" s="83">
        <v>1</v>
      </c>
      <c r="E170" s="46"/>
      <c r="F170" s="46"/>
    </row>
    <row r="171" spans="1:6" ht="12.75">
      <c r="A171" s="108">
        <v>631</v>
      </c>
      <c r="B171" s="109" t="s">
        <v>163</v>
      </c>
      <c r="C171" s="74"/>
      <c r="D171" s="83">
        <v>1</v>
      </c>
      <c r="E171" s="46"/>
      <c r="F171" s="46"/>
    </row>
    <row r="172" spans="1:6" ht="12.75">
      <c r="A172" s="73"/>
      <c r="B172" s="45"/>
      <c r="C172" s="74"/>
      <c r="D172" s="83">
        <v>1</v>
      </c>
      <c r="E172" s="46"/>
      <c r="F172" s="46"/>
    </row>
    <row r="173" spans="1:6" ht="12.75">
      <c r="A173" s="70" t="s">
        <v>21</v>
      </c>
      <c r="B173" s="42" t="s">
        <v>22</v>
      </c>
      <c r="C173" s="76" t="s">
        <v>32</v>
      </c>
      <c r="D173" s="88">
        <v>1</v>
      </c>
      <c r="E173" s="43" t="s">
        <v>34</v>
      </c>
      <c r="F173" s="43" t="s">
        <v>23</v>
      </c>
    </row>
    <row r="174" spans="1:6" ht="12.75">
      <c r="A174" s="89">
        <v>116</v>
      </c>
      <c r="B174" s="45" t="s">
        <v>164</v>
      </c>
      <c r="C174" s="74" t="s">
        <v>44</v>
      </c>
      <c r="D174" s="90">
        <v>220</v>
      </c>
      <c r="E174" s="91">
        <v>0</v>
      </c>
      <c r="F174" s="91">
        <f aca="true" t="shared" si="8" ref="F174:F180">(D174*E174)</f>
        <v>0</v>
      </c>
    </row>
    <row r="175" spans="1:6" ht="12.75">
      <c r="A175" s="89">
        <f aca="true" t="shared" si="9" ref="A175:A180">(1+A174)</f>
        <v>117</v>
      </c>
      <c r="B175" s="45" t="s">
        <v>165</v>
      </c>
      <c r="C175" s="74" t="s">
        <v>44</v>
      </c>
      <c r="D175" s="90">
        <v>78</v>
      </c>
      <c r="E175" s="91">
        <v>0</v>
      </c>
      <c r="F175" s="91">
        <f t="shared" si="8"/>
        <v>0</v>
      </c>
    </row>
    <row r="176" spans="1:6" ht="12.75">
      <c r="A176" s="89">
        <f t="shared" si="9"/>
        <v>118</v>
      </c>
      <c r="B176" s="45" t="s">
        <v>166</v>
      </c>
      <c r="C176" s="74" t="s">
        <v>44</v>
      </c>
      <c r="D176" s="90">
        <v>153</v>
      </c>
      <c r="E176" s="91">
        <v>0</v>
      </c>
      <c r="F176" s="91">
        <f t="shared" si="8"/>
        <v>0</v>
      </c>
    </row>
    <row r="177" spans="1:6" ht="12.75">
      <c r="A177" s="89">
        <f t="shared" si="9"/>
        <v>119</v>
      </c>
      <c r="B177" s="45" t="s">
        <v>167</v>
      </c>
      <c r="C177" s="74" t="s">
        <v>44</v>
      </c>
      <c r="D177" s="90">
        <v>79</v>
      </c>
      <c r="E177" s="91">
        <v>0</v>
      </c>
      <c r="F177" s="91">
        <f t="shared" si="8"/>
        <v>0</v>
      </c>
    </row>
    <row r="178" spans="1:6" ht="12.75">
      <c r="A178" s="89">
        <f t="shared" si="9"/>
        <v>120</v>
      </c>
      <c r="B178" s="45" t="s">
        <v>168</v>
      </c>
      <c r="C178" s="74" t="s">
        <v>169</v>
      </c>
      <c r="D178" s="90">
        <v>45</v>
      </c>
      <c r="E178" s="91">
        <v>0</v>
      </c>
      <c r="F178" s="91">
        <f t="shared" si="8"/>
        <v>0</v>
      </c>
    </row>
    <row r="179" spans="1:6" ht="12.75">
      <c r="A179" s="89">
        <f t="shared" si="9"/>
        <v>121</v>
      </c>
      <c r="B179" s="45" t="s">
        <v>170</v>
      </c>
      <c r="C179" s="74" t="s">
        <v>44</v>
      </c>
      <c r="D179" s="90">
        <v>90</v>
      </c>
      <c r="E179" s="90">
        <v>0</v>
      </c>
      <c r="F179" s="90">
        <f t="shared" si="8"/>
        <v>0</v>
      </c>
    </row>
    <row r="180" spans="1:6" ht="12.75">
      <c r="A180" s="89">
        <f t="shared" si="9"/>
        <v>122</v>
      </c>
      <c r="B180" s="45" t="s">
        <v>171</v>
      </c>
      <c r="C180" s="74" t="s">
        <v>44</v>
      </c>
      <c r="D180" s="90">
        <v>665</v>
      </c>
      <c r="E180" s="91">
        <v>0</v>
      </c>
      <c r="F180" s="91">
        <f t="shared" si="8"/>
        <v>0</v>
      </c>
    </row>
    <row r="181" spans="1:6" ht="12.75">
      <c r="A181" s="73"/>
      <c r="B181" s="104" t="s">
        <v>56</v>
      </c>
      <c r="C181" s="74"/>
      <c r="D181" s="83">
        <v>1</v>
      </c>
      <c r="E181" s="46"/>
      <c r="F181" s="92">
        <f>SUM(F174:F180)</f>
        <v>0</v>
      </c>
    </row>
    <row r="182" spans="1:6" ht="12.75">
      <c r="A182" s="73">
        <v>123</v>
      </c>
      <c r="B182" s="45" t="s">
        <v>58</v>
      </c>
      <c r="C182" s="74" t="s">
        <v>39</v>
      </c>
      <c r="D182" s="90">
        <v>1</v>
      </c>
      <c r="E182" s="93">
        <f>F181</f>
        <v>0</v>
      </c>
      <c r="F182" s="46">
        <v>0</v>
      </c>
    </row>
    <row r="183" spans="1:6" ht="12.75">
      <c r="A183" s="73"/>
      <c r="B183" s="94" t="s">
        <v>27</v>
      </c>
      <c r="C183" s="95"/>
      <c r="D183" s="96">
        <v>1</v>
      </c>
      <c r="E183" s="97"/>
      <c r="F183" s="97">
        <f>SUM(F182:F182)</f>
        <v>0</v>
      </c>
    </row>
    <row r="184" spans="1:6" ht="12.75">
      <c r="A184" s="73"/>
      <c r="B184" s="98" t="s">
        <v>172</v>
      </c>
      <c r="C184" s="98"/>
      <c r="D184" s="103">
        <v>1</v>
      </c>
      <c r="E184" s="100"/>
      <c r="F184" s="80">
        <f>SUM(F183+F181)</f>
        <v>0</v>
      </c>
    </row>
    <row r="185" spans="1:6" ht="12.75">
      <c r="A185" s="73"/>
      <c r="B185" s="45"/>
      <c r="C185" s="110"/>
      <c r="D185" s="111">
        <v>1</v>
      </c>
      <c r="E185" s="112"/>
      <c r="F185" s="113"/>
    </row>
    <row r="186" spans="1:6" ht="12.75">
      <c r="A186" s="108"/>
      <c r="B186" s="109" t="s">
        <v>173</v>
      </c>
      <c r="C186" s="110"/>
      <c r="D186" s="111">
        <v>1</v>
      </c>
      <c r="E186" s="112"/>
      <c r="F186" s="113"/>
    </row>
    <row r="187" spans="1:6" ht="12.75">
      <c r="A187" s="108"/>
      <c r="B187" s="109"/>
      <c r="C187" s="110"/>
      <c r="D187" s="111">
        <v>1</v>
      </c>
      <c r="E187" s="112"/>
      <c r="F187" s="113"/>
    </row>
    <row r="188" spans="1:6" ht="12.75">
      <c r="A188" s="70" t="s">
        <v>21</v>
      </c>
      <c r="B188" s="42" t="s">
        <v>22</v>
      </c>
      <c r="C188" s="76" t="s">
        <v>32</v>
      </c>
      <c r="D188" s="88">
        <v>1</v>
      </c>
      <c r="E188" s="43" t="s">
        <v>34</v>
      </c>
      <c r="F188" s="43" t="s">
        <v>23</v>
      </c>
    </row>
    <row r="189" spans="1:6" ht="12.75">
      <c r="A189" s="73">
        <v>124</v>
      </c>
      <c r="B189" s="45" t="s">
        <v>174</v>
      </c>
      <c r="C189" s="74" t="s">
        <v>39</v>
      </c>
      <c r="D189" s="75">
        <v>9</v>
      </c>
      <c r="E189" s="114">
        <v>0</v>
      </c>
      <c r="F189" s="91">
        <f>(D189*E189)</f>
        <v>0</v>
      </c>
    </row>
    <row r="190" spans="1:6" ht="12.75">
      <c r="A190" s="89">
        <f>(1+A189)</f>
        <v>125</v>
      </c>
      <c r="B190" s="45" t="s">
        <v>175</v>
      </c>
      <c r="C190" s="74" t="s">
        <v>39</v>
      </c>
      <c r="D190" s="75">
        <v>3</v>
      </c>
      <c r="E190" s="114">
        <v>0</v>
      </c>
      <c r="F190" s="91">
        <f>(D190*E190)</f>
        <v>0</v>
      </c>
    </row>
    <row r="191" spans="1:6" ht="12.75">
      <c r="A191" s="89">
        <f>(1+A190)</f>
        <v>126</v>
      </c>
      <c r="B191" s="45" t="s">
        <v>176</v>
      </c>
      <c r="C191" s="74" t="s">
        <v>44</v>
      </c>
      <c r="D191" s="75">
        <v>99</v>
      </c>
      <c r="E191" s="114">
        <v>0</v>
      </c>
      <c r="F191" s="91">
        <f>(D191*E191)</f>
        <v>0</v>
      </c>
    </row>
    <row r="192" spans="1:6" ht="12.75">
      <c r="A192" s="89">
        <f>(1+A191)</f>
        <v>127</v>
      </c>
      <c r="B192" s="45" t="s">
        <v>177</v>
      </c>
      <c r="C192" s="74" t="s">
        <v>44</v>
      </c>
      <c r="D192" s="75">
        <v>80</v>
      </c>
      <c r="E192" s="114">
        <v>0</v>
      </c>
      <c r="F192" s="91">
        <f>(D192*E192)</f>
        <v>0</v>
      </c>
    </row>
    <row r="193" spans="1:6" ht="12.75">
      <c r="A193" s="73"/>
      <c r="B193" s="104" t="s">
        <v>56</v>
      </c>
      <c r="C193" s="74"/>
      <c r="D193" s="83">
        <v>1</v>
      </c>
      <c r="E193" s="46"/>
      <c r="F193" s="92">
        <f>SUM(F191:F192)</f>
        <v>0</v>
      </c>
    </row>
    <row r="194" spans="1:6" ht="12.75">
      <c r="A194" s="73"/>
      <c r="B194" s="45"/>
      <c r="C194" s="74"/>
      <c r="D194" s="83">
        <v>1</v>
      </c>
      <c r="E194" s="46"/>
      <c r="F194" s="46"/>
    </row>
    <row r="195" spans="1:6" ht="12.75">
      <c r="A195" s="73"/>
      <c r="B195" s="98" t="s">
        <v>178</v>
      </c>
      <c r="C195" s="98"/>
      <c r="D195" s="103">
        <v>1</v>
      </c>
      <c r="E195" s="100"/>
      <c r="F195" s="80">
        <f>SUM(F193)</f>
        <v>0</v>
      </c>
    </row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3.5" customHeight="1"/>
    <row r="890" ht="12.75" customHeight="1"/>
    <row r="891" ht="13.5" customHeight="1"/>
    <row r="892" ht="12.75" customHeight="1"/>
    <row r="893" ht="12.75" customHeight="1"/>
    <row r="894" ht="13.5" customHeight="1"/>
  </sheetData>
  <sheetProtection selectLockedCells="1" selectUnlockedCells="1"/>
  <conditionalFormatting sqref="E1:E23 E25:F25 F1:F21 F23">
    <cfRule type="cellIs" priority="1" dxfId="236" operator="equal" stopIfTrue="1">
      <formula>0</formula>
    </cfRule>
  </conditionalFormatting>
  <conditionalFormatting sqref="D25">
    <cfRule type="cellIs" priority="2" dxfId="237" operator="greaterThan" stopIfTrue="1">
      <formula>0</formula>
    </cfRule>
    <cfRule type="cellIs" priority="3" dxfId="238" operator="equal" stopIfTrue="1">
      <formula>0</formula>
    </cfRule>
  </conditionalFormatting>
  <conditionalFormatting sqref="F22">
    <cfRule type="cellIs" priority="4" dxfId="236" operator="equal" stopIfTrue="1">
      <formula>0</formula>
    </cfRule>
  </conditionalFormatting>
  <conditionalFormatting sqref="E26:F30">
    <cfRule type="cellIs" priority="5" dxfId="236" operator="equal" stopIfTrue="1">
      <formula>0</formula>
    </cfRule>
  </conditionalFormatting>
  <conditionalFormatting sqref="D30 D43:D44 D77:D78 D108:D109 D164:D165 D182">
    <cfRule type="cellIs" priority="6" dxfId="237" operator="greaterThan" stopIfTrue="1">
      <formula>0</formula>
    </cfRule>
    <cfRule type="cellIs" priority="7" dxfId="238" operator="equal" stopIfTrue="1">
      <formula>0</formula>
    </cfRule>
  </conditionalFormatting>
  <conditionalFormatting sqref="E31:F31">
    <cfRule type="cellIs" priority="8" dxfId="236" operator="equal" stopIfTrue="1">
      <formula>0</formula>
    </cfRule>
  </conditionalFormatting>
  <conditionalFormatting sqref="D31">
    <cfRule type="cellIs" priority="9" dxfId="237" operator="greaterThan" stopIfTrue="1">
      <formula>0</formula>
    </cfRule>
    <cfRule type="cellIs" priority="10" dxfId="238" operator="equal" stopIfTrue="1">
      <formula>0</formula>
    </cfRule>
  </conditionalFormatting>
  <conditionalFormatting sqref="E33:F33">
    <cfRule type="cellIs" priority="11" dxfId="236" operator="equal" stopIfTrue="1">
      <formula>0</formula>
    </cfRule>
  </conditionalFormatting>
  <conditionalFormatting sqref="E32:F32">
    <cfRule type="cellIs" priority="12" dxfId="236" operator="equal" stopIfTrue="1">
      <formula>0</formula>
    </cfRule>
  </conditionalFormatting>
  <conditionalFormatting sqref="D32">
    <cfRule type="cellIs" priority="13" dxfId="237" operator="greaterThan" stopIfTrue="1">
      <formula>0</formula>
    </cfRule>
    <cfRule type="cellIs" priority="14" dxfId="238" operator="equal" stopIfTrue="1">
      <formula>0</formula>
    </cfRule>
  </conditionalFormatting>
  <conditionalFormatting sqref="D33">
    <cfRule type="cellIs" priority="15" dxfId="237" operator="greaterThan" stopIfTrue="1">
      <formula>0</formula>
    </cfRule>
    <cfRule type="cellIs" priority="16" dxfId="238" operator="equal" stopIfTrue="1">
      <formula>0</formula>
    </cfRule>
  </conditionalFormatting>
  <conditionalFormatting sqref="E34:F34">
    <cfRule type="cellIs" priority="17" dxfId="236" operator="equal" stopIfTrue="1">
      <formula>0</formula>
    </cfRule>
  </conditionalFormatting>
  <conditionalFormatting sqref="D34">
    <cfRule type="cellIs" priority="18" dxfId="237" operator="greaterThan" stopIfTrue="1">
      <formula>0</formula>
    </cfRule>
    <cfRule type="cellIs" priority="19" dxfId="238" operator="equal" stopIfTrue="1">
      <formula>0</formula>
    </cfRule>
  </conditionalFormatting>
  <conditionalFormatting sqref="E35:F35">
    <cfRule type="cellIs" priority="20" dxfId="236" operator="equal" stopIfTrue="1">
      <formula>0</formula>
    </cfRule>
  </conditionalFormatting>
  <conditionalFormatting sqref="D35">
    <cfRule type="cellIs" priority="21" dxfId="237" operator="greaterThan" stopIfTrue="1">
      <formula>0</formula>
    </cfRule>
    <cfRule type="cellIs" priority="22" dxfId="238" operator="equal" stopIfTrue="1">
      <formula>0</formula>
    </cfRule>
  </conditionalFormatting>
  <conditionalFormatting sqref="E37:F37">
    <cfRule type="cellIs" priority="23" dxfId="236" operator="equal" stopIfTrue="1">
      <formula>0</formula>
    </cfRule>
  </conditionalFormatting>
  <conditionalFormatting sqref="D37">
    <cfRule type="cellIs" priority="24" dxfId="237" operator="greaterThan" stopIfTrue="1">
      <formula>0</formula>
    </cfRule>
    <cfRule type="cellIs" priority="25" dxfId="238" operator="equal" stopIfTrue="1">
      <formula>0</formula>
    </cfRule>
  </conditionalFormatting>
  <conditionalFormatting sqref="E38:F39">
    <cfRule type="cellIs" priority="26" dxfId="236" operator="equal" stopIfTrue="1">
      <formula>0</formula>
    </cfRule>
  </conditionalFormatting>
  <conditionalFormatting sqref="D38">
    <cfRule type="cellIs" priority="27" dxfId="237" operator="greaterThan" stopIfTrue="1">
      <formula>0</formula>
    </cfRule>
    <cfRule type="cellIs" priority="28" dxfId="238" operator="equal" stopIfTrue="1">
      <formula>0</formula>
    </cfRule>
  </conditionalFormatting>
  <conditionalFormatting sqref="D39">
    <cfRule type="cellIs" priority="29" dxfId="237" operator="greaterThan" stopIfTrue="1">
      <formula>0</formula>
    </cfRule>
    <cfRule type="cellIs" priority="30" dxfId="238" operator="equal" stopIfTrue="1">
      <formula>0</formula>
    </cfRule>
  </conditionalFormatting>
  <conditionalFormatting sqref="E40:F40">
    <cfRule type="cellIs" priority="31" dxfId="236" operator="equal" stopIfTrue="1">
      <formula>0</formula>
    </cfRule>
  </conditionalFormatting>
  <conditionalFormatting sqref="D40">
    <cfRule type="cellIs" priority="32" dxfId="237" operator="greaterThan" stopIfTrue="1">
      <formula>0</formula>
    </cfRule>
    <cfRule type="cellIs" priority="33" dxfId="238" operator="equal" stopIfTrue="1">
      <formula>0</formula>
    </cfRule>
  </conditionalFormatting>
  <conditionalFormatting sqref="E42:F51">
    <cfRule type="cellIs" priority="34" dxfId="236" operator="equal" stopIfTrue="1">
      <formula>0</formula>
    </cfRule>
  </conditionalFormatting>
  <conditionalFormatting sqref="E52">
    <cfRule type="cellIs" priority="35" dxfId="236" operator="equal" stopIfTrue="1">
      <formula>0</formula>
    </cfRule>
  </conditionalFormatting>
  <conditionalFormatting sqref="F52">
    <cfRule type="cellIs" priority="36" dxfId="236" operator="equal" stopIfTrue="1">
      <formula>0</formula>
    </cfRule>
  </conditionalFormatting>
  <conditionalFormatting sqref="D52">
    <cfRule type="cellIs" priority="37" dxfId="237" operator="greaterThan" stopIfTrue="1">
      <formula>0</formula>
    </cfRule>
    <cfRule type="cellIs" priority="38" dxfId="238" operator="equal" stopIfTrue="1">
      <formula>0</formula>
    </cfRule>
  </conditionalFormatting>
  <conditionalFormatting sqref="E53:F66">
    <cfRule type="cellIs" priority="39" dxfId="236" operator="equal" stopIfTrue="1">
      <formula>0</formula>
    </cfRule>
  </conditionalFormatting>
  <conditionalFormatting sqref="D53">
    <cfRule type="cellIs" priority="40" dxfId="237" operator="greaterThan" stopIfTrue="1">
      <formula>0</formula>
    </cfRule>
    <cfRule type="cellIs" priority="41" dxfId="238" operator="equal" stopIfTrue="1">
      <formula>0</formula>
    </cfRule>
  </conditionalFormatting>
  <conditionalFormatting sqref="D54">
    <cfRule type="cellIs" priority="42" dxfId="237" operator="greaterThan" stopIfTrue="1">
      <formula>0</formula>
    </cfRule>
    <cfRule type="cellIs" priority="43" dxfId="238" operator="equal" stopIfTrue="1">
      <formula>0</formula>
    </cfRule>
  </conditionalFormatting>
  <conditionalFormatting sqref="D55">
    <cfRule type="cellIs" priority="44" dxfId="237" operator="greaterThan" stopIfTrue="1">
      <formula>0</formula>
    </cfRule>
    <cfRule type="cellIs" priority="45" dxfId="238" operator="equal" stopIfTrue="1">
      <formula>0</formula>
    </cfRule>
  </conditionalFormatting>
  <conditionalFormatting sqref="D56">
    <cfRule type="cellIs" priority="46" dxfId="237" operator="greaterThan" stopIfTrue="1">
      <formula>0</formula>
    </cfRule>
    <cfRule type="cellIs" priority="47" dxfId="238" operator="equal" stopIfTrue="1">
      <formula>0</formula>
    </cfRule>
  </conditionalFormatting>
  <conditionalFormatting sqref="D57">
    <cfRule type="cellIs" priority="48" dxfId="237" operator="greaterThan" stopIfTrue="1">
      <formula>0</formula>
    </cfRule>
    <cfRule type="cellIs" priority="49" dxfId="238" operator="equal" stopIfTrue="1">
      <formula>0</formula>
    </cfRule>
  </conditionalFormatting>
  <conditionalFormatting sqref="D58">
    <cfRule type="cellIs" priority="50" dxfId="237" operator="greaterThan" stopIfTrue="1">
      <formula>0</formula>
    </cfRule>
    <cfRule type="cellIs" priority="51" dxfId="238" operator="equal" stopIfTrue="1">
      <formula>0</formula>
    </cfRule>
  </conditionalFormatting>
  <conditionalFormatting sqref="D59">
    <cfRule type="cellIs" priority="52" dxfId="237" operator="greaterThan" stopIfTrue="1">
      <formula>0</formula>
    </cfRule>
    <cfRule type="cellIs" priority="53" dxfId="238" operator="equal" stopIfTrue="1">
      <formula>0</formula>
    </cfRule>
  </conditionalFormatting>
  <conditionalFormatting sqref="D60">
    <cfRule type="cellIs" priority="54" dxfId="237" operator="greaterThan" stopIfTrue="1">
      <formula>0</formula>
    </cfRule>
    <cfRule type="cellIs" priority="55" dxfId="238" operator="equal" stopIfTrue="1">
      <formula>0</formula>
    </cfRule>
  </conditionalFormatting>
  <conditionalFormatting sqref="D61">
    <cfRule type="cellIs" priority="56" dxfId="237" operator="greaterThan" stopIfTrue="1">
      <formula>0</formula>
    </cfRule>
    <cfRule type="cellIs" priority="57" dxfId="238" operator="equal" stopIfTrue="1">
      <formula>0</formula>
    </cfRule>
  </conditionalFormatting>
  <conditionalFormatting sqref="D62">
    <cfRule type="cellIs" priority="58" dxfId="237" operator="greaterThan" stopIfTrue="1">
      <formula>0</formula>
    </cfRule>
    <cfRule type="cellIs" priority="59" dxfId="238" operator="equal" stopIfTrue="1">
      <formula>0</formula>
    </cfRule>
  </conditionalFormatting>
  <conditionalFormatting sqref="D63">
    <cfRule type="cellIs" priority="60" dxfId="237" operator="greaterThan" stopIfTrue="1">
      <formula>0</formula>
    </cfRule>
    <cfRule type="cellIs" priority="61" dxfId="238" operator="equal" stopIfTrue="1">
      <formula>0</formula>
    </cfRule>
  </conditionalFormatting>
  <conditionalFormatting sqref="D64">
    <cfRule type="cellIs" priority="62" dxfId="237" operator="greaterThan" stopIfTrue="1">
      <formula>0</formula>
    </cfRule>
    <cfRule type="cellIs" priority="63" dxfId="238" operator="equal" stopIfTrue="1">
      <formula>0</formula>
    </cfRule>
  </conditionalFormatting>
  <conditionalFormatting sqref="D65">
    <cfRule type="cellIs" priority="64" dxfId="237" operator="greaterThan" stopIfTrue="1">
      <formula>0</formula>
    </cfRule>
    <cfRule type="cellIs" priority="65" dxfId="238" operator="equal" stopIfTrue="1">
      <formula>0</formula>
    </cfRule>
  </conditionalFormatting>
  <conditionalFormatting sqref="D66">
    <cfRule type="cellIs" priority="66" dxfId="237" operator="greaterThan" stopIfTrue="1">
      <formula>0</formula>
    </cfRule>
    <cfRule type="cellIs" priority="67" dxfId="238" operator="equal" stopIfTrue="1">
      <formula>0</formula>
    </cfRule>
  </conditionalFormatting>
  <conditionalFormatting sqref="F70">
    <cfRule type="cellIs" priority="68" dxfId="236" operator="equal" stopIfTrue="1">
      <formula>0</formula>
    </cfRule>
  </conditionalFormatting>
  <conditionalFormatting sqref="D70">
    <cfRule type="cellIs" priority="69" dxfId="237" operator="greaterThan" stopIfTrue="1">
      <formula>0</formula>
    </cfRule>
    <cfRule type="cellIs" priority="70" dxfId="238" operator="equal" stopIfTrue="1">
      <formula>0</formula>
    </cfRule>
  </conditionalFormatting>
  <conditionalFormatting sqref="E72:F73">
    <cfRule type="cellIs" priority="71" dxfId="236" operator="equal" stopIfTrue="1">
      <formula>0</formula>
    </cfRule>
  </conditionalFormatting>
  <conditionalFormatting sqref="D73">
    <cfRule type="cellIs" priority="72" dxfId="237" operator="greaterThan" stopIfTrue="1">
      <formula>0</formula>
    </cfRule>
    <cfRule type="cellIs" priority="73" dxfId="238" operator="equal" stopIfTrue="1">
      <formula>0</formula>
    </cfRule>
  </conditionalFormatting>
  <conditionalFormatting sqref="D72">
    <cfRule type="cellIs" priority="74" dxfId="237" operator="greaterThan" stopIfTrue="1">
      <formula>0</formula>
    </cfRule>
    <cfRule type="cellIs" priority="75" dxfId="238" operator="equal" stopIfTrue="1">
      <formula>0</formula>
    </cfRule>
  </conditionalFormatting>
  <conditionalFormatting sqref="E71:F71">
    <cfRule type="cellIs" priority="76" dxfId="236" operator="equal" stopIfTrue="1">
      <formula>0</formula>
    </cfRule>
  </conditionalFormatting>
  <conditionalFormatting sqref="D71">
    <cfRule type="cellIs" priority="77" dxfId="237" operator="greaterThan" stopIfTrue="1">
      <formula>0</formula>
    </cfRule>
    <cfRule type="cellIs" priority="78" dxfId="238" operator="equal" stopIfTrue="1">
      <formula>0</formula>
    </cfRule>
  </conditionalFormatting>
  <conditionalFormatting sqref="E74:F74">
    <cfRule type="cellIs" priority="79" dxfId="236" operator="equal" stopIfTrue="1">
      <formula>0</formula>
    </cfRule>
  </conditionalFormatting>
  <conditionalFormatting sqref="D74">
    <cfRule type="cellIs" priority="80" dxfId="237" operator="greaterThan" stopIfTrue="1">
      <formula>0</formula>
    </cfRule>
    <cfRule type="cellIs" priority="81" dxfId="238" operator="equal" stopIfTrue="1">
      <formula>0</formula>
    </cfRule>
  </conditionalFormatting>
  <conditionalFormatting sqref="E75:F75">
    <cfRule type="cellIs" priority="82" dxfId="236" operator="equal" stopIfTrue="1">
      <formula>0</formula>
    </cfRule>
  </conditionalFormatting>
  <conditionalFormatting sqref="D75">
    <cfRule type="cellIs" priority="83" dxfId="237" operator="greaterThan" stopIfTrue="1">
      <formula>0</formula>
    </cfRule>
    <cfRule type="cellIs" priority="84" dxfId="238" operator="equal" stopIfTrue="1">
      <formula>0</formula>
    </cfRule>
  </conditionalFormatting>
  <conditionalFormatting sqref="E76:F85">
    <cfRule type="cellIs" priority="85" dxfId="236" operator="equal" stopIfTrue="1">
      <formula>0</formula>
    </cfRule>
  </conditionalFormatting>
  <conditionalFormatting sqref="E86:F86">
    <cfRule type="cellIs" priority="86" dxfId="236" operator="equal" stopIfTrue="1">
      <formula>0</formula>
    </cfRule>
  </conditionalFormatting>
  <conditionalFormatting sqref="D86">
    <cfRule type="cellIs" priority="87" dxfId="237" operator="greaterThan" stopIfTrue="1">
      <formula>0</formula>
    </cfRule>
    <cfRule type="cellIs" priority="88" dxfId="238" operator="equal" stopIfTrue="1">
      <formula>0</formula>
    </cfRule>
  </conditionalFormatting>
  <conditionalFormatting sqref="E87:F87">
    <cfRule type="cellIs" priority="89" dxfId="236" operator="equal" stopIfTrue="1">
      <formula>0</formula>
    </cfRule>
  </conditionalFormatting>
  <conditionalFormatting sqref="D87">
    <cfRule type="cellIs" priority="90" dxfId="237" operator="greaterThan" stopIfTrue="1">
      <formula>0</formula>
    </cfRule>
    <cfRule type="cellIs" priority="91" dxfId="238" operator="equal" stopIfTrue="1">
      <formula>0</formula>
    </cfRule>
  </conditionalFormatting>
  <conditionalFormatting sqref="E88:F89">
    <cfRule type="cellIs" priority="92" dxfId="236" operator="equal" stopIfTrue="1">
      <formula>0</formula>
    </cfRule>
  </conditionalFormatting>
  <conditionalFormatting sqref="D88">
    <cfRule type="cellIs" priority="93" dxfId="237" operator="greaterThan" stopIfTrue="1">
      <formula>0</formula>
    </cfRule>
    <cfRule type="cellIs" priority="94" dxfId="238" operator="equal" stopIfTrue="1">
      <formula>0</formula>
    </cfRule>
  </conditionalFormatting>
  <conditionalFormatting sqref="D89">
    <cfRule type="cellIs" priority="95" dxfId="237" operator="greaterThan" stopIfTrue="1">
      <formula>0</formula>
    </cfRule>
    <cfRule type="cellIs" priority="96" dxfId="238" operator="equal" stopIfTrue="1">
      <formula>0</formula>
    </cfRule>
  </conditionalFormatting>
  <conditionalFormatting sqref="E90:F91">
    <cfRule type="cellIs" priority="97" dxfId="236" operator="equal" stopIfTrue="1">
      <formula>0</formula>
    </cfRule>
  </conditionalFormatting>
  <conditionalFormatting sqref="D90">
    <cfRule type="cellIs" priority="98" dxfId="237" operator="greaterThan" stopIfTrue="1">
      <formula>0</formula>
    </cfRule>
    <cfRule type="cellIs" priority="99" dxfId="238" operator="equal" stopIfTrue="1">
      <formula>0</formula>
    </cfRule>
  </conditionalFormatting>
  <conditionalFormatting sqref="D91">
    <cfRule type="cellIs" priority="100" dxfId="237" operator="greaterThan" stopIfTrue="1">
      <formula>0</formula>
    </cfRule>
    <cfRule type="cellIs" priority="101" dxfId="238" operator="equal" stopIfTrue="1">
      <formula>0</formula>
    </cfRule>
  </conditionalFormatting>
  <conditionalFormatting sqref="E92:F92">
    <cfRule type="cellIs" priority="102" dxfId="236" operator="equal" stopIfTrue="1">
      <formula>0</formula>
    </cfRule>
  </conditionalFormatting>
  <conditionalFormatting sqref="D92">
    <cfRule type="cellIs" priority="103" dxfId="237" operator="greaterThan" stopIfTrue="1">
      <formula>0</formula>
    </cfRule>
    <cfRule type="cellIs" priority="104" dxfId="238" operator="equal" stopIfTrue="1">
      <formula>0</formula>
    </cfRule>
  </conditionalFormatting>
  <conditionalFormatting sqref="E93:F93">
    <cfRule type="cellIs" priority="105" dxfId="236" operator="equal" stopIfTrue="1">
      <formula>0</formula>
    </cfRule>
  </conditionalFormatting>
  <conditionalFormatting sqref="D93">
    <cfRule type="cellIs" priority="106" dxfId="237" operator="greaterThan" stopIfTrue="1">
      <formula>0</formula>
    </cfRule>
    <cfRule type="cellIs" priority="107" dxfId="238" operator="equal" stopIfTrue="1">
      <formula>0</formula>
    </cfRule>
  </conditionalFormatting>
  <conditionalFormatting sqref="E95:F95">
    <cfRule type="cellIs" priority="108" dxfId="236" operator="equal" stopIfTrue="1">
      <formula>0</formula>
    </cfRule>
  </conditionalFormatting>
  <conditionalFormatting sqref="D95">
    <cfRule type="cellIs" priority="109" dxfId="237" operator="greaterThan" stopIfTrue="1">
      <formula>0</formula>
    </cfRule>
    <cfRule type="cellIs" priority="110" dxfId="238" operator="equal" stopIfTrue="1">
      <formula>0</formula>
    </cfRule>
  </conditionalFormatting>
  <conditionalFormatting sqref="E96:F97">
    <cfRule type="cellIs" priority="111" dxfId="236" operator="equal" stopIfTrue="1">
      <formula>0</formula>
    </cfRule>
  </conditionalFormatting>
  <conditionalFormatting sqref="D96">
    <cfRule type="cellIs" priority="112" dxfId="237" operator="greaterThan" stopIfTrue="1">
      <formula>0</formula>
    </cfRule>
    <cfRule type="cellIs" priority="113" dxfId="238" operator="equal" stopIfTrue="1">
      <formula>0</formula>
    </cfRule>
  </conditionalFormatting>
  <conditionalFormatting sqref="D97">
    <cfRule type="cellIs" priority="114" dxfId="237" operator="greaterThan" stopIfTrue="1">
      <formula>0</formula>
    </cfRule>
    <cfRule type="cellIs" priority="115" dxfId="238" operator="equal" stopIfTrue="1">
      <formula>0</formula>
    </cfRule>
  </conditionalFormatting>
  <conditionalFormatting sqref="E98:F99">
    <cfRule type="cellIs" priority="116" dxfId="236" operator="equal" stopIfTrue="1">
      <formula>0</formula>
    </cfRule>
  </conditionalFormatting>
  <conditionalFormatting sqref="D98">
    <cfRule type="cellIs" priority="117" dxfId="237" operator="greaterThan" stopIfTrue="1">
      <formula>0</formula>
    </cfRule>
    <cfRule type="cellIs" priority="118" dxfId="238" operator="equal" stopIfTrue="1">
      <formula>0</formula>
    </cfRule>
  </conditionalFormatting>
  <conditionalFormatting sqref="D99">
    <cfRule type="cellIs" priority="119" dxfId="237" operator="greaterThan" stopIfTrue="1">
      <formula>0</formula>
    </cfRule>
    <cfRule type="cellIs" priority="120" dxfId="238" operator="equal" stopIfTrue="1">
      <formula>0</formula>
    </cfRule>
  </conditionalFormatting>
  <conditionalFormatting sqref="E100:F100">
    <cfRule type="cellIs" priority="121" dxfId="236" operator="equal" stopIfTrue="1">
      <formula>0</formula>
    </cfRule>
  </conditionalFormatting>
  <conditionalFormatting sqref="D100">
    <cfRule type="cellIs" priority="122" dxfId="237" operator="greaterThan" stopIfTrue="1">
      <formula>0</formula>
    </cfRule>
    <cfRule type="cellIs" priority="123" dxfId="238" operator="equal" stopIfTrue="1">
      <formula>0</formula>
    </cfRule>
  </conditionalFormatting>
  <conditionalFormatting sqref="E101:F102">
    <cfRule type="cellIs" priority="124" dxfId="236" operator="equal" stopIfTrue="1">
      <formula>0</formula>
    </cfRule>
  </conditionalFormatting>
  <conditionalFormatting sqref="D101">
    <cfRule type="cellIs" priority="125" dxfId="237" operator="greaterThan" stopIfTrue="1">
      <formula>0</formula>
    </cfRule>
    <cfRule type="cellIs" priority="126" dxfId="238" operator="equal" stopIfTrue="1">
      <formula>0</formula>
    </cfRule>
  </conditionalFormatting>
  <conditionalFormatting sqref="D102">
    <cfRule type="cellIs" priority="127" dxfId="237" operator="greaterThan" stopIfTrue="1">
      <formula>0</formula>
    </cfRule>
    <cfRule type="cellIs" priority="128" dxfId="238" operator="equal" stopIfTrue="1">
      <formula>0</formula>
    </cfRule>
  </conditionalFormatting>
  <conditionalFormatting sqref="E103:F103">
    <cfRule type="cellIs" priority="129" dxfId="236" operator="equal" stopIfTrue="1">
      <formula>0</formula>
    </cfRule>
  </conditionalFormatting>
  <conditionalFormatting sqref="D103">
    <cfRule type="cellIs" priority="130" dxfId="237" operator="greaterThan" stopIfTrue="1">
      <formula>0</formula>
    </cfRule>
    <cfRule type="cellIs" priority="131" dxfId="238" operator="equal" stopIfTrue="1">
      <formula>0</formula>
    </cfRule>
  </conditionalFormatting>
  <conditionalFormatting sqref="E104:F104">
    <cfRule type="cellIs" priority="132" dxfId="236" operator="equal" stopIfTrue="1">
      <formula>0</formula>
    </cfRule>
  </conditionalFormatting>
  <conditionalFormatting sqref="D104">
    <cfRule type="cellIs" priority="133" dxfId="237" operator="greaterThan" stopIfTrue="1">
      <formula>0</formula>
    </cfRule>
    <cfRule type="cellIs" priority="134" dxfId="238" operator="equal" stopIfTrue="1">
      <formula>0</formula>
    </cfRule>
  </conditionalFormatting>
  <conditionalFormatting sqref="E105:F105">
    <cfRule type="cellIs" priority="135" dxfId="236" operator="equal" stopIfTrue="1">
      <formula>0</formula>
    </cfRule>
  </conditionalFormatting>
  <conditionalFormatting sqref="D105">
    <cfRule type="cellIs" priority="136" dxfId="237" operator="greaterThan" stopIfTrue="1">
      <formula>0</formula>
    </cfRule>
    <cfRule type="cellIs" priority="137" dxfId="238" operator="equal" stopIfTrue="1">
      <formula>0</formula>
    </cfRule>
  </conditionalFormatting>
  <conditionalFormatting sqref="E106:F106">
    <cfRule type="cellIs" priority="138" dxfId="236" operator="equal" stopIfTrue="1">
      <formula>0</formula>
    </cfRule>
  </conditionalFormatting>
  <conditionalFormatting sqref="D106">
    <cfRule type="cellIs" priority="139" dxfId="237" operator="greaterThan" stopIfTrue="1">
      <formula>0</formula>
    </cfRule>
    <cfRule type="cellIs" priority="140" dxfId="238" operator="equal" stopIfTrue="1">
      <formula>0</formula>
    </cfRule>
  </conditionalFormatting>
  <conditionalFormatting sqref="E107:F116">
    <cfRule type="cellIs" priority="141" dxfId="236" operator="equal" stopIfTrue="1">
      <formula>0</formula>
    </cfRule>
  </conditionalFormatting>
  <conditionalFormatting sqref="E117:F117">
    <cfRule type="cellIs" priority="142" dxfId="236" operator="equal" stopIfTrue="1">
      <formula>0</formula>
    </cfRule>
  </conditionalFormatting>
  <conditionalFormatting sqref="D117">
    <cfRule type="cellIs" priority="143" dxfId="237" operator="greaterThan" stopIfTrue="1">
      <formula>0</formula>
    </cfRule>
    <cfRule type="cellIs" priority="144" dxfId="238" operator="equal" stopIfTrue="1">
      <formula>0</formula>
    </cfRule>
  </conditionalFormatting>
  <conditionalFormatting sqref="E119:F119">
    <cfRule type="cellIs" priority="145" dxfId="236" operator="equal" stopIfTrue="1">
      <formula>0</formula>
    </cfRule>
  </conditionalFormatting>
  <conditionalFormatting sqref="E118:F118">
    <cfRule type="cellIs" priority="146" dxfId="236" operator="equal" stopIfTrue="1">
      <formula>0</formula>
    </cfRule>
  </conditionalFormatting>
  <conditionalFormatting sqref="D118">
    <cfRule type="cellIs" priority="147" dxfId="237" operator="greaterThan" stopIfTrue="1">
      <formula>0</formula>
    </cfRule>
    <cfRule type="cellIs" priority="148" dxfId="238" operator="equal" stopIfTrue="1">
      <formula>0</formula>
    </cfRule>
  </conditionalFormatting>
  <conditionalFormatting sqref="E120:F120">
    <cfRule type="cellIs" priority="149" dxfId="236" operator="equal" stopIfTrue="1">
      <formula>0</formula>
    </cfRule>
  </conditionalFormatting>
  <conditionalFormatting sqref="D119">
    <cfRule type="cellIs" priority="150" dxfId="237" operator="greaterThan" stopIfTrue="1">
      <formula>0</formula>
    </cfRule>
    <cfRule type="cellIs" priority="151" dxfId="238" operator="equal" stopIfTrue="1">
      <formula>0</formula>
    </cfRule>
  </conditionalFormatting>
  <conditionalFormatting sqref="D120">
    <cfRule type="cellIs" priority="152" dxfId="237" operator="greaterThan" stopIfTrue="1">
      <formula>0</formula>
    </cfRule>
    <cfRule type="cellIs" priority="153" dxfId="238" operator="equal" stopIfTrue="1">
      <formula>0</formula>
    </cfRule>
  </conditionalFormatting>
  <conditionalFormatting sqref="E121:F123">
    <cfRule type="cellIs" priority="154" dxfId="236" operator="equal" stopIfTrue="1">
      <formula>0</formula>
    </cfRule>
  </conditionalFormatting>
  <conditionalFormatting sqref="D121">
    <cfRule type="cellIs" priority="155" dxfId="237" operator="greaterThan" stopIfTrue="1">
      <formula>0</formula>
    </cfRule>
    <cfRule type="cellIs" priority="156" dxfId="238" operator="equal" stopIfTrue="1">
      <formula>0</formula>
    </cfRule>
  </conditionalFormatting>
  <conditionalFormatting sqref="D122">
    <cfRule type="cellIs" priority="157" dxfId="237" operator="greaterThan" stopIfTrue="1">
      <formula>0</formula>
    </cfRule>
    <cfRule type="cellIs" priority="158" dxfId="238" operator="equal" stopIfTrue="1">
      <formula>0</formula>
    </cfRule>
  </conditionalFormatting>
  <conditionalFormatting sqref="D123">
    <cfRule type="cellIs" priority="159" dxfId="237" operator="greaterThan" stopIfTrue="1">
      <formula>0</formula>
    </cfRule>
    <cfRule type="cellIs" priority="160" dxfId="238" operator="equal" stopIfTrue="1">
      <formula>0</formula>
    </cfRule>
  </conditionalFormatting>
  <conditionalFormatting sqref="F124">
    <cfRule type="cellIs" priority="161" dxfId="236" operator="equal" stopIfTrue="1">
      <formula>0</formula>
    </cfRule>
  </conditionalFormatting>
  <conditionalFormatting sqref="F125">
    <cfRule type="cellIs" priority="162" dxfId="236" operator="equal" stopIfTrue="1">
      <formula>0</formula>
    </cfRule>
  </conditionalFormatting>
  <conditionalFormatting sqref="F126">
    <cfRule type="cellIs" priority="163" dxfId="236" operator="equal" stopIfTrue="1">
      <formula>0</formula>
    </cfRule>
  </conditionalFormatting>
  <conditionalFormatting sqref="F127">
    <cfRule type="cellIs" priority="164" dxfId="236" operator="equal" stopIfTrue="1">
      <formula>0</formula>
    </cfRule>
  </conditionalFormatting>
  <conditionalFormatting sqref="F128">
    <cfRule type="cellIs" priority="165" dxfId="236" operator="equal" stopIfTrue="1">
      <formula>0</formula>
    </cfRule>
  </conditionalFormatting>
  <conditionalFormatting sqref="F129">
    <cfRule type="cellIs" priority="166" dxfId="236" operator="equal" stopIfTrue="1">
      <formula>0</formula>
    </cfRule>
  </conditionalFormatting>
  <conditionalFormatting sqref="F130">
    <cfRule type="cellIs" priority="167" dxfId="236" operator="equal" stopIfTrue="1">
      <formula>0</formula>
    </cfRule>
  </conditionalFormatting>
  <conditionalFormatting sqref="F131">
    <cfRule type="cellIs" priority="168" dxfId="236" operator="equal" stopIfTrue="1">
      <formula>0</formula>
    </cfRule>
  </conditionalFormatting>
  <conditionalFormatting sqref="F132">
    <cfRule type="cellIs" priority="169" dxfId="236" operator="equal" stopIfTrue="1">
      <formula>0</formula>
    </cfRule>
  </conditionalFormatting>
  <conditionalFormatting sqref="F133">
    <cfRule type="cellIs" priority="170" dxfId="236" operator="equal" stopIfTrue="1">
      <formula>0</formula>
    </cfRule>
  </conditionalFormatting>
  <conditionalFormatting sqref="F134">
    <cfRule type="cellIs" priority="171" dxfId="236" operator="equal" stopIfTrue="1">
      <formula>0</formula>
    </cfRule>
  </conditionalFormatting>
  <conditionalFormatting sqref="F135">
    <cfRule type="cellIs" priority="172" dxfId="236" operator="equal" stopIfTrue="1">
      <formula>0</formula>
    </cfRule>
  </conditionalFormatting>
  <conditionalFormatting sqref="F136">
    <cfRule type="cellIs" priority="173" dxfId="236" operator="equal" stopIfTrue="1">
      <formula>0</formula>
    </cfRule>
  </conditionalFormatting>
  <conditionalFormatting sqref="F137">
    <cfRule type="cellIs" priority="174" dxfId="236" operator="equal" stopIfTrue="1">
      <formula>0</formula>
    </cfRule>
  </conditionalFormatting>
  <conditionalFormatting sqref="F138">
    <cfRule type="cellIs" priority="175" dxfId="236" operator="equal" stopIfTrue="1">
      <formula>0</formula>
    </cfRule>
  </conditionalFormatting>
  <conditionalFormatting sqref="F139">
    <cfRule type="cellIs" priority="176" dxfId="236" operator="equal" stopIfTrue="1">
      <formula>0</formula>
    </cfRule>
  </conditionalFormatting>
  <conditionalFormatting sqref="F140">
    <cfRule type="cellIs" priority="177" dxfId="236" operator="equal" stopIfTrue="1">
      <formula>0</formula>
    </cfRule>
  </conditionalFormatting>
  <conditionalFormatting sqref="F141">
    <cfRule type="cellIs" priority="178" dxfId="236" operator="equal" stopIfTrue="1">
      <formula>0</formula>
    </cfRule>
  </conditionalFormatting>
  <conditionalFormatting sqref="F142">
    <cfRule type="cellIs" priority="179" dxfId="236" operator="equal" stopIfTrue="1">
      <formula>0</formula>
    </cfRule>
  </conditionalFormatting>
  <conditionalFormatting sqref="F143">
    <cfRule type="cellIs" priority="180" dxfId="236" operator="equal" stopIfTrue="1">
      <formula>0</formula>
    </cfRule>
  </conditionalFormatting>
  <conditionalFormatting sqref="F144">
    <cfRule type="cellIs" priority="181" dxfId="236" operator="equal" stopIfTrue="1">
      <formula>0</formula>
    </cfRule>
  </conditionalFormatting>
  <conditionalFormatting sqref="F145">
    <cfRule type="cellIs" priority="182" dxfId="236" operator="equal" stopIfTrue="1">
      <formula>0</formula>
    </cfRule>
  </conditionalFormatting>
  <conditionalFormatting sqref="F146">
    <cfRule type="cellIs" priority="183" dxfId="236" operator="equal" stopIfTrue="1">
      <formula>0</formula>
    </cfRule>
  </conditionalFormatting>
  <conditionalFormatting sqref="F147">
    <cfRule type="cellIs" priority="184" dxfId="236" operator="equal" stopIfTrue="1">
      <formula>0</formula>
    </cfRule>
  </conditionalFormatting>
  <conditionalFormatting sqref="F148">
    <cfRule type="cellIs" priority="185" dxfId="236" operator="equal" stopIfTrue="1">
      <formula>0</formula>
    </cfRule>
  </conditionalFormatting>
  <conditionalFormatting sqref="F149">
    <cfRule type="cellIs" priority="186" dxfId="236" operator="equal" stopIfTrue="1">
      <formula>0</formula>
    </cfRule>
  </conditionalFormatting>
  <conditionalFormatting sqref="F150">
    <cfRule type="cellIs" priority="187" dxfId="236" operator="equal" stopIfTrue="1">
      <formula>0</formula>
    </cfRule>
  </conditionalFormatting>
  <conditionalFormatting sqref="F151">
    <cfRule type="cellIs" priority="188" dxfId="236" operator="equal" stopIfTrue="1">
      <formula>0</formula>
    </cfRule>
  </conditionalFormatting>
  <conditionalFormatting sqref="F152">
    <cfRule type="cellIs" priority="189" dxfId="236" operator="equal" stopIfTrue="1">
      <formula>0</formula>
    </cfRule>
  </conditionalFormatting>
  <conditionalFormatting sqref="F153">
    <cfRule type="cellIs" priority="190" dxfId="236" operator="equal" stopIfTrue="1">
      <formula>0</formula>
    </cfRule>
  </conditionalFormatting>
  <conditionalFormatting sqref="F154">
    <cfRule type="cellIs" priority="191" dxfId="236" operator="equal" stopIfTrue="1">
      <formula>0</formula>
    </cfRule>
  </conditionalFormatting>
  <conditionalFormatting sqref="F155">
    <cfRule type="cellIs" priority="192" dxfId="236" operator="equal" stopIfTrue="1">
      <formula>0</formula>
    </cfRule>
  </conditionalFormatting>
  <conditionalFormatting sqref="F156">
    <cfRule type="cellIs" priority="193" dxfId="236" operator="equal" stopIfTrue="1">
      <formula>0</formula>
    </cfRule>
  </conditionalFormatting>
  <conditionalFormatting sqref="F157">
    <cfRule type="cellIs" priority="194" dxfId="236" operator="equal" stopIfTrue="1">
      <formula>0</formula>
    </cfRule>
  </conditionalFormatting>
  <conditionalFormatting sqref="F158">
    <cfRule type="cellIs" priority="195" dxfId="236" operator="equal" stopIfTrue="1">
      <formula>0</formula>
    </cfRule>
  </conditionalFormatting>
  <conditionalFormatting sqref="F159">
    <cfRule type="cellIs" priority="196" dxfId="236" operator="equal" stopIfTrue="1">
      <formula>0</formula>
    </cfRule>
  </conditionalFormatting>
  <conditionalFormatting sqref="F160">
    <cfRule type="cellIs" priority="197" dxfId="236" operator="equal" stopIfTrue="1">
      <formula>0</formula>
    </cfRule>
  </conditionalFormatting>
  <conditionalFormatting sqref="F161">
    <cfRule type="cellIs" priority="198" dxfId="236" operator="equal" stopIfTrue="1">
      <formula>0</formula>
    </cfRule>
  </conditionalFormatting>
  <conditionalFormatting sqref="F162">
    <cfRule type="cellIs" priority="199" dxfId="236" operator="equal" stopIfTrue="1">
      <formula>0</formula>
    </cfRule>
  </conditionalFormatting>
  <conditionalFormatting sqref="E163:F173">
    <cfRule type="cellIs" priority="200" dxfId="236" operator="equal" stopIfTrue="1">
      <formula>0</formula>
    </cfRule>
  </conditionalFormatting>
  <conditionalFormatting sqref="E174:F175">
    <cfRule type="cellIs" priority="201" dxfId="236" operator="equal" stopIfTrue="1">
      <formula>0</formula>
    </cfRule>
  </conditionalFormatting>
  <conditionalFormatting sqref="D174">
    <cfRule type="cellIs" priority="202" dxfId="237" operator="greaterThan" stopIfTrue="1">
      <formula>0</formula>
    </cfRule>
    <cfRule type="cellIs" priority="203" dxfId="238" operator="equal" stopIfTrue="1">
      <formula>0</formula>
    </cfRule>
  </conditionalFormatting>
  <conditionalFormatting sqref="D175">
    <cfRule type="cellIs" priority="204" dxfId="237" operator="greaterThan" stopIfTrue="1">
      <formula>0</formula>
    </cfRule>
    <cfRule type="cellIs" priority="205" dxfId="238" operator="equal" stopIfTrue="1">
      <formula>0</formula>
    </cfRule>
  </conditionalFormatting>
  <conditionalFormatting sqref="E176:F177">
    <cfRule type="cellIs" priority="206" dxfId="236" operator="equal" stopIfTrue="1">
      <formula>0</formula>
    </cfRule>
  </conditionalFormatting>
  <conditionalFormatting sqref="D176">
    <cfRule type="cellIs" priority="207" dxfId="237" operator="greaterThan" stopIfTrue="1">
      <formula>0</formula>
    </cfRule>
    <cfRule type="cellIs" priority="208" dxfId="238" operator="equal" stopIfTrue="1">
      <formula>0</formula>
    </cfRule>
  </conditionalFormatting>
  <conditionalFormatting sqref="D177">
    <cfRule type="cellIs" priority="209" dxfId="237" operator="greaterThan" stopIfTrue="1">
      <formula>0</formula>
    </cfRule>
    <cfRule type="cellIs" priority="210" dxfId="238" operator="equal" stopIfTrue="1">
      <formula>0</formula>
    </cfRule>
  </conditionalFormatting>
  <conditionalFormatting sqref="E178:F178">
    <cfRule type="cellIs" priority="211" dxfId="236" operator="equal" stopIfTrue="1">
      <formula>0</formula>
    </cfRule>
  </conditionalFormatting>
  <conditionalFormatting sqref="D178">
    <cfRule type="cellIs" priority="212" dxfId="237" operator="greaterThan" stopIfTrue="1">
      <formula>0</formula>
    </cfRule>
    <cfRule type="cellIs" priority="213" dxfId="238" operator="equal" stopIfTrue="1">
      <formula>0</formula>
    </cfRule>
  </conditionalFormatting>
  <conditionalFormatting sqref="E179:F179">
    <cfRule type="cellIs" priority="214" dxfId="236" operator="equal" stopIfTrue="1">
      <formula>0</formula>
    </cfRule>
  </conditionalFormatting>
  <conditionalFormatting sqref="D179">
    <cfRule type="cellIs" priority="215" dxfId="237" operator="greaterThan" stopIfTrue="1">
      <formula>0</formula>
    </cfRule>
    <cfRule type="cellIs" priority="216" dxfId="238" operator="equal" stopIfTrue="1">
      <formula>0</formula>
    </cfRule>
  </conditionalFormatting>
  <conditionalFormatting sqref="E180:F188 E190 E193:F195">
    <cfRule type="cellIs" priority="217" dxfId="236" operator="equal" stopIfTrue="1">
      <formula>0</formula>
    </cfRule>
  </conditionalFormatting>
  <conditionalFormatting sqref="D180">
    <cfRule type="cellIs" priority="218" dxfId="237" operator="greaterThan" stopIfTrue="1">
      <formula>0</formula>
    </cfRule>
    <cfRule type="cellIs" priority="219" dxfId="238" operator="equal" stopIfTrue="1">
      <formula>0</formula>
    </cfRule>
  </conditionalFormatting>
  <conditionalFormatting sqref="E191:E192">
    <cfRule type="cellIs" priority="220" dxfId="236" operator="equal" stopIfTrue="1">
      <formula>0</formula>
    </cfRule>
  </conditionalFormatting>
  <conditionalFormatting sqref="D190">
    <cfRule type="cellIs" priority="221" dxfId="237" operator="greaterThan" stopIfTrue="1">
      <formula>0</formula>
    </cfRule>
    <cfRule type="cellIs" priority="222" dxfId="238" operator="equal" stopIfTrue="1">
      <formula>0</formula>
    </cfRule>
  </conditionalFormatting>
  <conditionalFormatting sqref="F190">
    <cfRule type="cellIs" priority="223" dxfId="236" operator="equal" stopIfTrue="1">
      <formula>0</formula>
    </cfRule>
  </conditionalFormatting>
  <conditionalFormatting sqref="F191">
    <cfRule type="cellIs" priority="224" dxfId="236" operator="equal" stopIfTrue="1">
      <formula>0</formula>
    </cfRule>
  </conditionalFormatting>
  <conditionalFormatting sqref="F192">
    <cfRule type="cellIs" priority="225" dxfId="236" operator="equal" stopIfTrue="1">
      <formula>0</formula>
    </cfRule>
  </conditionalFormatting>
  <conditionalFormatting sqref="D191">
    <cfRule type="cellIs" priority="226" dxfId="237" operator="greaterThan" stopIfTrue="1">
      <formula>0</formula>
    </cfRule>
    <cfRule type="cellIs" priority="227" dxfId="238" operator="equal" stopIfTrue="1">
      <formula>0</formula>
    </cfRule>
  </conditionalFormatting>
  <conditionalFormatting sqref="D192">
    <cfRule type="cellIs" priority="228" dxfId="237" operator="greaterThan" stopIfTrue="1">
      <formula>0</formula>
    </cfRule>
    <cfRule type="cellIs" priority="229" dxfId="238" operator="equal" stopIfTrue="1">
      <formula>0</formula>
    </cfRule>
  </conditionalFormatting>
  <conditionalFormatting sqref="E41">
    <cfRule type="cellIs" priority="230" dxfId="236" operator="equal" stopIfTrue="1">
      <formula>0</formula>
    </cfRule>
  </conditionalFormatting>
  <conditionalFormatting sqref="D41">
    <cfRule type="cellIs" priority="231" dxfId="237" operator="greaterThan" stopIfTrue="1">
      <formula>0</formula>
    </cfRule>
    <cfRule type="cellIs" priority="232" dxfId="238" operator="equal" stopIfTrue="1">
      <formula>0</formula>
    </cfRule>
  </conditionalFormatting>
  <conditionalFormatting sqref="F41">
    <cfRule type="cellIs" priority="233" dxfId="236" operator="equal" stopIfTrue="1">
      <formula>0</formula>
    </cfRule>
  </conditionalFormatting>
  <printOptions/>
  <pageMargins left="0.39375" right="0.03958333333333333" top="0.19652777777777777" bottom="0.5916666666666667" header="0.5118055555555555" footer="0.39375"/>
  <pageSetup horizontalDpi="300" verticalDpi="300" orientation="portrait" paperSize="9" scale="90" r:id="rId1"/>
  <headerFooter alignWithMargins="0">
    <oddFooter>&amp;L&amp;"Times New Roman,obyčejné"&amp;12 21.1.2016&amp;C&amp;"Times New Roman,obyčejné"&amp;12Strana &amp;P/&amp;N&amp;R&amp;"Arial,obyčejné"HLAVNÍ BUDOVA VYTÁPĚNÍ</oddFooter>
  </headerFooter>
  <rowBreaks count="2" manualBreakCount="2">
    <brk id="23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130" zoomScaleNormal="110" zoomScaleSheetLayoutView="130" zoomScalePageLayoutView="0" workbookViewId="0" topLeftCell="A17">
      <selection activeCell="G17" sqref="G17"/>
    </sheetView>
  </sheetViews>
  <sheetFormatPr defaultColWidth="11.625" defaultRowHeight="12.75"/>
  <cols>
    <col min="1" max="1" width="7.00390625" style="0" customWidth="1"/>
  </cols>
  <sheetData>
    <row r="1" spans="1:8" ht="16.5">
      <c r="A1" s="50"/>
      <c r="B1" s="22" t="s">
        <v>13</v>
      </c>
      <c r="C1" s="51"/>
      <c r="D1" s="52"/>
      <c r="E1" s="53"/>
      <c r="F1" s="53"/>
      <c r="G1" s="115"/>
      <c r="H1" s="116"/>
    </row>
    <row r="2" spans="1:8" ht="16.5">
      <c r="A2" s="54"/>
      <c r="B2" s="26"/>
      <c r="C2" s="55"/>
      <c r="D2" s="56"/>
      <c r="E2" s="57"/>
      <c r="F2" s="57"/>
      <c r="G2" s="117"/>
      <c r="H2" s="118"/>
    </row>
    <row r="3" spans="1:8" ht="14.25">
      <c r="A3" s="119"/>
      <c r="B3" s="120" t="s">
        <v>15</v>
      </c>
      <c r="C3" s="121"/>
      <c r="D3" s="122"/>
      <c r="E3" s="123"/>
      <c r="F3" s="123"/>
      <c r="G3" s="117"/>
      <c r="H3" s="118"/>
    </row>
    <row r="4" spans="1:8" ht="14.25">
      <c r="A4" s="30" t="s">
        <v>16</v>
      </c>
      <c r="B4" s="29"/>
      <c r="C4" s="121"/>
      <c r="D4" s="122"/>
      <c r="E4" s="123"/>
      <c r="F4" s="123"/>
      <c r="G4" s="117"/>
      <c r="H4" s="118"/>
    </row>
    <row r="5" spans="1:8" ht="14.25">
      <c r="A5" s="119"/>
      <c r="B5" s="29" t="s">
        <v>17</v>
      </c>
      <c r="C5" s="121"/>
      <c r="D5" s="122"/>
      <c r="E5" s="123"/>
      <c r="F5" s="123"/>
      <c r="G5" s="117"/>
      <c r="H5" s="118"/>
    </row>
    <row r="6" spans="1:8" ht="15.75">
      <c r="A6" s="61"/>
      <c r="B6" s="62" t="s">
        <v>179</v>
      </c>
      <c r="C6" s="63"/>
      <c r="D6" s="64"/>
      <c r="E6" s="65"/>
      <c r="F6" s="65"/>
      <c r="G6" s="124"/>
      <c r="H6" s="125"/>
    </row>
    <row r="7" spans="1:8" ht="15">
      <c r="A7" s="126"/>
      <c r="B7" s="127"/>
      <c r="C7" s="128"/>
      <c r="D7" s="117"/>
      <c r="E7" s="129"/>
      <c r="F7" s="117"/>
      <c r="G7" s="117"/>
      <c r="H7" s="117"/>
    </row>
    <row r="8" spans="1:8" ht="18">
      <c r="A8" s="130"/>
      <c r="B8" s="131" t="s">
        <v>180</v>
      </c>
      <c r="C8" s="132"/>
      <c r="D8" s="132"/>
      <c r="E8" s="132"/>
      <c r="F8" s="132"/>
      <c r="G8" s="295" t="s">
        <v>181</v>
      </c>
      <c r="H8" s="295"/>
    </row>
    <row r="9" spans="1:8" ht="15">
      <c r="A9" s="133"/>
      <c r="B9" s="134"/>
      <c r="C9" s="134"/>
      <c r="D9" s="134"/>
      <c r="E9" s="134"/>
      <c r="F9" s="134"/>
      <c r="G9" s="296"/>
      <c r="H9" s="296"/>
    </row>
    <row r="10" spans="1:8" ht="15.75">
      <c r="A10" s="135" t="s">
        <v>182</v>
      </c>
      <c r="B10" s="136" t="s">
        <v>183</v>
      </c>
      <c r="C10" s="136"/>
      <c r="D10" s="136"/>
      <c r="E10" s="136"/>
      <c r="F10" s="136"/>
      <c r="G10" s="297">
        <f>SUM(G11:H12)</f>
        <v>0</v>
      </c>
      <c r="H10" s="297"/>
    </row>
    <row r="11" spans="1:8" ht="15">
      <c r="A11" s="137" t="s">
        <v>184</v>
      </c>
      <c r="B11" s="138" t="str">
        <f>B28</f>
        <v>Předizolované potrubí</v>
      </c>
      <c r="C11" s="138"/>
      <c r="D11" s="138"/>
      <c r="E11" s="138"/>
      <c r="F11" s="138"/>
      <c r="G11" s="298">
        <f>H33</f>
        <v>0</v>
      </c>
      <c r="H11" s="298"/>
    </row>
    <row r="12" spans="1:8" ht="15">
      <c r="A12" s="137" t="s">
        <v>185</v>
      </c>
      <c r="B12" s="138" t="s">
        <v>186</v>
      </c>
      <c r="C12" s="138"/>
      <c r="D12" s="138"/>
      <c r="E12" s="138"/>
      <c r="F12" s="138"/>
      <c r="G12" s="298">
        <f>H49+H57+H63</f>
        <v>0</v>
      </c>
      <c r="H12" s="298"/>
    </row>
    <row r="13" spans="1:8" ht="15">
      <c r="A13" s="137"/>
      <c r="B13" s="138"/>
      <c r="C13" s="138"/>
      <c r="D13" s="138"/>
      <c r="E13" s="138"/>
      <c r="F13" s="138"/>
      <c r="G13" s="299"/>
      <c r="H13" s="299"/>
    </row>
    <row r="14" spans="1:8" ht="15">
      <c r="A14" s="137"/>
      <c r="B14" s="138"/>
      <c r="C14" s="138"/>
      <c r="D14" s="138"/>
      <c r="E14" s="138"/>
      <c r="F14" s="138"/>
      <c r="G14" s="299"/>
      <c r="H14" s="299"/>
    </row>
    <row r="15" spans="1:8" ht="15.75">
      <c r="A15" s="135" t="s">
        <v>187</v>
      </c>
      <c r="B15" s="136" t="s">
        <v>188</v>
      </c>
      <c r="C15" s="136"/>
      <c r="D15" s="136"/>
      <c r="E15" s="136"/>
      <c r="F15" s="136"/>
      <c r="G15" s="297"/>
      <c r="H15" s="297"/>
    </row>
    <row r="16" spans="1:8" ht="15">
      <c r="A16" s="137"/>
      <c r="B16" s="138"/>
      <c r="C16" s="138"/>
      <c r="D16" s="138"/>
      <c r="E16" s="138"/>
      <c r="F16" s="138"/>
      <c r="G16" s="299"/>
      <c r="H16" s="299"/>
    </row>
    <row r="17" spans="1:8" ht="15">
      <c r="A17" s="139"/>
      <c r="B17" s="140"/>
      <c r="C17" s="140"/>
      <c r="D17" s="140"/>
      <c r="E17" s="140"/>
      <c r="F17" s="140"/>
      <c r="G17" s="300"/>
      <c r="H17" s="300"/>
    </row>
    <row r="18" spans="1:8" ht="15">
      <c r="A18" s="141"/>
      <c r="B18" s="142"/>
      <c r="C18" s="142"/>
      <c r="D18" s="301" t="s">
        <v>181</v>
      </c>
      <c r="E18" s="301"/>
      <c r="F18" s="301"/>
      <c r="G18" s="302">
        <f>G15+G10</f>
        <v>0</v>
      </c>
      <c r="H18" s="302"/>
    </row>
    <row r="19" spans="1:8" ht="15">
      <c r="A19" s="143"/>
      <c r="B19" s="127"/>
      <c r="C19" s="128"/>
      <c r="D19" s="117"/>
      <c r="E19" s="129"/>
      <c r="F19" s="117"/>
      <c r="G19" s="117"/>
      <c r="H19" s="144"/>
    </row>
    <row r="20" spans="1:8" ht="12.75">
      <c r="A20" s="145" t="s">
        <v>189</v>
      </c>
      <c r="B20" s="146"/>
      <c r="C20" s="146"/>
      <c r="D20" s="146"/>
      <c r="E20" s="146"/>
      <c r="F20" s="146"/>
      <c r="G20" s="146"/>
      <c r="H20" s="147"/>
    </row>
    <row r="21" spans="1:8" ht="27" customHeight="1">
      <c r="A21" s="303" t="s">
        <v>190</v>
      </c>
      <c r="B21" s="303"/>
      <c r="C21" s="303"/>
      <c r="D21" s="303"/>
      <c r="E21" s="303"/>
      <c r="F21" s="303"/>
      <c r="G21" s="303"/>
      <c r="H21" s="303"/>
    </row>
    <row r="22" spans="1:8" ht="27" customHeight="1">
      <c r="A22" s="303" t="s">
        <v>191</v>
      </c>
      <c r="B22" s="303"/>
      <c r="C22" s="303"/>
      <c r="D22" s="303"/>
      <c r="E22" s="303"/>
      <c r="F22" s="303"/>
      <c r="G22" s="303"/>
      <c r="H22" s="303"/>
    </row>
    <row r="23" spans="1:8" ht="27" customHeight="1">
      <c r="A23" s="303" t="s">
        <v>192</v>
      </c>
      <c r="B23" s="303"/>
      <c r="C23" s="303"/>
      <c r="D23" s="303"/>
      <c r="E23" s="303"/>
      <c r="F23" s="303"/>
      <c r="G23" s="303"/>
      <c r="H23" s="303"/>
    </row>
    <row r="24" spans="1:8" ht="14.25">
      <c r="A24" s="148"/>
      <c r="B24" s="149"/>
      <c r="C24" s="149"/>
      <c r="D24" s="149"/>
      <c r="E24" s="149"/>
      <c r="F24" s="149"/>
      <c r="G24" s="149"/>
      <c r="H24" s="150"/>
    </row>
    <row r="25" spans="1:8" ht="12.75">
      <c r="A25" s="151" t="s">
        <v>193</v>
      </c>
      <c r="B25" s="152" t="s">
        <v>194</v>
      </c>
      <c r="C25" s="153" t="s">
        <v>195</v>
      </c>
      <c r="D25" s="153" t="s">
        <v>32</v>
      </c>
      <c r="E25" s="153" t="s">
        <v>196</v>
      </c>
      <c r="F25" s="153" t="s">
        <v>197</v>
      </c>
      <c r="G25" s="154" t="s">
        <v>198</v>
      </c>
      <c r="H25" s="155" t="s">
        <v>199</v>
      </c>
    </row>
    <row r="26" spans="1:8" ht="12.75">
      <c r="A26" s="156"/>
      <c r="B26" s="157"/>
      <c r="C26" s="158"/>
      <c r="D26" s="159"/>
      <c r="E26" s="158"/>
      <c r="F26" s="160"/>
      <c r="G26" s="161"/>
      <c r="H26" s="162"/>
    </row>
    <row r="27" spans="1:8" ht="20.25">
      <c r="A27" s="163" t="s">
        <v>200</v>
      </c>
      <c r="B27" s="164" t="s">
        <v>201</v>
      </c>
      <c r="C27" s="165"/>
      <c r="D27" s="166"/>
      <c r="E27" s="167"/>
      <c r="F27" s="168"/>
      <c r="G27" s="169"/>
      <c r="H27" s="170"/>
    </row>
    <row r="28" spans="1:8" ht="12.75">
      <c r="A28" s="171" t="s">
        <v>184</v>
      </c>
      <c r="B28" s="172" t="s">
        <v>202</v>
      </c>
      <c r="C28" s="173"/>
      <c r="D28" s="173"/>
      <c r="E28" s="173"/>
      <c r="F28" s="173"/>
      <c r="G28" s="174"/>
      <c r="H28" s="175"/>
    </row>
    <row r="29" spans="1:8" ht="12.75">
      <c r="A29" s="176"/>
      <c r="B29" s="177" t="s">
        <v>203</v>
      </c>
      <c r="C29" s="178"/>
      <c r="D29" s="179"/>
      <c r="E29" s="179"/>
      <c r="F29" s="179"/>
      <c r="G29" s="180"/>
      <c r="H29" s="181"/>
    </row>
    <row r="30" spans="1:8" ht="12.75">
      <c r="A30" s="182"/>
      <c r="B30" s="177" t="s">
        <v>204</v>
      </c>
      <c r="C30" s="183"/>
      <c r="D30" s="179" t="s">
        <v>44</v>
      </c>
      <c r="E30" s="179">
        <v>24</v>
      </c>
      <c r="F30" s="179"/>
      <c r="G30" s="180">
        <v>0</v>
      </c>
      <c r="H30" s="184">
        <f>E30*G30</f>
        <v>0</v>
      </c>
    </row>
    <row r="31" spans="1:8" ht="12.75">
      <c r="A31" s="182"/>
      <c r="B31" s="185" t="s">
        <v>205</v>
      </c>
      <c r="C31" s="186"/>
      <c r="D31" s="187"/>
      <c r="E31" s="187"/>
      <c r="F31" s="187"/>
      <c r="G31" s="180"/>
      <c r="H31" s="184"/>
    </row>
    <row r="32" spans="1:8" ht="12.75">
      <c r="A32" s="182"/>
      <c r="B32" s="188" t="s">
        <v>206</v>
      </c>
      <c r="C32" s="186"/>
      <c r="D32" s="187" t="s">
        <v>207</v>
      </c>
      <c r="E32" s="187">
        <v>1</v>
      </c>
      <c r="F32" s="187"/>
      <c r="G32" s="180"/>
      <c r="H32" s="184">
        <v>0</v>
      </c>
    </row>
    <row r="33" spans="1:8" ht="12.75">
      <c r="A33" s="182"/>
      <c r="B33" s="189" t="s">
        <v>208</v>
      </c>
      <c r="C33" s="190"/>
      <c r="D33" s="191"/>
      <c r="E33" s="191"/>
      <c r="F33" s="192"/>
      <c r="G33" s="193"/>
      <c r="H33" s="194">
        <f>SUM(H30:H32)</f>
        <v>0</v>
      </c>
    </row>
    <row r="34" spans="1:8" ht="14.25">
      <c r="A34" s="182"/>
      <c r="B34" s="195"/>
      <c r="C34" s="195"/>
      <c r="D34" s="195"/>
      <c r="E34" s="195"/>
      <c r="F34" s="195"/>
      <c r="G34" s="196"/>
      <c r="H34" s="197"/>
    </row>
    <row r="35" spans="1:8" ht="12.75">
      <c r="A35" s="182"/>
      <c r="B35" s="198" t="s">
        <v>209</v>
      </c>
      <c r="C35" s="199"/>
      <c r="D35" s="173"/>
      <c r="E35" s="173"/>
      <c r="F35" s="173"/>
      <c r="G35" s="200"/>
      <c r="H35" s="201"/>
    </row>
    <row r="36" spans="1:8" ht="12.75">
      <c r="A36" s="182"/>
      <c r="B36" s="185" t="s">
        <v>210</v>
      </c>
      <c r="C36" s="186"/>
      <c r="D36" s="179"/>
      <c r="E36" s="179"/>
      <c r="F36" s="187"/>
      <c r="G36" s="180"/>
      <c r="H36" s="184"/>
    </row>
    <row r="37" spans="1:8" ht="12.75">
      <c r="A37" s="182"/>
      <c r="B37" s="188" t="s">
        <v>211</v>
      </c>
      <c r="C37" s="186"/>
      <c r="D37" s="179" t="s">
        <v>44</v>
      </c>
      <c r="E37" s="179">
        <v>46</v>
      </c>
      <c r="F37" s="187"/>
      <c r="G37" s="180">
        <v>0</v>
      </c>
      <c r="H37" s="184">
        <f>E37*G37</f>
        <v>0</v>
      </c>
    </row>
    <row r="38" spans="1:8" ht="12.75">
      <c r="A38" s="182"/>
      <c r="B38" s="188" t="s">
        <v>212</v>
      </c>
      <c r="C38" s="186"/>
      <c r="D38" s="179" t="s">
        <v>213</v>
      </c>
      <c r="E38" s="179">
        <v>22</v>
      </c>
      <c r="F38" s="187"/>
      <c r="G38" s="180">
        <v>0</v>
      </c>
      <c r="H38" s="184">
        <f>E38*G38</f>
        <v>0</v>
      </c>
    </row>
    <row r="39" spans="1:8" ht="12.75">
      <c r="A39" s="182"/>
      <c r="B39" s="188" t="s">
        <v>214</v>
      </c>
      <c r="C39" s="186"/>
      <c r="D39" s="179" t="s">
        <v>215</v>
      </c>
      <c r="E39" s="179">
        <v>2</v>
      </c>
      <c r="F39" s="187"/>
      <c r="G39" s="202">
        <v>0</v>
      </c>
      <c r="H39" s="184">
        <f>E39*G39</f>
        <v>0</v>
      </c>
    </row>
    <row r="40" spans="1:8" ht="12.75">
      <c r="A40" s="182"/>
      <c r="B40" s="188" t="s">
        <v>216</v>
      </c>
      <c r="C40" s="186"/>
      <c r="D40" s="179" t="s">
        <v>213</v>
      </c>
      <c r="E40" s="179">
        <v>46</v>
      </c>
      <c r="F40" s="187"/>
      <c r="G40" s="180">
        <v>0</v>
      </c>
      <c r="H40" s="184">
        <f>E40*G40</f>
        <v>0</v>
      </c>
    </row>
    <row r="41" spans="1:8" ht="14.25">
      <c r="A41" s="182"/>
      <c r="B41" s="203" t="s">
        <v>217</v>
      </c>
      <c r="C41" s="204"/>
      <c r="D41" s="204"/>
      <c r="E41" s="204"/>
      <c r="F41" s="187"/>
      <c r="G41" s="180">
        <v>0</v>
      </c>
      <c r="H41" s="184"/>
    </row>
    <row r="42" spans="1:8" ht="14.25">
      <c r="A42" s="182"/>
      <c r="B42" s="177" t="s">
        <v>218</v>
      </c>
      <c r="C42" s="204"/>
      <c r="D42" s="205" t="s">
        <v>39</v>
      </c>
      <c r="E42" s="205">
        <v>4</v>
      </c>
      <c r="F42" s="187"/>
      <c r="G42" s="180">
        <v>0</v>
      </c>
      <c r="H42" s="184">
        <f>E42*G42</f>
        <v>0</v>
      </c>
    </row>
    <row r="43" spans="1:8" ht="12.75">
      <c r="A43" s="182"/>
      <c r="B43" s="206" t="s">
        <v>219</v>
      </c>
      <c r="C43" s="183" t="s">
        <v>220</v>
      </c>
      <c r="D43" s="205" t="s">
        <v>39</v>
      </c>
      <c r="E43" s="205">
        <v>4</v>
      </c>
      <c r="F43" s="187"/>
      <c r="G43" s="180">
        <v>0</v>
      </c>
      <c r="H43" s="184">
        <f>E43*G43</f>
        <v>0</v>
      </c>
    </row>
    <row r="44" spans="1:8" ht="12.75">
      <c r="A44" s="182"/>
      <c r="B44" s="206" t="s">
        <v>221</v>
      </c>
      <c r="C44" s="183"/>
      <c r="D44" s="205" t="s">
        <v>39</v>
      </c>
      <c r="E44" s="205">
        <v>4</v>
      </c>
      <c r="F44" s="187"/>
      <c r="G44" s="180">
        <v>0</v>
      </c>
      <c r="H44" s="184">
        <f>E44*G44</f>
        <v>0</v>
      </c>
    </row>
    <row r="45" spans="1:8" ht="12.75">
      <c r="A45" s="182"/>
      <c r="B45" s="207" t="s">
        <v>222</v>
      </c>
      <c r="C45" s="183"/>
      <c r="D45" s="205" t="s">
        <v>215</v>
      </c>
      <c r="E45" s="205">
        <v>4</v>
      </c>
      <c r="F45" s="187"/>
      <c r="G45" s="180">
        <v>0</v>
      </c>
      <c r="H45" s="184">
        <f>E45*G45</f>
        <v>0</v>
      </c>
    </row>
    <row r="46" spans="1:8" ht="12.75">
      <c r="A46" s="182"/>
      <c r="B46" s="207" t="s">
        <v>223</v>
      </c>
      <c r="C46" s="183"/>
      <c r="D46" s="205"/>
      <c r="E46" s="205"/>
      <c r="F46" s="187"/>
      <c r="G46" s="180">
        <v>0</v>
      </c>
      <c r="H46" s="184">
        <f>SUM(H38:H45)</f>
        <v>0</v>
      </c>
    </row>
    <row r="47" spans="1:8" ht="12.75">
      <c r="A47" s="182"/>
      <c r="B47" s="203" t="s">
        <v>224</v>
      </c>
      <c r="C47" s="183"/>
      <c r="D47" s="205"/>
      <c r="E47" s="205"/>
      <c r="F47" s="187"/>
      <c r="G47" s="180">
        <v>0</v>
      </c>
      <c r="H47" s="184"/>
    </row>
    <row r="48" spans="1:8" ht="12.75">
      <c r="A48" s="182"/>
      <c r="B48" s="207" t="s">
        <v>225</v>
      </c>
      <c r="C48" s="183"/>
      <c r="D48" s="205" t="s">
        <v>226</v>
      </c>
      <c r="E48" s="205">
        <v>4</v>
      </c>
      <c r="F48" s="187"/>
      <c r="G48" s="180">
        <v>0</v>
      </c>
      <c r="H48" s="184">
        <f>E48*G48</f>
        <v>0</v>
      </c>
    </row>
    <row r="49" spans="1:8" ht="12.75">
      <c r="A49" s="182"/>
      <c r="B49" s="189" t="s">
        <v>227</v>
      </c>
      <c r="C49" s="190"/>
      <c r="D49" s="191"/>
      <c r="E49" s="191"/>
      <c r="F49" s="192"/>
      <c r="G49" s="193"/>
      <c r="H49" s="194">
        <f>SUM(H46:H48)</f>
        <v>0</v>
      </c>
    </row>
    <row r="50" spans="1:8" ht="12.75">
      <c r="A50" s="182"/>
      <c r="B50" s="208"/>
      <c r="C50" s="209"/>
      <c r="D50" s="210"/>
      <c r="E50" s="210"/>
      <c r="F50" s="211"/>
      <c r="G50" s="212"/>
      <c r="H50" s="213"/>
    </row>
    <row r="51" spans="1:8" ht="12.75">
      <c r="A51" s="182"/>
      <c r="B51" s="214" t="s">
        <v>30</v>
      </c>
      <c r="C51" s="215"/>
      <c r="D51" s="216"/>
      <c r="E51" s="216"/>
      <c r="F51" s="217"/>
      <c r="G51" s="218"/>
      <c r="H51" s="219"/>
    </row>
    <row r="52" spans="1:8" ht="12.75">
      <c r="A52" s="182"/>
      <c r="B52" s="220" t="s">
        <v>228</v>
      </c>
      <c r="C52" s="221"/>
      <c r="D52" s="222" t="s">
        <v>44</v>
      </c>
      <c r="E52" s="222">
        <v>22</v>
      </c>
      <c r="F52" s="223"/>
      <c r="G52" s="224">
        <v>0</v>
      </c>
      <c r="H52" s="225">
        <f>E52*G52</f>
        <v>0</v>
      </c>
    </row>
    <row r="53" spans="1:8" ht="12.75">
      <c r="A53" s="182"/>
      <c r="B53" s="226" t="s">
        <v>229</v>
      </c>
      <c r="C53" s="221"/>
      <c r="D53" s="222" t="s">
        <v>44</v>
      </c>
      <c r="E53" s="222">
        <v>22</v>
      </c>
      <c r="F53" s="223"/>
      <c r="G53" s="224">
        <v>0</v>
      </c>
      <c r="H53" s="225">
        <f>E53*G53</f>
        <v>0</v>
      </c>
    </row>
    <row r="54" spans="1:8" ht="12.75">
      <c r="A54" s="182"/>
      <c r="B54" s="227" t="s">
        <v>223</v>
      </c>
      <c r="C54" s="221"/>
      <c r="D54" s="222"/>
      <c r="E54" s="222"/>
      <c r="F54" s="223"/>
      <c r="G54" s="228">
        <v>0</v>
      </c>
      <c r="H54" s="225">
        <f>SUM(H52:H53)</f>
        <v>0</v>
      </c>
    </row>
    <row r="55" spans="1:8" ht="12.75">
      <c r="A55" s="182"/>
      <c r="B55" s="226" t="s">
        <v>230</v>
      </c>
      <c r="C55" s="221"/>
      <c r="D55" s="222" t="s">
        <v>39</v>
      </c>
      <c r="E55" s="222">
        <v>1</v>
      </c>
      <c r="F55" s="223"/>
      <c r="G55" s="228">
        <v>0</v>
      </c>
      <c r="H55" s="225">
        <f>E55*G55/100</f>
        <v>0</v>
      </c>
    </row>
    <row r="56" spans="1:8" ht="12.75">
      <c r="A56" s="182"/>
      <c r="B56" s="227" t="s">
        <v>231</v>
      </c>
      <c r="C56" s="221"/>
      <c r="D56" s="222" t="s">
        <v>39</v>
      </c>
      <c r="E56" s="222">
        <v>1</v>
      </c>
      <c r="F56" s="223"/>
      <c r="G56" s="228">
        <v>0</v>
      </c>
      <c r="H56" s="225">
        <f>E56*G56/100</f>
        <v>0</v>
      </c>
    </row>
    <row r="57" spans="1:8" ht="12.75">
      <c r="A57" s="182"/>
      <c r="B57" s="214" t="s">
        <v>232</v>
      </c>
      <c r="C57" s="215"/>
      <c r="D57" s="216"/>
      <c r="E57" s="216"/>
      <c r="F57" s="217"/>
      <c r="G57" s="218"/>
      <c r="H57" s="219">
        <f>SUM(H54:H56)</f>
        <v>0</v>
      </c>
    </row>
    <row r="58" spans="1:8" ht="12.75">
      <c r="A58" s="182"/>
      <c r="B58" s="229"/>
      <c r="C58" s="230"/>
      <c r="D58" s="231"/>
      <c r="E58" s="231"/>
      <c r="F58" s="232"/>
      <c r="G58" s="233"/>
      <c r="H58" s="234"/>
    </row>
    <row r="59" spans="1:8" ht="12.75">
      <c r="A59" s="182"/>
      <c r="B59" s="229"/>
      <c r="C59" s="230"/>
      <c r="D59" s="231"/>
      <c r="E59" s="231"/>
      <c r="F59" s="232"/>
      <c r="G59" s="233"/>
      <c r="H59" s="235"/>
    </row>
    <row r="60" spans="1:8" ht="12.75">
      <c r="A60" s="182"/>
      <c r="B60" s="214" t="s">
        <v>233</v>
      </c>
      <c r="C60" s="215"/>
      <c r="D60" s="216"/>
      <c r="E60" s="216"/>
      <c r="F60" s="217"/>
      <c r="G60" s="218"/>
      <c r="H60" s="219"/>
    </row>
    <row r="61" spans="1:8" ht="12.75">
      <c r="A61" s="182"/>
      <c r="B61" s="226" t="s">
        <v>234</v>
      </c>
      <c r="C61" s="221"/>
      <c r="D61" s="222" t="s">
        <v>44</v>
      </c>
      <c r="E61" s="222">
        <v>22</v>
      </c>
      <c r="F61" s="223"/>
      <c r="G61" s="228">
        <v>0</v>
      </c>
      <c r="H61" s="225">
        <f>E61*G61</f>
        <v>0</v>
      </c>
    </row>
    <row r="62" spans="1:8" ht="12.75">
      <c r="A62" s="182"/>
      <c r="B62" s="226" t="s">
        <v>235</v>
      </c>
      <c r="C62" s="221"/>
      <c r="D62" s="222" t="s">
        <v>44</v>
      </c>
      <c r="E62" s="222">
        <v>22</v>
      </c>
      <c r="F62" s="223"/>
      <c r="G62" s="228">
        <v>0</v>
      </c>
      <c r="H62" s="225">
        <f>E62*G62</f>
        <v>0</v>
      </c>
    </row>
    <row r="63" spans="1:8" ht="12.75">
      <c r="A63" s="182"/>
      <c r="B63" s="214" t="s">
        <v>236</v>
      </c>
      <c r="C63" s="215"/>
      <c r="D63" s="216"/>
      <c r="E63" s="216"/>
      <c r="F63" s="217"/>
      <c r="G63" s="218"/>
      <c r="H63" s="219">
        <f>SUM(H61:H62)</f>
        <v>0</v>
      </c>
    </row>
    <row r="64" spans="1:8" ht="12.75">
      <c r="A64" s="182"/>
      <c r="B64" s="236"/>
      <c r="C64" s="230"/>
      <c r="D64" s="231"/>
      <c r="E64" s="231"/>
      <c r="F64" s="232"/>
      <c r="G64" s="233"/>
      <c r="H64" s="235"/>
    </row>
  </sheetData>
  <sheetProtection selectLockedCells="1" selectUnlockedCells="1"/>
  <mergeCells count="15">
    <mergeCell ref="A21:H21"/>
    <mergeCell ref="A22:H22"/>
    <mergeCell ref="A23:H23"/>
    <mergeCell ref="G14:H14"/>
    <mergeCell ref="G15:H15"/>
    <mergeCell ref="G16:H16"/>
    <mergeCell ref="G17:H17"/>
    <mergeCell ref="D18:F18"/>
    <mergeCell ref="G18:H18"/>
    <mergeCell ref="G8:H8"/>
    <mergeCell ref="G9:H9"/>
    <mergeCell ref="G10:H10"/>
    <mergeCell ref="G11:H11"/>
    <mergeCell ref="G12:H12"/>
    <mergeCell ref="G13:H13"/>
  </mergeCells>
  <conditionalFormatting sqref="E1:F6">
    <cfRule type="cellIs" priority="1" dxfId="236" operator="equal" stopIfTrue="1">
      <formula>0</formula>
    </cfRule>
  </conditionalFormatting>
  <printOptions/>
  <pageMargins left="0.5902777777777778" right="0.5902777777777778" top="0.5902777777777778" bottom="0.7555555555555555" header="0.5118055555555555" footer="0.5902777777777778"/>
  <pageSetup horizontalDpi="300" verticalDpi="300" orientation="portrait" paperSize="9" r:id="rId1"/>
  <headerFooter alignWithMargins="0">
    <oddFooter>&amp;C&amp;"Times New Roman,obyčejné"&amp;12Stránka &amp;P z &amp;N&amp;R&amp;"Times New Roman,obyčejné"&amp;12VYTÁPĚNÍ TEPLOVOD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130" zoomScaleNormal="110" zoomScaleSheetLayoutView="130" zoomScalePageLayoutView="0" workbookViewId="0" topLeftCell="A1">
      <selection activeCell="G1" sqref="G1"/>
    </sheetView>
  </sheetViews>
  <sheetFormatPr defaultColWidth="11.625" defaultRowHeight="12.75"/>
  <cols>
    <col min="1" max="1" width="5.75390625" style="0" customWidth="1"/>
    <col min="2" max="2" width="5.125" style="0" customWidth="1"/>
    <col min="3" max="3" width="11.75390625" style="0" customWidth="1"/>
    <col min="4" max="4" width="61.375" style="0" customWidth="1"/>
    <col min="5" max="5" width="10.25390625" style="0" customWidth="1"/>
    <col min="6" max="6" width="9.75390625" style="0" customWidth="1"/>
  </cols>
  <sheetData>
    <row r="1" spans="1:8" ht="15.75">
      <c r="A1" s="237"/>
      <c r="B1" s="237"/>
      <c r="C1" s="238"/>
      <c r="D1" s="239"/>
      <c r="E1" s="237"/>
      <c r="F1" s="240"/>
      <c r="G1" s="241"/>
      <c r="H1" s="241"/>
    </row>
    <row r="2" spans="1:8" ht="16.5">
      <c r="A2" s="21"/>
      <c r="B2" s="22"/>
      <c r="C2" s="22" t="s">
        <v>13</v>
      </c>
      <c r="D2" s="51"/>
      <c r="E2" s="52"/>
      <c r="F2" s="53"/>
      <c r="G2" s="23"/>
      <c r="H2" s="241"/>
    </row>
    <row r="3" spans="1:8" ht="16.5">
      <c r="A3" s="24"/>
      <c r="B3" s="25"/>
      <c r="C3" s="26"/>
      <c r="D3" s="55"/>
      <c r="E3" s="56"/>
      <c r="F3" s="57"/>
      <c r="G3" s="27"/>
      <c r="H3" s="241"/>
    </row>
    <row r="4" spans="1:8" ht="16.5">
      <c r="A4" s="24"/>
      <c r="B4" s="32" t="s">
        <v>15</v>
      </c>
      <c r="C4" s="25"/>
      <c r="D4" s="55"/>
      <c r="E4" s="56"/>
      <c r="F4" s="57"/>
      <c r="G4" s="27"/>
      <c r="H4" s="241"/>
    </row>
    <row r="5" spans="1:8" ht="16.5">
      <c r="A5" s="59" t="s">
        <v>16</v>
      </c>
      <c r="B5" s="25"/>
      <c r="C5" s="32"/>
      <c r="D5" s="55"/>
      <c r="E5" s="56"/>
      <c r="F5" s="57"/>
      <c r="G5" s="27"/>
      <c r="H5" s="241"/>
    </row>
    <row r="6" spans="1:8" ht="16.5">
      <c r="A6" s="24"/>
      <c r="B6" s="32" t="s">
        <v>17</v>
      </c>
      <c r="C6" s="33"/>
      <c r="D6" s="55"/>
      <c r="E6" s="56"/>
      <c r="F6" s="57"/>
      <c r="G6" s="27"/>
      <c r="H6" s="241"/>
    </row>
    <row r="7" spans="1:8" ht="16.5">
      <c r="A7" s="34"/>
      <c r="B7" s="35" t="s">
        <v>237</v>
      </c>
      <c r="C7" s="36"/>
      <c r="D7" s="63"/>
      <c r="E7" s="64"/>
      <c r="F7" s="65"/>
      <c r="G7" s="37"/>
      <c r="H7" s="241"/>
    </row>
    <row r="8" spans="1:8" ht="15.75">
      <c r="A8" s="237"/>
      <c r="B8" s="237"/>
      <c r="C8" s="238"/>
      <c r="D8" s="239"/>
      <c r="E8" s="237"/>
      <c r="F8" s="240"/>
      <c r="G8" s="241"/>
      <c r="H8" s="241"/>
    </row>
    <row r="9" spans="1:8" ht="15.75">
      <c r="A9" s="242"/>
      <c r="B9" s="242"/>
      <c r="C9" s="243"/>
      <c r="D9" s="244" t="s">
        <v>238</v>
      </c>
      <c r="E9" s="245"/>
      <c r="F9" s="246"/>
      <c r="G9" s="247"/>
      <c r="H9" s="247"/>
    </row>
    <row r="10" spans="1:8" ht="18">
      <c r="A10" s="237"/>
      <c r="B10" s="237"/>
      <c r="C10" s="248"/>
      <c r="D10" s="249"/>
      <c r="E10" s="237"/>
      <c r="F10" s="240"/>
      <c r="G10" s="241"/>
      <c r="H10" s="241"/>
    </row>
    <row r="11" spans="1:8" ht="14.25">
      <c r="A11" s="250"/>
      <c r="B11" s="251"/>
      <c r="C11" s="250" t="s">
        <v>239</v>
      </c>
      <c r="D11" s="252" t="s">
        <v>240</v>
      </c>
      <c r="E11" s="251"/>
      <c r="F11" s="253"/>
      <c r="G11" s="254"/>
      <c r="H11" s="255">
        <f>H35</f>
        <v>0</v>
      </c>
    </row>
    <row r="12" spans="1:8" ht="14.25">
      <c r="A12" s="250"/>
      <c r="B12" s="251"/>
      <c r="C12" s="250" t="s">
        <v>241</v>
      </c>
      <c r="D12" s="252" t="s">
        <v>242</v>
      </c>
      <c r="E12" s="251"/>
      <c r="F12" s="253"/>
      <c r="G12" s="254"/>
      <c r="H12" s="256">
        <f>H40</f>
        <v>0</v>
      </c>
    </row>
    <row r="13" spans="1:8" ht="14.25">
      <c r="A13" s="250"/>
      <c r="B13" s="251"/>
      <c r="C13" s="250" t="s">
        <v>243</v>
      </c>
      <c r="D13" s="252" t="s">
        <v>244</v>
      </c>
      <c r="E13" s="251"/>
      <c r="F13" s="253"/>
      <c r="G13" s="254"/>
      <c r="H13" s="257">
        <f>H46</f>
        <v>0</v>
      </c>
    </row>
    <row r="14" spans="1:8" ht="12.75">
      <c r="A14" s="258"/>
      <c r="B14" s="258"/>
      <c r="C14" s="258"/>
      <c r="D14" s="259"/>
      <c r="E14" s="258"/>
      <c r="F14" s="260"/>
      <c r="G14" s="261"/>
      <c r="H14" s="262"/>
    </row>
    <row r="15" spans="1:8" ht="15.75">
      <c r="A15" s="263"/>
      <c r="B15" s="263"/>
      <c r="C15" s="263"/>
      <c r="D15" s="239" t="s">
        <v>245</v>
      </c>
      <c r="E15" s="264"/>
      <c r="F15" s="265"/>
      <c r="G15" s="262"/>
      <c r="H15" s="266">
        <f>SUM(H11:H14)</f>
        <v>0</v>
      </c>
    </row>
    <row r="16" spans="1:8" ht="15.75">
      <c r="A16" s="263"/>
      <c r="B16" s="263"/>
      <c r="C16" s="263"/>
      <c r="D16" s="239"/>
      <c r="E16" s="264"/>
      <c r="F16" s="265"/>
      <c r="G16" s="262"/>
      <c r="H16" s="267"/>
    </row>
    <row r="17" spans="1:8" ht="15">
      <c r="A17" s="268"/>
      <c r="B17" s="263"/>
      <c r="C17" s="263"/>
      <c r="D17" s="269" t="s">
        <v>246</v>
      </c>
      <c r="E17" s="270" t="s">
        <v>247</v>
      </c>
      <c r="F17" s="271">
        <v>0.038</v>
      </c>
      <c r="G17" s="272">
        <f>H15</f>
        <v>0</v>
      </c>
      <c r="H17" s="266">
        <f>PRODUCT(F17:G17)</f>
        <v>0</v>
      </c>
    </row>
    <row r="18" spans="1:8" ht="12.75">
      <c r="A18" s="268"/>
      <c r="B18" s="263"/>
      <c r="C18" s="263"/>
      <c r="D18" s="273"/>
      <c r="E18" s="238"/>
      <c r="F18" s="274"/>
      <c r="G18" s="261"/>
      <c r="H18" s="262"/>
    </row>
    <row r="19" spans="1:8" ht="15">
      <c r="A19" s="268"/>
      <c r="B19" s="263"/>
      <c r="C19" s="263"/>
      <c r="D19" s="275" t="s">
        <v>248</v>
      </c>
      <c r="E19" s="238"/>
      <c r="F19" s="274"/>
      <c r="G19" s="262"/>
      <c r="H19" s="276">
        <f>SUM(H17:H18,H15)</f>
        <v>0</v>
      </c>
    </row>
    <row r="20" spans="1:8" ht="13.5">
      <c r="A20" s="277"/>
      <c r="B20" s="277"/>
      <c r="C20" s="277"/>
      <c r="D20" s="277"/>
      <c r="E20" s="277"/>
      <c r="F20" s="278"/>
      <c r="G20" s="279"/>
      <c r="H20" s="279"/>
    </row>
    <row r="21" spans="1:8" ht="13.5">
      <c r="A21" s="277"/>
      <c r="B21" s="277"/>
      <c r="C21" s="277"/>
      <c r="D21" s="277"/>
      <c r="E21" s="277"/>
      <c r="F21" s="278"/>
      <c r="G21" s="279"/>
      <c r="H21" s="279"/>
    </row>
    <row r="22" spans="1:8" ht="12.75">
      <c r="A22" s="280"/>
      <c r="B22" s="280"/>
      <c r="C22" s="280"/>
      <c r="D22" s="281" t="s">
        <v>249</v>
      </c>
      <c r="E22" s="280"/>
      <c r="F22" s="282"/>
      <c r="G22" s="261"/>
      <c r="H22" s="261"/>
    </row>
    <row r="23" spans="1:8" ht="12.75">
      <c r="A23" s="258"/>
      <c r="B23" s="258"/>
      <c r="C23" s="258"/>
      <c r="D23" s="259" t="s">
        <v>250</v>
      </c>
      <c r="E23" s="258"/>
      <c r="F23" s="260"/>
      <c r="G23" s="261"/>
      <c r="H23" s="261"/>
    </row>
    <row r="24" spans="1:8" ht="15.75">
      <c r="A24" s="238"/>
      <c r="B24" s="238"/>
      <c r="C24" s="238"/>
      <c r="D24" s="283" t="s">
        <v>251</v>
      </c>
      <c r="E24" s="238"/>
      <c r="F24" s="274"/>
      <c r="G24" s="284"/>
      <c r="H24" s="285"/>
    </row>
    <row r="25" spans="1:8" ht="13.5">
      <c r="A25" s="277"/>
      <c r="B25" s="277"/>
      <c r="C25" s="277" t="s">
        <v>252</v>
      </c>
      <c r="D25" s="277" t="s">
        <v>253</v>
      </c>
      <c r="E25" s="277" t="s">
        <v>32</v>
      </c>
      <c r="F25" s="278" t="s">
        <v>196</v>
      </c>
      <c r="G25" s="286" t="s">
        <v>199</v>
      </c>
      <c r="H25" s="286" t="s">
        <v>181</v>
      </c>
    </row>
    <row r="26" spans="1:8" ht="12.75">
      <c r="A26" s="280"/>
      <c r="B26" s="280"/>
      <c r="C26" s="280"/>
      <c r="D26" s="287"/>
      <c r="E26" s="280"/>
      <c r="F26" s="282"/>
      <c r="G26" s="261"/>
      <c r="H26" s="261"/>
    </row>
    <row r="27" spans="1:8" ht="22.5" customHeight="1">
      <c r="A27" s="280"/>
      <c r="B27" s="280"/>
      <c r="C27" s="280"/>
      <c r="D27" s="288" t="s">
        <v>254</v>
      </c>
      <c r="E27" s="280"/>
      <c r="F27" s="282"/>
      <c r="G27" s="261"/>
      <c r="H27" s="261"/>
    </row>
    <row r="28" spans="1:8" ht="40.5" customHeight="1">
      <c r="A28" s="280" t="s">
        <v>255</v>
      </c>
      <c r="B28" s="280">
        <v>1</v>
      </c>
      <c r="C28" s="280">
        <v>132401201</v>
      </c>
      <c r="D28" s="287" t="s">
        <v>256</v>
      </c>
      <c r="E28" s="289" t="s">
        <v>257</v>
      </c>
      <c r="F28" s="290">
        <v>15</v>
      </c>
      <c r="G28" s="291">
        <v>0</v>
      </c>
      <c r="H28" s="292">
        <f aca="true" t="shared" si="0" ref="H28:H34">PRODUCT(F28:G28)</f>
        <v>0</v>
      </c>
    </row>
    <row r="29" spans="1:8" ht="45" customHeight="1">
      <c r="A29" s="280" t="s">
        <v>255</v>
      </c>
      <c r="B29" s="280">
        <v>2</v>
      </c>
      <c r="C29" s="280" t="s">
        <v>258</v>
      </c>
      <c r="D29" s="287" t="s">
        <v>259</v>
      </c>
      <c r="E29" s="289" t="s">
        <v>257</v>
      </c>
      <c r="F29" s="290">
        <v>15</v>
      </c>
      <c r="G29" s="291">
        <v>0</v>
      </c>
      <c r="H29" s="292">
        <f t="shared" si="0"/>
        <v>0</v>
      </c>
    </row>
    <row r="30" spans="1:8" ht="35.25" customHeight="1">
      <c r="A30" s="280" t="s">
        <v>255</v>
      </c>
      <c r="B30" s="280">
        <v>3</v>
      </c>
      <c r="C30" s="280" t="s">
        <v>260</v>
      </c>
      <c r="D30" s="287" t="s">
        <v>261</v>
      </c>
      <c r="E30" s="289" t="s">
        <v>257</v>
      </c>
      <c r="F30" s="290">
        <v>11</v>
      </c>
      <c r="G30" s="291">
        <v>0</v>
      </c>
      <c r="H30" s="292">
        <f t="shared" si="0"/>
        <v>0</v>
      </c>
    </row>
    <row r="31" spans="1:8" ht="39" customHeight="1">
      <c r="A31" s="280" t="s">
        <v>255</v>
      </c>
      <c r="B31" s="280">
        <v>4</v>
      </c>
      <c r="C31" s="280">
        <v>162201152</v>
      </c>
      <c r="D31" s="287" t="s">
        <v>262</v>
      </c>
      <c r="E31" s="289" t="s">
        <v>257</v>
      </c>
      <c r="F31" s="290">
        <v>15</v>
      </c>
      <c r="G31" s="291">
        <v>0</v>
      </c>
      <c r="H31" s="292">
        <f t="shared" si="0"/>
        <v>0</v>
      </c>
    </row>
    <row r="32" spans="1:8" ht="38.25" customHeight="1">
      <c r="A32" s="280" t="s">
        <v>255</v>
      </c>
      <c r="B32" s="280">
        <v>5</v>
      </c>
      <c r="C32" s="280">
        <v>162201152</v>
      </c>
      <c r="D32" s="287" t="s">
        <v>263</v>
      </c>
      <c r="E32" s="289" t="s">
        <v>257</v>
      </c>
      <c r="F32" s="290">
        <v>11</v>
      </c>
      <c r="G32" s="291">
        <v>0</v>
      </c>
      <c r="H32" s="292">
        <f t="shared" si="0"/>
        <v>0</v>
      </c>
    </row>
    <row r="33" spans="1:8" ht="40.5" customHeight="1">
      <c r="A33" s="280" t="s">
        <v>255</v>
      </c>
      <c r="B33" s="280">
        <v>6</v>
      </c>
      <c r="C33" s="280">
        <v>162201152</v>
      </c>
      <c r="D33" s="287" t="s">
        <v>264</v>
      </c>
      <c r="E33" s="289" t="s">
        <v>257</v>
      </c>
      <c r="F33" s="290">
        <v>4</v>
      </c>
      <c r="G33" s="291">
        <v>0</v>
      </c>
      <c r="H33" s="292">
        <f t="shared" si="0"/>
        <v>0</v>
      </c>
    </row>
    <row r="34" spans="1:8" ht="39" customHeight="1">
      <c r="A34" s="280" t="s">
        <v>255</v>
      </c>
      <c r="B34" s="280">
        <v>7</v>
      </c>
      <c r="C34" s="280">
        <v>119001401</v>
      </c>
      <c r="D34" s="287" t="s">
        <v>265</v>
      </c>
      <c r="E34" s="289" t="s">
        <v>266</v>
      </c>
      <c r="F34" s="290">
        <v>11</v>
      </c>
      <c r="G34" s="291">
        <v>0</v>
      </c>
      <c r="H34" s="292">
        <f t="shared" si="0"/>
        <v>0</v>
      </c>
    </row>
    <row r="35" spans="1:8" ht="33" customHeight="1">
      <c r="A35" s="280"/>
      <c r="B35" s="280"/>
      <c r="C35" s="280"/>
      <c r="D35" s="288" t="s">
        <v>267</v>
      </c>
      <c r="E35" s="280"/>
      <c r="F35" s="282"/>
      <c r="G35" s="261"/>
      <c r="H35" s="293">
        <f>SUM(H28:H34)</f>
        <v>0</v>
      </c>
    </row>
    <row r="36" spans="1:8" ht="23.25" customHeight="1">
      <c r="A36" s="280"/>
      <c r="B36" s="280"/>
      <c r="C36" s="280"/>
      <c r="D36" s="287"/>
      <c r="E36" s="280"/>
      <c r="F36" s="282"/>
      <c r="G36" s="261"/>
      <c r="H36" s="261"/>
    </row>
    <row r="37" spans="1:8" ht="22.5" customHeight="1">
      <c r="A37" s="280"/>
      <c r="B37" s="280"/>
      <c r="C37" s="280"/>
      <c r="D37" s="288" t="s">
        <v>268</v>
      </c>
      <c r="E37" s="280"/>
      <c r="F37" s="282"/>
      <c r="G37" s="261"/>
      <c r="H37" s="261"/>
    </row>
    <row r="38" spans="1:8" ht="45.75" customHeight="1">
      <c r="A38" s="280" t="s">
        <v>269</v>
      </c>
      <c r="B38" s="280">
        <v>8</v>
      </c>
      <c r="C38" s="280" t="s">
        <v>270</v>
      </c>
      <c r="D38" s="287" t="s">
        <v>271</v>
      </c>
      <c r="E38" s="289" t="s">
        <v>257</v>
      </c>
      <c r="F38" s="290">
        <v>4</v>
      </c>
      <c r="G38" s="291">
        <v>0</v>
      </c>
      <c r="H38" s="292">
        <f>PRODUCT(F38:G38)</f>
        <v>0</v>
      </c>
    </row>
    <row r="39" spans="1:8" ht="27" customHeight="1">
      <c r="A39" s="280" t="s">
        <v>269</v>
      </c>
      <c r="B39" s="280">
        <v>9</v>
      </c>
      <c r="C39" s="280" t="s">
        <v>272</v>
      </c>
      <c r="D39" s="287" t="s">
        <v>273</v>
      </c>
      <c r="E39" s="289" t="s">
        <v>274</v>
      </c>
      <c r="F39" s="290">
        <v>4</v>
      </c>
      <c r="G39" s="291">
        <v>0</v>
      </c>
      <c r="H39" s="292">
        <f>PRODUCT(F39:G39)</f>
        <v>0</v>
      </c>
    </row>
    <row r="40" spans="1:8" ht="30" customHeight="1">
      <c r="A40" s="280"/>
      <c r="B40" s="280"/>
      <c r="C40" s="280"/>
      <c r="D40" s="288" t="s">
        <v>275</v>
      </c>
      <c r="E40" s="280"/>
      <c r="F40" s="282"/>
      <c r="G40" s="261"/>
      <c r="H40" s="293">
        <f>SUM(H38:H39)</f>
        <v>0</v>
      </c>
    </row>
    <row r="41" spans="1:8" ht="56.25" customHeight="1">
      <c r="A41" s="280"/>
      <c r="B41" s="280"/>
      <c r="C41" s="280"/>
      <c r="D41" s="287"/>
      <c r="E41" s="280"/>
      <c r="F41" s="282"/>
      <c r="G41" s="261"/>
      <c r="H41" s="261"/>
    </row>
    <row r="42" spans="1:8" ht="27" customHeight="1">
      <c r="A42" s="280"/>
      <c r="B42" s="280"/>
      <c r="C42" s="280"/>
      <c r="D42" s="288" t="s">
        <v>276</v>
      </c>
      <c r="E42" s="280"/>
      <c r="F42" s="282"/>
      <c r="G42" s="261"/>
      <c r="H42" s="261"/>
    </row>
    <row r="43" spans="1:8" ht="56.25" customHeight="1">
      <c r="A43" s="280" t="s">
        <v>277</v>
      </c>
      <c r="B43" s="280">
        <v>10</v>
      </c>
      <c r="C43" s="280" t="s">
        <v>278</v>
      </c>
      <c r="D43" s="287" t="s">
        <v>279</v>
      </c>
      <c r="E43" s="289" t="s">
        <v>280</v>
      </c>
      <c r="F43" s="290">
        <v>9.2</v>
      </c>
      <c r="G43" s="291">
        <v>0</v>
      </c>
      <c r="H43" s="292">
        <f>PRODUCT(F43:G43)</f>
        <v>0</v>
      </c>
    </row>
    <row r="44" spans="1:8" ht="30.75" customHeight="1">
      <c r="A44" s="280" t="s">
        <v>277</v>
      </c>
      <c r="B44" s="280">
        <v>11</v>
      </c>
      <c r="C44" s="280" t="s">
        <v>281</v>
      </c>
      <c r="D44" s="287" t="s">
        <v>282</v>
      </c>
      <c r="E44" s="289" t="s">
        <v>280</v>
      </c>
      <c r="F44" s="290">
        <v>9.2</v>
      </c>
      <c r="G44" s="294">
        <v>0</v>
      </c>
      <c r="H44" s="292">
        <f>PRODUCT(F44:G44)</f>
        <v>0</v>
      </c>
    </row>
    <row r="45" spans="1:8" ht="33.75" customHeight="1">
      <c r="A45" s="280" t="s">
        <v>277</v>
      </c>
      <c r="B45" s="280">
        <v>12</v>
      </c>
      <c r="C45" s="280">
        <v>998225111</v>
      </c>
      <c r="D45" s="287" t="s">
        <v>283</v>
      </c>
      <c r="E45" s="289" t="s">
        <v>274</v>
      </c>
      <c r="F45" s="290">
        <v>14.98</v>
      </c>
      <c r="G45" s="294">
        <v>0</v>
      </c>
      <c r="H45" s="292">
        <f>PRODUCT(F45:G45)</f>
        <v>0</v>
      </c>
    </row>
    <row r="46" spans="1:8" ht="29.25" customHeight="1">
      <c r="A46" s="280"/>
      <c r="B46" s="280"/>
      <c r="C46" s="280"/>
      <c r="D46" s="288" t="s">
        <v>284</v>
      </c>
      <c r="E46" s="280"/>
      <c r="F46" s="282"/>
      <c r="G46" s="261"/>
      <c r="H46" s="293">
        <f>SUM(H43:H45)</f>
        <v>0</v>
      </c>
    </row>
  </sheetData>
  <sheetProtection selectLockedCells="1" selectUnlockedCells="1"/>
  <conditionalFormatting sqref="F2:G7">
    <cfRule type="cellIs" priority="1" dxfId="236" operator="equal" stopIfTrue="1">
      <formula>0</formula>
    </cfRule>
  </conditionalFormatting>
  <printOptions/>
  <pageMargins left="0.5902777777777778" right="0.5902777777777778" top="0.5902777777777778" bottom="0.7569444444444444" header="0.5118055555555555" footer="0.5902777777777778"/>
  <pageSetup horizontalDpi="300" verticalDpi="300" orientation="landscape" paperSize="9" r:id="rId1"/>
  <headerFooter alignWithMargins="0">
    <oddFooter>&amp;C&amp;"Times New Roman,obyčejné"&amp;12Stránka &amp;P z &amp;N&amp;R&amp;"Times New Roman,obyčejné"&amp;12TEPLOVOD STAVEBNÍ ČÁST</oddFooter>
  </headerFooter>
  <rowBreaks count="2" manualBreakCount="2">
    <brk id="20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Divoká Helena</dc:creator>
  <cp:keywords/>
  <dc:description/>
  <cp:lastModifiedBy>Administrator</cp:lastModifiedBy>
  <dcterms:created xsi:type="dcterms:W3CDTF">2017-10-30T11:44:34Z</dcterms:created>
  <dcterms:modified xsi:type="dcterms:W3CDTF">2017-10-30T11:44:35Z</dcterms:modified>
  <cp:category/>
  <cp:version/>
  <cp:contentType/>
  <cp:contentStatus/>
</cp:coreProperties>
</file>