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7" windowHeight="32767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<sst xmlns="http://schemas.openxmlformats.org/spreadsheetml/2006/main" count="508" uniqueCount="299">
  <si>
    <t>AspeEsticon</t>
  </si>
  <si>
    <t>Strana 1 z 1</t>
  </si>
  <si>
    <t>3.1.1.1</t>
  </si>
  <si>
    <t>SOUPIS PRACÍ</t>
  </si>
  <si>
    <t>Stavba:</t>
  </si>
  <si>
    <t>1 - III/32827 Chotěšice - propustek</t>
  </si>
  <si>
    <t>Rozpočet:</t>
  </si>
  <si>
    <t xml:space="preserve">[SO 101] - </t>
  </si>
  <si>
    <t>Objednatel:</t>
  </si>
  <si>
    <t>Krajská správa a údržba silnic Středočeského kraje, příspěvková organizace</t>
  </si>
  <si>
    <t>Zhotovitel dokumentace:</t>
  </si>
  <si>
    <t>Zhotovitel:</t>
  </si>
  <si>
    <t>Cena dle SoD:</t>
  </si>
  <si>
    <t>Celková cena:</t>
  </si>
  <si>
    <t>DPH:</t>
  </si>
  <si>
    <t>Cena s DPH:</t>
  </si>
  <si>
    <t>Vypracoval zadání:</t>
  </si>
  <si>
    <t>Vypracoval nabídku:</t>
  </si>
  <si>
    <t>Datum zadání:</t>
  </si>
  <si>
    <t>Datum vypracování nabídky:</t>
  </si>
  <si>
    <t>POLOŽKY SOUPISU PRACÍ</t>
  </si>
  <si>
    <t>Objekt:</t>
  </si>
  <si>
    <t>PČ</t>
  </si>
  <si>
    <t>Značka</t>
  </si>
  <si>
    <t>Název</t>
  </si>
  <si>
    <t>MJ</t>
  </si>
  <si>
    <t>Množství</t>
  </si>
  <si>
    <t>JOC</t>
  </si>
  <si>
    <t>Celkem</t>
  </si>
  <si>
    <t>SO 101</t>
  </si>
  <si>
    <t>0</t>
  </si>
  <si>
    <t>Všeobecné konstrukce a práce</t>
  </si>
  <si>
    <t>1</t>
  </si>
  <si>
    <t>00001</t>
  </si>
  <si>
    <t>PROJEKTOVÁ DOKUMENTACE PRO REALIZACI STAVBY</t>
  </si>
  <si>
    <t>KPL</t>
  </si>
  <si>
    <t>Cenová soustava</t>
  </si>
  <si>
    <t>OTSKP - 2022</t>
  </si>
  <si>
    <t>1 = 1,000 [A]</t>
  </si>
  <si>
    <t>2</t>
  </si>
  <si>
    <t>00002</t>
  </si>
  <si>
    <t>GEODETICKÉ VYTÝČENÍ STAVBY PŘED REALIZACÍ</t>
  </si>
  <si>
    <t>3</t>
  </si>
  <si>
    <t>00003</t>
  </si>
  <si>
    <t>GEODETICKÉ ZAMĚŘENÍ STAVBY - SKUTEČNÉ PROVEDENÍ</t>
  </si>
  <si>
    <t>4</t>
  </si>
  <si>
    <t>00004</t>
  </si>
  <si>
    <t>GEODETICKÉ ZAMĚŘENÍ - VYHOTOVENÍ GEOMETRICKÉHO PLÁNU PRO ODDĚLENÍ POZEMKU</t>
  </si>
  <si>
    <t>6</t>
  </si>
  <si>
    <t>014101.2</t>
  </si>
  <si>
    <t>POPLATKY ZA SKLÁDKU - prostý beton, cem. stabilizace</t>
  </si>
  <si>
    <t>M3</t>
  </si>
  <si>
    <t>Bez vazby na CS</t>
  </si>
  <si>
    <t>Specifikace</t>
  </si>
  <si>
    <t>zahrnuje veškeré poplatky provozovateli skládky související s uložením odpadu na skládce.</t>
  </si>
  <si>
    <t>[!113348] = 32,064</t>
  </si>
  <si>
    <t>5</t>
  </si>
  <si>
    <t>014101.1</t>
  </si>
  <si>
    <t>POPLATKY ZA SKLÁDKU - vytěžené zeminy a horniny</t>
  </si>
  <si>
    <t>[!12373]+[!131938]+[!12930] = 328,600</t>
  </si>
  <si>
    <t>7</t>
  </si>
  <si>
    <t>015330</t>
  </si>
  <si>
    <t>POPLATKY ZA LIKVIDACI ODPADU NEKONTAMINOVANÝCH - 17 05 04  KAMENNÁ SUT</t>
  </si>
  <si>
    <t>T</t>
  </si>
  <si>
    <t>1. Položka obsahuje:
 – veškeré poplatky provozovateli skládky, recyklacní linky nebo jiného zarízení na zpracování nebo likvidaci odpadu související s prevzetím, uložením, zpracováním nebo likvidací odpadu
2. Položka neobsahuje:
 – náklady spojené s dopravou odpadu z místa stavby na místo prevzetí provozovatelem skládky, recyklacní linky nebo jiného zarízení na zpracování nebo likvidaci odpadu
3. Zpusob merení:
Tunou se rozumí hmotnost odpadu vytrídeného v souladu se zákonem c. 541/2020 Sb., o nakládání s odpady, v platném znení.</t>
  </si>
  <si>
    <t>[!113328]*2,3 = 153,640 [A]</t>
  </si>
  <si>
    <t>8</t>
  </si>
  <si>
    <t>02720.1</t>
  </si>
  <si>
    <t>POMOC PRÁCE ZRÍZ NEBO ZAJIŠT REGULACI A OCHRANU DOPRAVY - DOPRAVNĚ INŽENÝRSKÉ OPATŘENÍ</t>
  </si>
  <si>
    <t>zahrnuje veškeré náklady spojené s objednatelem požadovanými zarízeními</t>
  </si>
  <si>
    <t>9</t>
  </si>
  <si>
    <t>02720.2</t>
  </si>
  <si>
    <t>DIO</t>
  </si>
  <si>
    <t xml:space="preserve">1=1.000 [A] </t>
  </si>
  <si>
    <t>Celkem 1 = 1,000</t>
  </si>
  <si>
    <t>10</t>
  </si>
  <si>
    <t>03100</t>
  </si>
  <si>
    <t>ZARÍZENÍ STAVENIŠTE - ZRÍZENÍ, PROVOZ, DEMONTÁŽ</t>
  </si>
  <si>
    <t>zahrnuje objednatelem povolené náklady na porízení (event. pronájem), provozování, udržování a likvidaci zhotovitelova zarízení</t>
  </si>
  <si>
    <t>Zemní práce</t>
  </si>
  <si>
    <t>11</t>
  </si>
  <si>
    <t>111204</t>
  </si>
  <si>
    <t>ODSTRANENÍ KROVIN S ODVOZEM DO 5KM</t>
  </si>
  <si>
    <t>M2</t>
  </si>
  <si>
    <t>odstranení krovin a stromu do prumeru 100 mm
doprava drevin na predepsanou vzdálenost
spálení na hromadách nebo štepkování</t>
  </si>
  <si>
    <t>10*5*2 = 100,000 [A]</t>
  </si>
  <si>
    <t>12</t>
  </si>
  <si>
    <t>113328</t>
  </si>
  <si>
    <t>ODSTRAN PODKL ZPEVNENÝCH PLOCH Z KAMENIVA NESTMEL, ODVOZ DO 20KM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</si>
  <si>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</si>
  <si>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Silnice 267,2*0,25 = 66,800 [A]</t>
  </si>
  <si>
    <t>13</t>
  </si>
  <si>
    <t>113348</t>
  </si>
  <si>
    <t>ODSTRAN PODKL ZPEVNENÝCH PLOCH S CEM POJIVEM, ODVOZ DO 20KM</t>
  </si>
  <si>
    <t>Silnice 267,2*0,12 = 32,064 [A]</t>
  </si>
  <si>
    <t>14</t>
  </si>
  <si>
    <t>11372</t>
  </si>
  <si>
    <t>FRÉZOVÁNÍ ZPEVNĚNÝCH PLOCH ASFALTOVÝCH</t>
  </si>
  <si>
    <t>tl. 0,15 m</t>
  </si>
  <si>
    <t>Silnice (rekonstrukce+obrusné vrstvy) ((267,2+142,2)*0,04)+(16*1*4)*0,06 = 20,216</t>
  </si>
  <si>
    <t>15</t>
  </si>
  <si>
    <t>11512</t>
  </si>
  <si>
    <t>CERPÁNÍ VODY DO 1000 L/MIN</t>
  </si>
  <si>
    <t>HOD</t>
  </si>
  <si>
    <t>Položka cerpání vody na povrchu zahrnuje i potrubí, pohotovost záložní cerpací soupravy a zrízení cerpací jímky. Soucástí položky je také následná demontáž a likvidace techto zarízení</t>
  </si>
  <si>
    <t>500 = 500,000 [A]</t>
  </si>
  <si>
    <t>16</t>
  </si>
  <si>
    <t>12373.AZ</t>
  </si>
  <si>
    <t>ODKOP PRO SPOD STAVBU SILNIC A ŽELEZNIC TŘ. I</t>
  </si>
  <si>
    <t>Doprava na skládku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</si>
  <si>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</si>
  <si>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Aktivní zóna 267,2*0,5 = 133,600</t>
  </si>
  <si>
    <t>17</t>
  </si>
  <si>
    <t>12930</t>
  </si>
  <si>
    <t>CIŠTENÍ PRÍKOPU OD NÁNOSU</t>
  </si>
  <si>
    <t>Soucástí položky je vodorovná a svislá doprava, premístení, preložení, manipulace s materiálem a uložení na skládku.
 Nezahrnuje poplatek za skládku, který se vykazuje v položce 0141** (s výjimkou malého množství  materiálu, kde je možné poplatek zahrnout do jednotkové ceny položky – tento fakt musí být uveden v doplnujícím textu k položce)</t>
  </si>
  <si>
    <t>82*2,5*2*0,2 = 82,000 [A]</t>
  </si>
  <si>
    <t>18</t>
  </si>
  <si>
    <t>12960</t>
  </si>
  <si>
    <t>CIŠTENÍ VODOTECÍ A MELIORAC KANÁLU OD NÁNOSU</t>
  </si>
  <si>
    <t>15*2 = 30,000 [A]</t>
  </si>
  <si>
    <t>19</t>
  </si>
  <si>
    <t>131938</t>
  </si>
  <si>
    <t>HLOUBENÍ JAM ZAPAŽ I NEPAŽ TR. III, ODVOZ DO 20KM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</si>
  <si>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eventuelne nutné druhotné rozpojení odstrelené horniny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</si>
  <si>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6*7,5+12*7,5 = 135,000 [A]</t>
  </si>
  <si>
    <t>20</t>
  </si>
  <si>
    <t>17481</t>
  </si>
  <si>
    <t>ZÁSYP JAM A RÝH Z NAKUPOVANÝCH MATERIÁLU - zásyp propustku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</si>
  <si>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</si>
  <si>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21</t>
  </si>
  <si>
    <t>17750</t>
  </si>
  <si>
    <t>ZEMNÍ HRÁZKY ZE ZEMIN NEPROPUSTNÝCH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</si>
  <si>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</si>
  <si>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4,5*((2+0,5)/2*1)*2 = 11,250 [A]</t>
  </si>
  <si>
    <t>22</t>
  </si>
  <si>
    <t>18241</t>
  </si>
  <si>
    <t>ZALOŽENÍ TRÁVNÍKU RUCNÍM VÝSEVEM</t>
  </si>
  <si>
    <t>Zahrnuje dodání predepsané travní smesi, její výsev na ornici, zalévání, první pokosení, to vše bez ohledu na sklon terénu</t>
  </si>
  <si>
    <t>82*2,5*2 = 410,000 [A]</t>
  </si>
  <si>
    <t>Základy</t>
  </si>
  <si>
    <t>23</t>
  </si>
  <si>
    <t>21252</t>
  </si>
  <si>
    <t>TRATIVODY KOMPLET Z TRUB PÁL DRENÁŽ DN DO 100MM</t>
  </si>
  <si>
    <t>M</t>
  </si>
  <si>
    <t>Položka platí pro kompletní konstrukce trativodu a zahrnuje zejména:
- výkop rýhy predepsaného tvaru v dané tríde težitelnosti, výpln, zásyp trativodu vcetne dopravy, uložení prebytecného materiálu, dodávky predepsaného materiálu pro výpln a zásyp
- zrízení spojovací vrstvy
- zrízení podkladu a lože trativodu z predepsaného materiálu
- dodávka a uložení trativodu predepsaného materiálu a profilu
- obsyp trativodu predepsaným materiálem
- ukoncení trativodu zaústením do potrubí nebo vodotece, prípadne vybudování ukoncujícího objektu (kaplicky) dle VL
- veškerý materiál, výrobky a polotovary, vcetne mimostaveništní a vnitrostaveništní dopravy
- nezahrnuje opláštení z geotextilie, fólie</t>
  </si>
  <si>
    <t>8*2 = 16,000 [A]</t>
  </si>
  <si>
    <t>24</t>
  </si>
  <si>
    <t>21461C</t>
  </si>
  <si>
    <t>SEPARACNÍ GEOTEXTILIE DO 300G/M2</t>
  </si>
  <si>
    <t>Položka zahrnuje:
- dodávku predepsané geotextilie
- úpravu, ocištení a ochranu podkladu
- prichycení k podkladu, prípadne zatížení
- úpravy spoju a zajištení okraju
- úpravy pro odvodnení
- nutné presahy
- mimostaveništní a vnitrostaveništní dopravu</t>
  </si>
  <si>
    <t>267,2+3*7,5*2 = 312,200 [A]</t>
  </si>
  <si>
    <t>25</t>
  </si>
  <si>
    <t>227834</t>
  </si>
  <si>
    <t>MIKROPIL KOMPL D DO 150MM V PODZ PRO OCHR DEŠTNÍK HOR MOKRÁ</t>
  </si>
  <si>
    <t>Položka mikropiloty obsahuje kompletní práce, které jsou nutné pro predepsanou funkci mikropilot, t.j. dodání trubek a injekcních hmot, osazení a zainjektování trubek, vcetne pomocných konstrukcí (lešení, montážní plošiny a pod.). Neobsahuje vrty (uvedou se v položce 261 nebo 266). Varianty v podzemí v hornine mokré obsahují ztížení osazení a zainjektování v dusledku prítoku vod z horninového masivu</t>
  </si>
  <si>
    <t>6*10 = 60,000 [A]</t>
  </si>
  <si>
    <t>26</t>
  </si>
  <si>
    <t>26634</t>
  </si>
  <si>
    <t>VRTY PRO MIKROPILOTY V PODZEMÍ DO 12M TR III D DO 200MM</t>
  </si>
  <si>
    <t>Položky vrty v podzemí délky do 12m pro injektáže (s výjimkou tryskové), pro monitoring, pro odvodnení horninového masivu, pro zajištení výrubu svorníky, kotvami (mimo kotev samozávrtných) a  mikropilotami zahrnují krome vlastního vrtu všechny potrebné pomocné práce a konstrukce (spotreba vody pri vrtání s vodním výplachem, vycištení vrtu stlaceným vzduchem, lešení a pracovní plošiny a pod.). U vrtu pro odvodnení je zahrnuto podle geotechnického posouzení event. osazení perforované výpažnice. Polohu vrtu, jejich prumer, délku, prípadné vrtání s výpažnicí a její specifikaci urcuje zadávací dokumentace. To platí i pro event. provádení jádrových vrtu.</t>
  </si>
  <si>
    <t>27</t>
  </si>
  <si>
    <t>27152</t>
  </si>
  <si>
    <t>POLŠTÁRE POD ZÁKLADY Z KAMENIVA DRCENÉHO</t>
  </si>
  <si>
    <t>položka zahrnuje dodávku predepsaného kameniva, mimostaveništní a vnitrostaveništní dopravu a jeho uložení
není-li v zadávací dokumentaci uvedeno jinak, jedná se o nakupovaný materiál</t>
  </si>
  <si>
    <t>Polštář pod základovou desku, fr. 32-63 36,6*0,2 = 7,320 [A]</t>
  </si>
  <si>
    <t>Polštář pod lomový kámen - opevnění koryta a svahů, fr. 32-63 (18,5+16,5)*0,15 = 5,250 [B]</t>
  </si>
  <si>
    <t>Celkové množství  = 12,570</t>
  </si>
  <si>
    <t>28</t>
  </si>
  <si>
    <t>272325</t>
  </si>
  <si>
    <t>ZÁKLADY ZE ŽELEZOBETONU DO C30/37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</si>
  <si>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</si>
  <si>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Základová deska 36,6*0,4 = 14,640 [A]</t>
  </si>
  <si>
    <t>Svislé konstrukce</t>
  </si>
  <si>
    <t>29</t>
  </si>
  <si>
    <t>333325</t>
  </si>
  <si>
    <t>PORTÁLY A ŘÍMSY PROPUSTKU ZE ŽELEZOVÉHO BETONU DO C30/37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</si>
  <si>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</si>
  <si>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Betonové portály 11,3*0,4*2 = 9,040 [A]</t>
  </si>
  <si>
    <t>Římsy 0,13*6*2 = 1,560 [B]</t>
  </si>
  <si>
    <t>Celkové množství  = 10,600</t>
  </si>
  <si>
    <t>Vodorovné konstrukce</t>
  </si>
  <si>
    <t>30</t>
  </si>
  <si>
    <t>465512</t>
  </si>
  <si>
    <t>DLAŽBY Z LOMOVÉHO KAMENE NA MC</t>
  </si>
  <si>
    <t>čela propustů</t>
  </si>
  <si>
    <t>položka zahrnuje:
- nutné zemní práce (svahování, úpravu pláne a pod.)
- zrízení spojovací vrstvy
- zrízení lože dlažby z cementové malty predepsané kvality a predepsané tlouštky
- dodávku a položení dlažby z lomového kamene do predepsaného tvaru
- spárování, tesnení, tmelení a vyplnení spar MC prípadne s vyklínováním
- úprava povrchu pro odvedení srážkové vody
- nezahrnuje podklad pod dlažbu, vykazuje se samostatne položkami SD 45</t>
  </si>
  <si>
    <t>Opevnění koryta, kužely - vtok, výtok (18,5+16,5)*0,2 = 7,000 [A]</t>
  </si>
  <si>
    <t>Kyneta v propustku 7,45*0,5*0,15 = 0,559 [B]</t>
  </si>
  <si>
    <t>Celkové množství  = 7,559</t>
  </si>
  <si>
    <t>Komunikace</t>
  </si>
  <si>
    <t>31</t>
  </si>
  <si>
    <t>56314</t>
  </si>
  <si>
    <t>VOZOVKOVÉ VRSTVY Z MECHANICKY ZPEVNENÉHO KAMENIVA TL. DO 200MM</t>
  </si>
  <si>
    <t>- dodání kameniva predepsané kvality a zrnitosti
- rozprostrení a zhutnení vrstvy v predepsané tlouštce
- zrízení vrstvy bez rozlišení šírky, pokládání vrstvy po etapách
- nezahrnuje postriky, nátery</t>
  </si>
  <si>
    <t>MZK tl. 170 mm 267,2 = 267,200 [A]</t>
  </si>
  <si>
    <t>32</t>
  </si>
  <si>
    <t>56334</t>
  </si>
  <si>
    <t>VOZOVKOVÉ VRSTVY ZE ŠTERKODRTI TL. DO 200MM</t>
  </si>
  <si>
    <t>Silnice - tl. 200 mm 267,2 = 267,200 [A]</t>
  </si>
  <si>
    <t>Krajnice - tl. 250 - 350 mm 82*1,5*2 = 246,000 [B]</t>
  </si>
  <si>
    <t>Celkové množství  = 513,200</t>
  </si>
  <si>
    <t>33</t>
  </si>
  <si>
    <t>56366.AZ</t>
  </si>
  <si>
    <t>VOZOVKOVÉ VRSTVY Z RECYKLOVANÉHO MATERIÁLU TL DO 500MM (ŠDA 0-63)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</si>
  <si>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</si>
  <si>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Aktivní zóna 267,2 = 267,200 [A]</t>
  </si>
  <si>
    <t>34</t>
  </si>
  <si>
    <t>56962</t>
  </si>
  <si>
    <t>ZPEVNĚNÍ KRAJNIC Z RECYKLOVANÉHO MATERIÁLU TL DO 100MM</t>
  </si>
  <si>
    <t>82*1,5*2 = 246,000</t>
  </si>
  <si>
    <t>35</t>
  </si>
  <si>
    <t>572123</t>
  </si>
  <si>
    <t>INFILTRAČNÍ POSTŘIK Z EMULZE DO 1,0KG/M2</t>
  </si>
  <si>
    <t>PI-C 0,6 kg/m2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</si>
  <si>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</si>
  <si>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267,2 = 267,200</t>
  </si>
  <si>
    <t>36</t>
  </si>
  <si>
    <t>572224</t>
  </si>
  <si>
    <t>SPOJOVACÍ POSTŘIK Z MODIFIK EMULZE DO 1,0KG/M2</t>
  </si>
  <si>
    <t>PS-C  0,6 kg/m2</t>
  </si>
  <si>
    <t>1. vrstva 278,2 = 278,200 [A]</t>
  </si>
  <si>
    <t>2. vrstva 283,7 = 283,700 [B]</t>
  </si>
  <si>
    <t>Celkové množství  = 561,900</t>
  </si>
  <si>
    <t>37</t>
  </si>
  <si>
    <t>574A34</t>
  </si>
  <si>
    <t>ASFALTOVÝ BETON PRO OBRUSNÉ VRSTVY ACO 11+, 11S TL. 40MM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</si>
  <si>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</si>
  <si>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Celková plocha 278,2+(0,5*5,5*2) = 283,700 [A]</t>
  </si>
  <si>
    <t>38</t>
  </si>
  <si>
    <t>574C56</t>
  </si>
  <si>
    <t>ASFALTOVÝ BETON PRO LOŽNÍ VRSTVY ACL 16+, 16S TL. 60MM</t>
  </si>
  <si>
    <t>272,7+(0,5*5,5*2) = 278,200 [A]</t>
  </si>
  <si>
    <t>39</t>
  </si>
  <si>
    <t>574E46</t>
  </si>
  <si>
    <t>ASFALTOVÝ BETON PRO PODKLADNÍ VRSTVY ACP 16+, 16S TL. 50MM</t>
  </si>
  <si>
    <t>267,2+(0,5*5,5*2) = 272,700 [A]</t>
  </si>
  <si>
    <t>Celkové množství  = 272,700</t>
  </si>
  <si>
    <t>Přidružená stavební výroba</t>
  </si>
  <si>
    <t>40</t>
  </si>
  <si>
    <t>711211</t>
  </si>
  <si>
    <t>IZOLACE ZVLÁŠT KONSTR PROTI ZEM VLHK ASFALT NÁTERY</t>
  </si>
  <si>
    <t>položka zahrnuje:
- dodání  predepsaného izolacního materiálu
- ocištení a ošetrení podkladu, zadávací dokumentace muže zahrnout i prípadné vyspravení
- zrízení izolace jako kompletního povlaku, prípadne komplet. soustavy nebo systému podle príslušného  technolog. predpisu
- zrízení izolace i jednotlivých vrstev po etapách, vcetne pracovních spár a spoju
- úprava u okraju, rohu, hran, dilatacních i pracovních spoju, kotev, obrubníku, dilatacních zarízení, odvodnení, otvoru, neizolovaných míst a pod.
- zajištení odvodnení povrchu izolace, vcetne odvodnení nejnižších míst, pokud dokumentace pro zadání stavby nestanoví jinak
- ochrana izolace do doby zrízení definitivní ochranné vrstvy nebo konstrukce
- úprava, ocištení a ošetrení prostoru kolem izolace
- provedení požadovaných zkoušek
- nezahrnuje ochranné vrstvy, napr. geotextilii</t>
  </si>
  <si>
    <t>Nátěr propustku (2,4+1,7*1,7)*7,45 = 39,411 [A]</t>
  </si>
  <si>
    <t>Potrubí</t>
  </si>
  <si>
    <t>41</t>
  </si>
  <si>
    <t>87457</t>
  </si>
  <si>
    <t>POTRUBÍ Z TRUB PLASTOVÝCH ODPADNÍCH DN DO 500MM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</si>
  <si>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</si>
  <si>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Převedení potoka 24 = 24,000 [A]</t>
  </si>
  <si>
    <t>42</t>
  </si>
  <si>
    <t>87634</t>
  </si>
  <si>
    <t>CHRÁNIČKY Z TRUB PLASTOVÝCH DN DO 200MM</t>
  </si>
  <si>
    <t>DN 200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</si>
  <si>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 vcetne prípadne predepsaného utesnení koncu chránicek
- položky platí pro práce provádené v prostoru zapaženém i nezapaženém a i v kolektorech, chránickách</t>
  </si>
  <si>
    <t>Chráničky - římsy 6*4 = 24,000</t>
  </si>
  <si>
    <t>Ostatní konstrukce a práce</t>
  </si>
  <si>
    <t>43</t>
  </si>
  <si>
    <t>9113C1</t>
  </si>
  <si>
    <t>SVODIDLO OCEL SILNIC JEDNOSTR, ÚROVEN ZADRŽ H2 - DODÁVKA A MONTÁŽ</t>
  </si>
  <si>
    <t>položka zahrnuje:
- kompletní dodávku všech dílu ocelového svodidla s predepsanou povrchovou úpravou vcetne spojovacích prvku
- montáž a osazení svodidla, osazení sloupku zaberanením nebo osazením do betonových bloku (vcetne betonových bloku a nutných zemních prací
- ukoncení zapuštením do betonových bloku (vcetne betonového bloku a nutných zemních prací) nebo koncovkou
- prechod na jiný typ svodidla nebo pres mostní záver
- ochranu proti bludným proudum a vývody pro jejich merení
nezahrnuje odrazky nebo retroreflexní fólie</t>
  </si>
  <si>
    <t>(25+12+4+12)*2 = 106,000 [A]</t>
  </si>
  <si>
    <t>44</t>
  </si>
  <si>
    <t>9117C1</t>
  </si>
  <si>
    <t>SVOD OCEL ZÁBRADEL ÚROVEN ZADRŽ H2 - DODÁVKA A MONTÁŽ</t>
  </si>
  <si>
    <t>položka zahrnuje:
- kompletní dodávku všech dílu ocelového svodidla s predepsanou povrchovou úpravou vcetne spojovacích a diltacních prvku
- montáž a osazení svodidla, kotvení, t.j. kotevní desky, šrouby z nerez oceli, vrty a zálivku, pokud zadávací dokumentace nestanoví jinak, prípadné nivelacní hmoty pod kotevní desky
- prechod na jiný typ svodidla nebo pres mostní záver
- ochranu proti bludným proudum a vývody pro jejich merení
nezahrnuje odrazky nebo retroreflexní fólie</t>
  </si>
  <si>
    <t>6*2 = 12,000 [A]</t>
  </si>
  <si>
    <t>45</t>
  </si>
  <si>
    <t>914141</t>
  </si>
  <si>
    <t>DOPRAV ZNAC ZÁKL VEL OCEL FÓLIE TR 3 (Z11f)- DODÁVKA A MONT</t>
  </si>
  <si>
    <t>KUS</t>
  </si>
  <si>
    <t>položka zahrnuje:
- dodávku a montáž znacek v požadovaném provedení</t>
  </si>
  <si>
    <t>4 = 4,000 [A]</t>
  </si>
  <si>
    <t>46</t>
  </si>
  <si>
    <t>915211</t>
  </si>
  <si>
    <t>VODOROVNÉ DOPRAVNÍ ZNAČENÍ PLASTEM HLADKÉ - DODÁVKA A POKLÁDKA</t>
  </si>
  <si>
    <t>položka zahrnuje:
- dodání a pokládku náterového materiálu (merí se pouze natíraná plocha)
- predznacení a reflexní úpravu</t>
  </si>
  <si>
    <t>82*2*0,125 = 20,500</t>
  </si>
  <si>
    <t>47</t>
  </si>
  <si>
    <t>91842</t>
  </si>
  <si>
    <t>PROPUSTY RÁMOVÉ 200/150</t>
  </si>
  <si>
    <t>Položka zahrnuje:
- dodání a položení prefabrikovaných rámu z dokumentací predepsaných rozmeru
- prípadné úpravy rámu
Nezahrnuje podkladní vrstvy, vyrovnávací a spádový beton uvnitr rámu a na jejich povrchu, izolaci.</t>
  </si>
  <si>
    <t>8 = 8,000 [A]</t>
  </si>
  <si>
    <t>48</t>
  </si>
  <si>
    <t>931311</t>
  </si>
  <si>
    <t>TESNENÍ DILATAC SPAR ASF ZÁLIVKOU PRUR DO 100MM2</t>
  </si>
  <si>
    <t>položka zahrnuje dodávku a osazení predepsaného materiálu, ocištení ploch spáry pred úpravou, ocištení okolí spáry po úprave
nezahrnuje tesnící profil</t>
  </si>
  <si>
    <t>82+4,5*2 = 91,000 [A]</t>
  </si>
  <si>
    <t>49</t>
  </si>
  <si>
    <t>931332</t>
  </si>
  <si>
    <t>TESNENÍ DILATACNÍCH SPAR POLYURETANOVÝM TMELEM PRUREZU DO 200MM2</t>
  </si>
  <si>
    <t>Spára mezi dlažbou a propustkem 3*2 = 6,000 [A]</t>
  </si>
  <si>
    <t>50</t>
  </si>
  <si>
    <t>966138</t>
  </si>
  <si>
    <t>BOURÁNÍ KONSTRUKCÍ Z KAMENE NA MC S ODVOZEM DO 20KM (odvoz na deponii, celkem 40 KM)</t>
  </si>
  <si>
    <t>položka zahrnuje:
- rozbourání konstrukce bez ohledu na použitou technologii
- veškeré pomocné konstrukce (lešení a pod.)
- veškerou manipulaci s vybouranou sutí a hmotami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veškeré další práce plynoucí z technologického predpisu a z platných predpisu</t>
  </si>
  <si>
    <t>0,6*12*2,3*2*2 = 66,240 [A]</t>
  </si>
  <si>
    <t>[SO 101] - [SO 201] - [SO 202]</t>
  </si>
  <si>
    <t>POMOC PRÁCE ZŘÍZ NEBO ZAJIŠŤ REGULACI A OCHRANU DOPRAVY - OPRAVA OBJÍZDNÝCH TRAS (PEVNÁ POLOŽKA)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</si>
</sst>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&quot; Kč&quot;"/>
    <numFmt numFmtId="173" formatCode="&quot;dd&quot;.&quot;MM&quot;.&quot;yyyy&quot;"/>
    <numFmt numFmtId="174" formatCode="#,##0.000"/>
  </numFmts>
  <fonts count="6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80008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4B4B4B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51" fillId="0" borderId="10" xfId="0" applyNumberFormat="1" applyFont="1" applyBorder="1" applyAlignment="1" applyProtection="1">
      <alignment horizontal="right" vertical="center" wrapText="1" indent="3" shrinkToFit="1" readingOrder="1"/>
      <protection/>
    </xf>
    <xf numFmtId="49" fontId="52" fillId="0" borderId="11" xfId="0" applyNumberFormat="1" applyFont="1" applyBorder="1" applyAlignment="1" applyProtection="1">
      <alignment horizontal="right" vertical="center" wrapText="1" indent="3" shrinkToFit="1" readingOrder="1"/>
      <protection/>
    </xf>
    <xf numFmtId="49" fontId="52" fillId="0" borderId="12" xfId="0" applyNumberFormat="1" applyFont="1" applyBorder="1" applyAlignment="1" applyProtection="1">
      <alignment horizontal="right" vertical="center" wrapText="1" indent="3" shrinkToFit="1" readingOrder="1"/>
      <protection/>
    </xf>
    <xf numFmtId="0" fontId="51" fillId="0" borderId="13" xfId="0" applyNumberFormat="1" applyFont="1" applyBorder="1" applyAlignment="1" applyProtection="1">
      <alignment horizontal="left" vertical="center" wrapText="1" shrinkToFit="1" readingOrder="1"/>
      <protection/>
    </xf>
    <xf numFmtId="173" fontId="51" fillId="0" borderId="14" xfId="0" applyNumberFormat="1" applyFont="1" applyBorder="1" applyAlignment="1" applyProtection="1">
      <alignment horizontal="left" vertical="center" wrapText="1" shrinkToFit="1" readingOrder="1"/>
      <protection/>
    </xf>
    <xf numFmtId="0" fontId="53" fillId="0" borderId="0" xfId="0" applyNumberFormat="1" applyFont="1" applyAlignment="1" applyProtection="1">
      <alignment horizontal="left" vertical="center" wrapText="1" shrinkToFit="1" readingOrder="1"/>
      <protection/>
    </xf>
    <xf numFmtId="49" fontId="54" fillId="0" borderId="15" xfId="0" applyNumberFormat="1" applyFont="1" applyBorder="1" applyAlignment="1" applyProtection="1">
      <alignment horizontal="center" vertical="center" wrapText="1" shrinkToFit="1" readingOrder="1"/>
      <protection/>
    </xf>
    <xf numFmtId="0" fontId="54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55" fillId="0" borderId="15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6" xfId="0" applyNumberFormat="1" applyFont="1" applyBorder="1" applyAlignment="1" applyProtection="1">
      <alignment horizontal="right" vertical="center" wrapText="1" shrinkToFit="1" readingOrder="1"/>
      <protection/>
    </xf>
    <xf numFmtId="4" fontId="54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4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56" fillId="0" borderId="15" xfId="0" applyNumberFormat="1" applyFont="1" applyBorder="1" applyAlignment="1" applyProtection="1">
      <alignment horizontal="left" vertical="center" wrapText="1" shrinkToFit="1" readingOrder="1"/>
      <protection/>
    </xf>
    <xf numFmtId="49" fontId="56" fillId="0" borderId="0" xfId="0" applyNumberFormat="1" applyFont="1" applyAlignment="1" applyProtection="1">
      <alignment horizontal="left" vertical="center" wrapText="1" shrinkToFit="1" readingOrder="1"/>
      <protection/>
    </xf>
    <xf numFmtId="0" fontId="55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55" fillId="0" borderId="15" xfId="0" applyNumberFormat="1" applyFont="1" applyBorder="1" applyAlignment="1" applyProtection="1">
      <alignment horizontal="right" vertical="center" wrapText="1" shrinkToFit="1" readingOrder="1"/>
      <protection/>
    </xf>
    <xf numFmtId="49" fontId="54" fillId="0" borderId="15" xfId="0" applyNumberFormat="1" applyFont="1" applyBorder="1" applyAlignment="1" applyProtection="1">
      <alignment horizontal="left" vertical="center" wrapText="1" shrinkToFit="1" readingOrder="1"/>
      <protection/>
    </xf>
    <xf numFmtId="0" fontId="55" fillId="0" borderId="0" xfId="0" applyNumberFormat="1" applyFont="1" applyAlignment="1" applyProtection="1">
      <alignment horizontal="left" vertical="center" wrapText="1" shrinkToFit="1" readingOrder="1"/>
      <protection/>
    </xf>
    <xf numFmtId="0" fontId="54" fillId="0" borderId="15" xfId="0" applyNumberFormat="1" applyFont="1" applyBorder="1" applyAlignment="1" applyProtection="1">
      <alignment horizontal="right" vertical="center" wrapText="1" shrinkToFit="1" readingOrder="1"/>
      <protection/>
    </xf>
    <xf numFmtId="0" fontId="54" fillId="0" borderId="0" xfId="0" applyNumberFormat="1" applyFont="1" applyAlignment="1" applyProtection="1">
      <alignment horizontal="left" vertical="center" wrapText="1" shrinkToFit="1" readingOrder="1"/>
      <protection/>
    </xf>
    <xf numFmtId="174" fontId="54" fillId="0" borderId="15" xfId="0" applyNumberFormat="1" applyFont="1" applyBorder="1" applyAlignment="1" applyProtection="1">
      <alignment horizontal="right" vertical="center" wrapText="1" shrinkToFit="1" readingOrder="1"/>
      <protection/>
    </xf>
    <xf numFmtId="4" fontId="54" fillId="5" borderId="15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3" fillId="3" borderId="17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3" fillId="3" borderId="17" xfId="0" applyNumberFormat="1" applyFont="1" applyFill="1" applyBorder="1" applyAlignment="1" applyProtection="1">
      <alignment horizontal="left" vertical="center" wrapText="1" shrinkToFit="1" readingOrder="1"/>
      <protection/>
    </xf>
    <xf numFmtId="4" fontId="53" fillId="3" borderId="17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7" fillId="0" borderId="15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0" xfId="0" applyNumberFormat="1" applyFont="1" applyAlignment="1" applyProtection="1">
      <alignment horizontal="right" vertical="center" wrapText="1" shrinkToFit="1" readingOrder="1"/>
      <protection/>
    </xf>
    <xf numFmtId="49" fontId="58" fillId="0" borderId="15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5" xfId="0" applyNumberFormat="1" applyFont="1" applyBorder="1" applyAlignment="1" applyProtection="1">
      <alignment horizontal="right" vertical="center" wrapText="1" shrinkToFit="1" readingOrder="1"/>
      <protection/>
    </xf>
    <xf numFmtId="49" fontId="53" fillId="0" borderId="14" xfId="0" applyNumberFormat="1" applyFont="1" applyBorder="1" applyAlignment="1" applyProtection="1">
      <alignment horizontal="center" vertical="center" wrapText="1" shrinkToFit="1" readingOrder="1"/>
      <protection/>
    </xf>
    <xf numFmtId="49" fontId="52" fillId="13" borderId="17" xfId="0" applyNumberFormat="1" applyFont="1" applyFill="1" applyBorder="1" applyAlignment="1" applyProtection="1">
      <alignment horizontal="right" vertical="center" wrapText="1" shrinkToFit="1" readingOrder="1"/>
      <protection/>
    </xf>
    <xf numFmtId="0" fontId="52" fillId="13" borderId="17" xfId="0" applyNumberFormat="1" applyFont="1" applyFill="1" applyBorder="1" applyAlignment="1" applyProtection="1">
      <alignment horizontal="left" vertical="center" wrapText="1" shrinkToFit="1" readingOrder="1"/>
      <protection/>
    </xf>
    <xf numFmtId="4" fontId="53" fillId="13" borderId="17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3" fillId="0" borderId="18" xfId="0" applyNumberFormat="1" applyFont="1" applyBorder="1" applyAlignment="1" applyProtection="1">
      <alignment horizontal="center" vertical="center" wrapText="1" shrinkToFit="1" readingOrder="1"/>
      <protection/>
    </xf>
    <xf numFmtId="49" fontId="53" fillId="0" borderId="18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4" xfId="0" applyNumberFormat="1" applyFont="1" applyBorder="1" applyAlignment="1" applyProtection="1">
      <alignment horizontal="right" vertical="center" wrapText="1" shrinkToFit="1" readingOrder="1"/>
      <protection/>
    </xf>
    <xf numFmtId="173" fontId="51" fillId="0" borderId="18" xfId="0" applyNumberFormat="1" applyFont="1" applyBorder="1" applyAlignment="1" applyProtection="1">
      <alignment horizontal="left" vertical="center" wrapText="1" shrinkToFit="1" readingOrder="1"/>
      <protection/>
    </xf>
    <xf numFmtId="0" fontId="59" fillId="0" borderId="0" xfId="0" applyNumberFormat="1" applyFont="1" applyAlignment="1" applyProtection="1">
      <alignment horizontal="center" vertical="center" wrapText="1" shrinkToFit="1" readingOrder="1"/>
      <protection/>
    </xf>
    <xf numFmtId="49" fontId="53" fillId="0" borderId="0" xfId="0" applyNumberFormat="1" applyFont="1" applyAlignment="1" applyProtection="1">
      <alignment horizontal="left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right" vertical="center" wrapText="1" shrinkToFit="1" readingOrder="1"/>
      <protection/>
    </xf>
    <xf numFmtId="172" fontId="60" fillId="0" borderId="18" xfId="0" applyNumberFormat="1" applyFont="1" applyBorder="1" applyAlignment="1" applyProtection="1">
      <alignment horizontal="right" vertical="center" wrapText="1" indent="6" shrinkToFit="1" readingOrder="1"/>
      <protection/>
    </xf>
    <xf numFmtId="0" fontId="51" fillId="0" borderId="19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20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21" xfId="0" applyNumberFormat="1" applyFont="1" applyBorder="1" applyAlignment="1" applyProtection="1">
      <alignment horizontal="left" vertical="center" wrapText="1" shrinkToFit="1" readingOrder="1"/>
      <protection/>
    </xf>
    <xf numFmtId="172" fontId="60" fillId="0" borderId="19" xfId="0" applyNumberFormat="1" applyFont="1" applyBorder="1" applyAlignment="1" applyProtection="1">
      <alignment horizontal="right" vertical="center" wrapText="1" indent="6" shrinkToFit="1" readingOrder="1"/>
      <protection/>
    </xf>
    <xf numFmtId="49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2" fillId="0" borderId="18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20" xfId="0" applyNumberFormat="1" applyFont="1" applyBorder="1" applyAlignment="1" applyProtection="1">
      <alignment horizontal="left" vertical="center" wrapText="1" shrinkToFit="1" readingOrder="1"/>
      <protection/>
    </xf>
    <xf numFmtId="172" fontId="60" fillId="0" borderId="21" xfId="0" applyNumberFormat="1" applyFont="1" applyBorder="1" applyAlignment="1" applyProtection="1">
      <alignment horizontal="right" vertical="center" wrapText="1" indent="6" shrinkToFit="1" readingOrder="1"/>
      <protection/>
    </xf>
    <xf numFmtId="49" fontId="60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61" fillId="0" borderId="18" xfId="0" applyNumberFormat="1" applyFont="1" applyBorder="1" applyAlignment="1" applyProtection="1">
      <alignment horizontal="left" vertical="center" wrapText="1" shrinkToFit="1" readingOrder="1"/>
      <protection/>
    </xf>
    <xf numFmtId="49" fontId="51" fillId="0" borderId="11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9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9" xfId="0" applyNumberFormat="1" applyFont="1" applyBorder="1" applyAlignment="1" applyProtection="1">
      <alignment horizontal="left" vertical="center" wrapText="1" shrinkToFit="1" readingOrder="1"/>
      <protection/>
    </xf>
    <xf numFmtId="0" fontId="62" fillId="0" borderId="0" xfId="0" applyNumberFormat="1" applyFont="1" applyAlignment="1" applyProtection="1">
      <alignment horizontal="left" wrapText="1" shrinkToFit="1" readingOrder="1"/>
      <protection/>
    </xf>
    <xf numFmtId="49" fontId="51" fillId="0" borderId="0" xfId="0" applyNumberFormat="1" applyFont="1" applyAlignment="1" applyProtection="1">
      <alignment horizontal="left" wrapText="1" shrinkToFit="1" readingOrder="1"/>
      <protection/>
    </xf>
    <xf numFmtId="49" fontId="63" fillId="0" borderId="0" xfId="0" applyNumberFormat="1" applyFont="1" applyAlignment="1" applyProtection="1">
      <alignment horizontal="right" vertical="center" wrapText="1" shrinkToFit="1" readingOrder="1"/>
      <protection/>
    </xf>
    <xf numFmtId="49" fontId="54" fillId="0" borderId="0" xfId="0" applyNumberFormat="1" applyFont="1" applyAlignment="1" applyProtection="1">
      <alignment horizontal="left" vertical="top" wrapText="1" shrinkToFit="1" readingOrder="1"/>
      <protection/>
    </xf>
    <xf numFmtId="49" fontId="60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61" fillId="0" borderId="21" xfId="0" applyNumberFormat="1" applyFont="1" applyBorder="1" applyAlignment="1" applyProtection="1">
      <alignment horizontal="left" vertical="center" wrapText="1" shrinkToFit="1" readingOrder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808080"/>
      <rgbColor rgb="00FF0000"/>
      <rgbColor rgb="00800080"/>
      <rgbColor rgb="000000FF"/>
      <rgbColor rgb="004B4B4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21</xdr:col>
      <xdr:colOff>0</xdr:colOff>
      <xdr:row>4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0" y="247650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254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04775" y="7362825"/>
          <a:ext cx="0" cy="8064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114300" y="73723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9525</xdr:colOff>
      <xdr:row>254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9972675" y="7362825"/>
          <a:ext cx="0" cy="8064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254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104775" y="8799195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254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104775" y="8799195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254</xdr:row>
      <xdr:rowOff>0</xdr:rowOff>
    </xdr:to>
    <xdr:sp>
      <xdr:nvSpPr>
        <xdr:cNvPr id="8" name="Straight Connector 8"/>
        <xdr:cNvSpPr>
          <a:spLocks/>
        </xdr:cNvSpPr>
      </xdr:nvSpPr>
      <xdr:spPr>
        <a:xfrm>
          <a:off x="104775" y="8799195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9525</xdr:rowOff>
    </xdr:from>
    <xdr:to>
      <xdr:col>22</xdr:col>
      <xdr:colOff>0</xdr:colOff>
      <xdr:row>253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114300" y="880014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9525</xdr:rowOff>
    </xdr:from>
    <xdr:to>
      <xdr:col>22</xdr:col>
      <xdr:colOff>0</xdr:colOff>
      <xdr:row>253</xdr:row>
      <xdr:rowOff>9525</xdr:rowOff>
    </xdr:to>
    <xdr:sp>
      <xdr:nvSpPr>
        <xdr:cNvPr id="10" name="Straight Connector 10"/>
        <xdr:cNvSpPr>
          <a:spLocks/>
        </xdr:cNvSpPr>
      </xdr:nvSpPr>
      <xdr:spPr>
        <a:xfrm>
          <a:off x="114300" y="880014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9525</xdr:rowOff>
    </xdr:from>
    <xdr:to>
      <xdr:col>22</xdr:col>
      <xdr:colOff>0</xdr:colOff>
      <xdr:row>253</xdr:row>
      <xdr:rowOff>9525</xdr:rowOff>
    </xdr:to>
    <xdr:sp>
      <xdr:nvSpPr>
        <xdr:cNvPr id="11" name="Straight Connector 11"/>
        <xdr:cNvSpPr>
          <a:spLocks/>
        </xdr:cNvSpPr>
      </xdr:nvSpPr>
      <xdr:spPr>
        <a:xfrm>
          <a:off x="114300" y="880014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9525</xdr:rowOff>
    </xdr:from>
    <xdr:to>
      <xdr:col>22</xdr:col>
      <xdr:colOff>0</xdr:colOff>
      <xdr:row>253</xdr:row>
      <xdr:rowOff>9525</xdr:rowOff>
    </xdr:to>
    <xdr:sp>
      <xdr:nvSpPr>
        <xdr:cNvPr id="12" name="Straight Connector 12"/>
        <xdr:cNvSpPr>
          <a:spLocks/>
        </xdr:cNvSpPr>
      </xdr:nvSpPr>
      <xdr:spPr>
        <a:xfrm>
          <a:off x="114300" y="880014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253</xdr:row>
      <xdr:rowOff>0</xdr:rowOff>
    </xdr:from>
    <xdr:to>
      <xdr:col>22</xdr:col>
      <xdr:colOff>9525</xdr:colOff>
      <xdr:row>254</xdr:row>
      <xdr:rowOff>0</xdr:rowOff>
    </xdr:to>
    <xdr:sp>
      <xdr:nvSpPr>
        <xdr:cNvPr id="13" name="Straight Connector 13"/>
        <xdr:cNvSpPr>
          <a:spLocks/>
        </xdr:cNvSpPr>
      </xdr:nvSpPr>
      <xdr:spPr>
        <a:xfrm>
          <a:off x="9972675" y="8799195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253</xdr:row>
      <xdr:rowOff>0</xdr:rowOff>
    </xdr:from>
    <xdr:to>
      <xdr:col>22</xdr:col>
      <xdr:colOff>9525</xdr:colOff>
      <xdr:row>254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9972675" y="8799195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253</xdr:row>
      <xdr:rowOff>0</xdr:rowOff>
    </xdr:from>
    <xdr:to>
      <xdr:col>22</xdr:col>
      <xdr:colOff>9525</xdr:colOff>
      <xdr:row>254</xdr:row>
      <xdr:rowOff>0</xdr:rowOff>
    </xdr:to>
    <xdr:sp>
      <xdr:nvSpPr>
        <xdr:cNvPr id="15" name="Straight Connector 15"/>
        <xdr:cNvSpPr>
          <a:spLocks/>
        </xdr:cNvSpPr>
      </xdr:nvSpPr>
      <xdr:spPr>
        <a:xfrm>
          <a:off x="9972675" y="87991950"/>
          <a:ext cx="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W253"/>
  <sheetViews>
    <sheetView showGridLines="0" tabSelected="1" zoomScalePageLayoutView="0" workbookViewId="0" topLeftCell="A1">
      <selection activeCell="X224" sqref="X224"/>
    </sheetView>
  </sheetViews>
  <sheetFormatPr defaultColWidth="9.140625" defaultRowHeight="15"/>
  <cols>
    <col min="1" max="1" width="1.28515625" style="0" customWidth="1"/>
    <col min="2" max="4" width="0.13671875" style="0" customWidth="1"/>
    <col min="5" max="5" width="2.8515625" style="0" customWidth="1"/>
    <col min="6" max="6" width="1.7109375" style="0" customWidth="1"/>
    <col min="7" max="7" width="12.00390625" style="0" customWidth="1"/>
    <col min="8" max="8" width="2.7109375" style="0" customWidth="1"/>
    <col min="9" max="9" width="0.5625" style="0" customWidth="1"/>
    <col min="10" max="10" width="10.57421875" style="0" customWidth="1"/>
    <col min="11" max="11" width="42.7109375" style="0" customWidth="1"/>
    <col min="12" max="12" width="15.140625" style="0" customWidth="1"/>
    <col min="13" max="13" width="3.28125" style="0" customWidth="1"/>
    <col min="14" max="14" width="11.28125" style="0" customWidth="1"/>
    <col min="15" max="15" width="10.28125" style="0" customWidth="1"/>
    <col min="16" max="16" width="4.421875" style="0" customWidth="1"/>
    <col min="17" max="17" width="0.13671875" style="0" customWidth="1"/>
    <col min="18" max="18" width="9.00390625" style="0" customWidth="1"/>
    <col min="19" max="19" width="4.421875" style="0" customWidth="1"/>
    <col min="20" max="20" width="16.00390625" style="0" customWidth="1"/>
    <col min="21" max="23" width="0.2890625" style="0" customWidth="1"/>
  </cols>
  <sheetData>
    <row r="1" ht="2.25" customHeight="1"/>
    <row r="2" spans="6:12" ht="0.75" customHeight="1">
      <c r="F2" s="58" t="s">
        <v>0</v>
      </c>
      <c r="G2" s="58"/>
      <c r="H2" s="59"/>
      <c r="I2" s="59"/>
      <c r="J2" s="59"/>
      <c r="K2" s="59"/>
      <c r="L2" s="59"/>
    </row>
    <row r="3" spans="6:20" ht="13.5" customHeight="1">
      <c r="F3" s="58"/>
      <c r="G3" s="58"/>
      <c r="H3" s="59"/>
      <c r="I3" s="59"/>
      <c r="J3" s="59"/>
      <c r="K3" s="59"/>
      <c r="L3" s="59"/>
      <c r="S3" s="60" t="s">
        <v>1</v>
      </c>
      <c r="T3" s="60"/>
    </row>
    <row r="4" spans="6:12" ht="2.25" customHeight="1">
      <c r="F4" s="58"/>
      <c r="G4" s="58"/>
      <c r="H4" s="59"/>
      <c r="I4" s="59"/>
      <c r="J4" s="59"/>
      <c r="K4" s="59"/>
      <c r="L4" s="59"/>
    </row>
    <row r="5" ht="1.5" customHeight="1"/>
    <row r="6" ht="1.5" customHeight="1"/>
    <row r="7" spans="6:7" ht="11.25" customHeight="1">
      <c r="F7" s="61" t="s">
        <v>2</v>
      </c>
      <c r="G7" s="61"/>
    </row>
    <row r="8" ht="6" customHeight="1"/>
    <row r="9" spans="2:22" ht="23.25" customHeight="1">
      <c r="B9" s="39" t="s">
        <v>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2:22" ht="38.25" customHeight="1">
      <c r="B10" s="62" t="s">
        <v>4</v>
      </c>
      <c r="C10" s="62"/>
      <c r="D10" s="62"/>
      <c r="E10" s="62"/>
      <c r="F10" s="62"/>
      <c r="G10" s="62"/>
      <c r="H10" s="62"/>
      <c r="I10" s="62"/>
      <c r="J10" s="62"/>
      <c r="K10" s="63" t="s">
        <v>5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2:22" ht="39.75" customHeight="1">
      <c r="B11" s="53" t="s">
        <v>6</v>
      </c>
      <c r="C11" s="53"/>
      <c r="D11" s="53"/>
      <c r="E11" s="53"/>
      <c r="F11" s="53"/>
      <c r="G11" s="53"/>
      <c r="H11" s="53"/>
      <c r="I11" s="53"/>
      <c r="J11" s="53"/>
      <c r="K11" s="54" t="s">
        <v>297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2:22" ht="20.25" customHeight="1">
      <c r="B12" s="55" t="s">
        <v>8</v>
      </c>
      <c r="C12" s="55"/>
      <c r="D12" s="55"/>
      <c r="E12" s="55"/>
      <c r="F12" s="55"/>
      <c r="G12" s="55"/>
      <c r="H12" s="55"/>
      <c r="I12" s="55"/>
      <c r="J12" s="55"/>
      <c r="K12" s="56" t="s">
        <v>9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2:22" ht="21" customHeight="1">
      <c r="B13" s="55" t="s">
        <v>10</v>
      </c>
      <c r="C13" s="55"/>
      <c r="D13" s="55"/>
      <c r="E13" s="55"/>
      <c r="F13" s="55"/>
      <c r="G13" s="55"/>
      <c r="H13" s="55"/>
      <c r="I13" s="55"/>
      <c r="J13" s="5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2:22" ht="21.75" customHeight="1">
      <c r="B14" s="49" t="s">
        <v>11</v>
      </c>
      <c r="C14" s="49"/>
      <c r="D14" s="49"/>
      <c r="E14" s="49"/>
      <c r="F14" s="49"/>
      <c r="G14" s="49"/>
      <c r="H14" s="49"/>
      <c r="I14" s="49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2:22" ht="36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2:22" ht="45.75" customHeight="1">
      <c r="B16" s="41"/>
      <c r="C16" s="41"/>
      <c r="D16" s="41"/>
      <c r="E16" s="41"/>
      <c r="F16" s="41"/>
      <c r="G16" s="41"/>
      <c r="H16" s="41"/>
      <c r="I16" s="41"/>
      <c r="J16" s="41"/>
      <c r="K16" s="1" t="s">
        <v>12</v>
      </c>
      <c r="L16" s="52">
        <f>Q31</f>
        <v>800000</v>
      </c>
      <c r="M16" s="52"/>
      <c r="N16" s="52"/>
      <c r="O16" s="52"/>
      <c r="P16" s="43"/>
      <c r="Q16" s="43"/>
      <c r="R16" s="43"/>
      <c r="S16" s="43"/>
      <c r="T16" s="43"/>
      <c r="U16" s="43"/>
      <c r="V16" s="43"/>
    </row>
    <row r="17" spans="2:22" ht="45.75" customHeight="1">
      <c r="B17" s="41"/>
      <c r="C17" s="41"/>
      <c r="D17" s="41"/>
      <c r="E17" s="41"/>
      <c r="F17" s="41"/>
      <c r="G17" s="41"/>
      <c r="H17" s="41"/>
      <c r="I17" s="41"/>
      <c r="J17" s="41"/>
      <c r="K17" s="2" t="s">
        <v>13</v>
      </c>
      <c r="L17" s="48">
        <f>L16</f>
        <v>800000</v>
      </c>
      <c r="M17" s="48"/>
      <c r="N17" s="48"/>
      <c r="O17" s="48"/>
      <c r="P17" s="43"/>
      <c r="Q17" s="43"/>
      <c r="R17" s="43"/>
      <c r="S17" s="43"/>
      <c r="T17" s="43"/>
      <c r="U17" s="43"/>
      <c r="V17" s="43"/>
    </row>
    <row r="18" spans="2:22" ht="40.5" customHeight="1">
      <c r="B18" s="41"/>
      <c r="C18" s="41"/>
      <c r="D18" s="41"/>
      <c r="E18" s="41"/>
      <c r="F18" s="41"/>
      <c r="G18" s="41"/>
      <c r="H18" s="41"/>
      <c r="I18" s="41"/>
      <c r="J18" s="41"/>
      <c r="K18" s="2" t="s">
        <v>14</v>
      </c>
      <c r="L18" s="48">
        <f>L17*0.21</f>
        <v>168000</v>
      </c>
      <c r="M18" s="48"/>
      <c r="N18" s="48"/>
      <c r="O18" s="48"/>
      <c r="P18" s="43"/>
      <c r="Q18" s="43"/>
      <c r="R18" s="43"/>
      <c r="S18" s="43"/>
      <c r="T18" s="43"/>
      <c r="U18" s="43"/>
      <c r="V18" s="43"/>
    </row>
    <row r="19" spans="2:22" ht="40.5" customHeight="1">
      <c r="B19" s="41"/>
      <c r="C19" s="41"/>
      <c r="D19" s="41"/>
      <c r="E19" s="41"/>
      <c r="F19" s="41"/>
      <c r="G19" s="41"/>
      <c r="H19" s="41"/>
      <c r="I19" s="41"/>
      <c r="J19" s="41"/>
      <c r="K19" s="3" t="s">
        <v>15</v>
      </c>
      <c r="L19" s="42">
        <f>L17*1.21</f>
        <v>968000</v>
      </c>
      <c r="M19" s="42"/>
      <c r="N19" s="42"/>
      <c r="O19" s="42"/>
      <c r="P19" s="43"/>
      <c r="Q19" s="43"/>
      <c r="R19" s="43"/>
      <c r="S19" s="43"/>
      <c r="T19" s="43"/>
      <c r="U19" s="43"/>
      <c r="V19" s="43"/>
    </row>
    <row r="20" spans="2:22" ht="49.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2:22" ht="30" customHeight="1">
      <c r="B21" s="45" t="s">
        <v>16</v>
      </c>
      <c r="C21" s="45"/>
      <c r="D21" s="45"/>
      <c r="E21" s="45"/>
      <c r="F21" s="45"/>
      <c r="G21" s="45"/>
      <c r="H21" s="45"/>
      <c r="I21" s="45"/>
      <c r="J21" s="45"/>
      <c r="K21" s="4"/>
      <c r="L21" s="46" t="s">
        <v>17</v>
      </c>
      <c r="M21" s="46"/>
      <c r="N21" s="46"/>
      <c r="O21" s="46"/>
      <c r="P21" s="47"/>
      <c r="Q21" s="47"/>
      <c r="R21" s="47"/>
      <c r="S21" s="47"/>
      <c r="T21" s="47"/>
      <c r="U21" s="47"/>
      <c r="V21" s="47"/>
    </row>
    <row r="22" spans="2:22" ht="32.25" customHeight="1">
      <c r="B22" s="36" t="s">
        <v>18</v>
      </c>
      <c r="C22" s="36"/>
      <c r="D22" s="36"/>
      <c r="E22" s="36"/>
      <c r="F22" s="36"/>
      <c r="G22" s="36"/>
      <c r="H22" s="36"/>
      <c r="I22" s="36"/>
      <c r="J22" s="36"/>
      <c r="K22" s="5"/>
      <c r="L22" s="37" t="s">
        <v>19</v>
      </c>
      <c r="M22" s="37"/>
      <c r="N22" s="37"/>
      <c r="O22" s="37"/>
      <c r="P22" s="38"/>
      <c r="Q22" s="38"/>
      <c r="R22" s="38"/>
      <c r="S22" s="38"/>
      <c r="T22" s="38"/>
      <c r="U22" s="38"/>
      <c r="V22" s="38"/>
    </row>
    <row r="23" ht="6.75" customHeight="1"/>
    <row r="24" spans="4:23" ht="15.75" customHeight="1">
      <c r="D24" s="39" t="s">
        <v>20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4:23" ht="7.5" customHeight="1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4:23" ht="15.75" customHeight="1">
      <c r="D26" s="40" t="s">
        <v>21</v>
      </c>
      <c r="E26" s="40"/>
      <c r="F26" s="40"/>
      <c r="G26" s="40"/>
      <c r="H26" s="40"/>
      <c r="I26" s="40"/>
      <c r="J26" s="40" t="s">
        <v>7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4:23" ht="10.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ht="0.75" customHeight="1">
      <c r="D28" s="6"/>
    </row>
    <row r="29" spans="4:23" ht="0.75" customHeight="1">
      <c r="D29" s="34" t="s">
        <v>22</v>
      </c>
      <c r="E29" s="34"/>
      <c r="F29" s="34"/>
      <c r="G29" s="35" t="s">
        <v>23</v>
      </c>
      <c r="H29" s="35"/>
      <c r="I29" s="34" t="s">
        <v>24</v>
      </c>
      <c r="J29" s="34"/>
      <c r="K29" s="34"/>
      <c r="L29" s="34"/>
      <c r="M29" s="34"/>
      <c r="N29" s="34" t="s">
        <v>25</v>
      </c>
      <c r="O29" s="34" t="s">
        <v>26</v>
      </c>
      <c r="P29" s="34"/>
      <c r="Q29" s="34" t="s">
        <v>27</v>
      </c>
      <c r="R29" s="34"/>
      <c r="S29" s="34"/>
      <c r="T29" s="30" t="s">
        <v>28</v>
      </c>
      <c r="U29" s="30"/>
      <c r="V29" s="30"/>
      <c r="W29" s="30"/>
    </row>
    <row r="30" spans="4:23" ht="15" customHeight="1">
      <c r="D30" s="34"/>
      <c r="E30" s="34"/>
      <c r="F30" s="34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0"/>
      <c r="U30" s="30"/>
      <c r="V30" s="30"/>
      <c r="W30" s="30"/>
    </row>
    <row r="31" spans="4:23" ht="18" customHeight="1">
      <c r="D31" s="31" t="s">
        <v>29</v>
      </c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3">
        <f>R32+R69+R120+R147+R154+R162+R206+R211+R221</f>
        <v>800000</v>
      </c>
      <c r="R31" s="33"/>
      <c r="S31" s="33"/>
      <c r="T31" s="33"/>
      <c r="U31" s="33"/>
      <c r="V31" s="33"/>
      <c r="W31" s="33"/>
    </row>
    <row r="32" spans="4:23" ht="18" customHeight="1">
      <c r="D32" s="23" t="s">
        <v>30</v>
      </c>
      <c r="E32" s="23"/>
      <c r="F32" s="23"/>
      <c r="G32" s="23"/>
      <c r="H32" s="23"/>
      <c r="I32" s="24" t="s">
        <v>31</v>
      </c>
      <c r="J32" s="24"/>
      <c r="K32" s="24"/>
      <c r="L32" s="24"/>
      <c r="M32" s="24"/>
      <c r="N32" s="24"/>
      <c r="O32" s="24"/>
      <c r="P32" s="24"/>
      <c r="Q32" s="24"/>
      <c r="R32" s="25">
        <f>T33+T36+T39+T42+T44+T48+T52+T56+T60+T66</f>
        <v>800000</v>
      </c>
      <c r="S32" s="25"/>
      <c r="T32" s="25"/>
      <c r="U32" s="25"/>
      <c r="V32" s="25"/>
      <c r="W32" s="25"/>
    </row>
    <row r="33" spans="4:23" ht="15" customHeight="1">
      <c r="D33" s="17" t="s">
        <v>32</v>
      </c>
      <c r="E33" s="17"/>
      <c r="F33" s="17"/>
      <c r="G33" s="17" t="s">
        <v>33</v>
      </c>
      <c r="H33" s="17"/>
      <c r="I33" s="17" t="s">
        <v>34</v>
      </c>
      <c r="J33" s="17"/>
      <c r="K33" s="17"/>
      <c r="L33" s="17"/>
      <c r="M33" s="17"/>
      <c r="N33" s="7" t="s">
        <v>35</v>
      </c>
      <c r="O33" s="21">
        <v>1</v>
      </c>
      <c r="P33" s="21"/>
      <c r="Q33" s="22">
        <v>0</v>
      </c>
      <c r="R33" s="22"/>
      <c r="S33" s="22"/>
      <c r="T33" s="10">
        <f>O33*Q33</f>
        <v>0</v>
      </c>
      <c r="U33" s="11"/>
      <c r="V33" s="11"/>
      <c r="W33" s="11"/>
    </row>
    <row r="34" spans="4:23" ht="12.75" customHeight="1">
      <c r="D34" s="12"/>
      <c r="E34" s="12"/>
      <c r="F34" s="12"/>
      <c r="G34" s="12" t="s">
        <v>36</v>
      </c>
      <c r="H34" s="12"/>
      <c r="I34" s="17" t="s">
        <v>37</v>
      </c>
      <c r="J34" s="17"/>
      <c r="K34" s="17"/>
      <c r="L34" s="17"/>
      <c r="M34" s="17"/>
      <c r="N34" s="8"/>
      <c r="O34" s="19"/>
      <c r="P34" s="19"/>
      <c r="Q34" s="12"/>
      <c r="R34" s="12"/>
      <c r="S34" s="12"/>
      <c r="T34" s="20"/>
      <c r="U34" s="20"/>
      <c r="V34" s="20"/>
      <c r="W34" s="20"/>
    </row>
    <row r="35" spans="4:23" ht="12.75" customHeight="1">
      <c r="D35" s="15"/>
      <c r="E35" s="15"/>
      <c r="F35" s="15"/>
      <c r="G35" s="16"/>
      <c r="H35" s="16"/>
      <c r="I35" s="17" t="s">
        <v>38</v>
      </c>
      <c r="J35" s="17"/>
      <c r="K35" s="17"/>
      <c r="L35" s="17"/>
      <c r="M35" s="17"/>
      <c r="N35" s="9"/>
      <c r="O35" s="16"/>
      <c r="P35" s="16"/>
      <c r="Q35" s="15"/>
      <c r="R35" s="15"/>
      <c r="S35" s="15"/>
      <c r="T35" s="18"/>
      <c r="U35" s="18"/>
      <c r="V35" s="18"/>
      <c r="W35" s="18"/>
    </row>
    <row r="36" spans="4:23" ht="14.25" customHeight="1">
      <c r="D36" s="17" t="s">
        <v>39</v>
      </c>
      <c r="E36" s="17"/>
      <c r="F36" s="17"/>
      <c r="G36" s="17" t="s">
        <v>40</v>
      </c>
      <c r="H36" s="17"/>
      <c r="I36" s="17" t="s">
        <v>41</v>
      </c>
      <c r="J36" s="17"/>
      <c r="K36" s="17"/>
      <c r="L36" s="17"/>
      <c r="M36" s="17"/>
      <c r="N36" s="7" t="s">
        <v>35</v>
      </c>
      <c r="O36" s="21">
        <v>1</v>
      </c>
      <c r="P36" s="21"/>
      <c r="Q36" s="22">
        <v>0</v>
      </c>
      <c r="R36" s="22"/>
      <c r="S36" s="22"/>
      <c r="T36" s="10">
        <f>O36*Q36</f>
        <v>0</v>
      </c>
      <c r="U36" s="11"/>
      <c r="V36" s="11"/>
      <c r="W36" s="11"/>
    </row>
    <row r="37" spans="4:23" ht="12.75" customHeight="1">
      <c r="D37" s="12"/>
      <c r="E37" s="12"/>
      <c r="F37" s="12"/>
      <c r="G37" s="12" t="s">
        <v>36</v>
      </c>
      <c r="H37" s="12"/>
      <c r="I37" s="17" t="s">
        <v>37</v>
      </c>
      <c r="J37" s="17"/>
      <c r="K37" s="17"/>
      <c r="L37" s="17"/>
      <c r="M37" s="17"/>
      <c r="N37" s="8"/>
      <c r="O37" s="19"/>
      <c r="P37" s="19"/>
      <c r="Q37" s="12"/>
      <c r="R37" s="12"/>
      <c r="S37" s="12"/>
      <c r="T37" s="20"/>
      <c r="U37" s="20"/>
      <c r="V37" s="20"/>
      <c r="W37" s="20"/>
    </row>
    <row r="38" spans="4:23" ht="12.75" customHeight="1">
      <c r="D38" s="15"/>
      <c r="E38" s="15"/>
      <c r="F38" s="15"/>
      <c r="G38" s="16"/>
      <c r="H38" s="16"/>
      <c r="I38" s="17" t="s">
        <v>38</v>
      </c>
      <c r="J38" s="17"/>
      <c r="K38" s="17"/>
      <c r="L38" s="17"/>
      <c r="M38" s="17"/>
      <c r="N38" s="9"/>
      <c r="O38" s="16"/>
      <c r="P38" s="16"/>
      <c r="Q38" s="15"/>
      <c r="R38" s="15"/>
      <c r="S38" s="15"/>
      <c r="T38" s="18"/>
      <c r="U38" s="18"/>
      <c r="V38" s="18"/>
      <c r="W38" s="18"/>
    </row>
    <row r="39" spans="4:23" ht="14.25" customHeight="1">
      <c r="D39" s="17" t="s">
        <v>42</v>
      </c>
      <c r="E39" s="17"/>
      <c r="F39" s="17"/>
      <c r="G39" s="17" t="s">
        <v>43</v>
      </c>
      <c r="H39" s="17"/>
      <c r="I39" s="17" t="s">
        <v>44</v>
      </c>
      <c r="J39" s="17"/>
      <c r="K39" s="17"/>
      <c r="L39" s="17"/>
      <c r="M39" s="17"/>
      <c r="N39" s="7" t="s">
        <v>35</v>
      </c>
      <c r="O39" s="21">
        <v>1</v>
      </c>
      <c r="P39" s="21"/>
      <c r="Q39" s="22">
        <v>0</v>
      </c>
      <c r="R39" s="22"/>
      <c r="S39" s="22"/>
      <c r="T39" s="10">
        <f>O39*Q39</f>
        <v>0</v>
      </c>
      <c r="U39" s="11"/>
      <c r="V39" s="11"/>
      <c r="W39" s="11"/>
    </row>
    <row r="40" spans="4:23" ht="12.75" customHeight="1">
      <c r="D40" s="12"/>
      <c r="E40" s="12"/>
      <c r="F40" s="12"/>
      <c r="G40" s="12" t="s">
        <v>36</v>
      </c>
      <c r="H40" s="12"/>
      <c r="I40" s="17" t="s">
        <v>37</v>
      </c>
      <c r="J40" s="17"/>
      <c r="K40" s="17"/>
      <c r="L40" s="17"/>
      <c r="M40" s="17"/>
      <c r="N40" s="8"/>
      <c r="O40" s="19"/>
      <c r="P40" s="19"/>
      <c r="Q40" s="12"/>
      <c r="R40" s="12"/>
      <c r="S40" s="12"/>
      <c r="T40" s="20"/>
      <c r="U40" s="20"/>
      <c r="V40" s="20"/>
      <c r="W40" s="20"/>
    </row>
    <row r="41" spans="4:23" ht="12.75" customHeight="1">
      <c r="D41" s="15"/>
      <c r="E41" s="15"/>
      <c r="F41" s="15"/>
      <c r="G41" s="16"/>
      <c r="H41" s="16"/>
      <c r="I41" s="17" t="s">
        <v>38</v>
      </c>
      <c r="J41" s="17"/>
      <c r="K41" s="17"/>
      <c r="L41" s="17"/>
      <c r="M41" s="17"/>
      <c r="N41" s="9"/>
      <c r="O41" s="16"/>
      <c r="P41" s="16"/>
      <c r="Q41" s="15"/>
      <c r="R41" s="15"/>
      <c r="S41" s="15"/>
      <c r="T41" s="18"/>
      <c r="U41" s="18"/>
      <c r="V41" s="18"/>
      <c r="W41" s="18"/>
    </row>
    <row r="42" spans="4:23" ht="14.25" customHeight="1">
      <c r="D42" s="17" t="s">
        <v>45</v>
      </c>
      <c r="E42" s="17"/>
      <c r="F42" s="17"/>
      <c r="G42" s="17" t="s">
        <v>46</v>
      </c>
      <c r="H42" s="17"/>
      <c r="I42" s="17" t="s">
        <v>47</v>
      </c>
      <c r="J42" s="17"/>
      <c r="K42" s="17"/>
      <c r="L42" s="17"/>
      <c r="M42" s="17"/>
      <c r="N42" s="7" t="s">
        <v>35</v>
      </c>
      <c r="O42" s="21">
        <v>1</v>
      </c>
      <c r="P42" s="21"/>
      <c r="Q42" s="22">
        <v>0</v>
      </c>
      <c r="R42" s="22"/>
      <c r="S42" s="22"/>
      <c r="T42" s="10">
        <f>O42*Q42</f>
        <v>0</v>
      </c>
      <c r="U42" s="11"/>
      <c r="V42" s="11"/>
      <c r="W42" s="11"/>
    </row>
    <row r="43" spans="4:23" ht="12.75" customHeight="1">
      <c r="D43" s="12"/>
      <c r="E43" s="12"/>
      <c r="F43" s="12"/>
      <c r="G43" s="12" t="s">
        <v>36</v>
      </c>
      <c r="H43" s="12"/>
      <c r="I43" s="17" t="s">
        <v>37</v>
      </c>
      <c r="J43" s="17"/>
      <c r="K43" s="17"/>
      <c r="L43" s="17"/>
      <c r="M43" s="17"/>
      <c r="N43" s="8"/>
      <c r="O43" s="19"/>
      <c r="P43" s="19"/>
      <c r="Q43" s="12"/>
      <c r="R43" s="12"/>
      <c r="S43" s="12"/>
      <c r="T43" s="20"/>
      <c r="U43" s="20"/>
      <c r="V43" s="20"/>
      <c r="W43" s="20"/>
    </row>
    <row r="44" spans="4:23" ht="14.25" customHeight="1">
      <c r="D44" s="17" t="s">
        <v>48</v>
      </c>
      <c r="E44" s="17"/>
      <c r="F44" s="17"/>
      <c r="G44" s="17" t="s">
        <v>49</v>
      </c>
      <c r="H44" s="17"/>
      <c r="I44" s="17" t="s">
        <v>50</v>
      </c>
      <c r="J44" s="17"/>
      <c r="K44" s="17"/>
      <c r="L44" s="17"/>
      <c r="M44" s="17"/>
      <c r="N44" s="7" t="s">
        <v>51</v>
      </c>
      <c r="O44" s="21">
        <v>32.064</v>
      </c>
      <c r="P44" s="21"/>
      <c r="Q44" s="22">
        <v>0</v>
      </c>
      <c r="R44" s="22"/>
      <c r="S44" s="22"/>
      <c r="T44" s="10">
        <f>O44*Q44</f>
        <v>0</v>
      </c>
      <c r="U44" s="11"/>
      <c r="V44" s="11"/>
      <c r="W44" s="11"/>
    </row>
    <row r="45" spans="4:23" ht="12.75" customHeight="1">
      <c r="D45" s="12"/>
      <c r="E45" s="12"/>
      <c r="F45" s="12"/>
      <c r="G45" s="12" t="s">
        <v>36</v>
      </c>
      <c r="H45" s="12"/>
      <c r="I45" s="17" t="s">
        <v>52</v>
      </c>
      <c r="J45" s="17"/>
      <c r="K45" s="17"/>
      <c r="L45" s="17"/>
      <c r="M45" s="17"/>
      <c r="N45" s="8"/>
      <c r="O45" s="19"/>
      <c r="P45" s="19"/>
      <c r="Q45" s="12"/>
      <c r="R45" s="12"/>
      <c r="S45" s="12"/>
      <c r="T45" s="20"/>
      <c r="U45" s="20"/>
      <c r="V45" s="20"/>
      <c r="W45" s="20"/>
    </row>
    <row r="46" spans="4:23" ht="10.5" customHeight="1">
      <c r="D46" s="12"/>
      <c r="E46" s="12"/>
      <c r="F46" s="12"/>
      <c r="G46" s="13" t="s">
        <v>53</v>
      </c>
      <c r="H46" s="13"/>
      <c r="I46" s="14" t="s">
        <v>54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4:23" ht="12.75" customHeight="1">
      <c r="D47" s="15"/>
      <c r="E47" s="15"/>
      <c r="F47" s="15"/>
      <c r="G47" s="16"/>
      <c r="H47" s="16"/>
      <c r="I47" s="17" t="s">
        <v>55</v>
      </c>
      <c r="J47" s="17"/>
      <c r="K47" s="17"/>
      <c r="L47" s="17"/>
      <c r="M47" s="17"/>
      <c r="N47" s="9"/>
      <c r="O47" s="16"/>
      <c r="P47" s="16"/>
      <c r="Q47" s="15"/>
      <c r="R47" s="15"/>
      <c r="S47" s="15"/>
      <c r="T47" s="18"/>
      <c r="U47" s="18"/>
      <c r="V47" s="18"/>
      <c r="W47" s="18"/>
    </row>
    <row r="48" spans="4:23" ht="14.25" customHeight="1">
      <c r="D48" s="17" t="s">
        <v>56</v>
      </c>
      <c r="E48" s="17"/>
      <c r="F48" s="17"/>
      <c r="G48" s="17" t="s">
        <v>57</v>
      </c>
      <c r="H48" s="17"/>
      <c r="I48" s="17" t="s">
        <v>58</v>
      </c>
      <c r="J48" s="17"/>
      <c r="K48" s="17"/>
      <c r="L48" s="17"/>
      <c r="M48" s="17"/>
      <c r="N48" s="7" t="s">
        <v>51</v>
      </c>
      <c r="O48" s="21">
        <v>328.6</v>
      </c>
      <c r="P48" s="21"/>
      <c r="Q48" s="22">
        <v>0</v>
      </c>
      <c r="R48" s="22"/>
      <c r="S48" s="22"/>
      <c r="T48" s="10">
        <f>O48*Q48</f>
        <v>0</v>
      </c>
      <c r="U48" s="11"/>
      <c r="V48" s="11"/>
      <c r="W48" s="11"/>
    </row>
    <row r="49" spans="4:23" ht="12.75" customHeight="1">
      <c r="D49" s="12"/>
      <c r="E49" s="12"/>
      <c r="F49" s="12"/>
      <c r="G49" s="12" t="s">
        <v>36</v>
      </c>
      <c r="H49" s="12"/>
      <c r="I49" s="17" t="s">
        <v>52</v>
      </c>
      <c r="J49" s="17"/>
      <c r="K49" s="17"/>
      <c r="L49" s="17"/>
      <c r="M49" s="17"/>
      <c r="N49" s="8"/>
      <c r="O49" s="19"/>
      <c r="P49" s="19"/>
      <c r="Q49" s="12"/>
      <c r="R49" s="12"/>
      <c r="S49" s="12"/>
      <c r="T49" s="20"/>
      <c r="U49" s="20"/>
      <c r="V49" s="20"/>
      <c r="W49" s="20"/>
    </row>
    <row r="50" spans="4:23" ht="10.5" customHeight="1">
      <c r="D50" s="12"/>
      <c r="E50" s="12"/>
      <c r="F50" s="12"/>
      <c r="G50" s="13" t="s">
        <v>53</v>
      </c>
      <c r="H50" s="13"/>
      <c r="I50" s="14" t="s">
        <v>54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4:23" ht="12.75" customHeight="1">
      <c r="D51" s="15"/>
      <c r="E51" s="15"/>
      <c r="F51" s="15"/>
      <c r="G51" s="16"/>
      <c r="H51" s="16"/>
      <c r="I51" s="17" t="s">
        <v>59</v>
      </c>
      <c r="J51" s="17"/>
      <c r="K51" s="17"/>
      <c r="L51" s="17"/>
      <c r="M51" s="17"/>
      <c r="N51" s="9"/>
      <c r="O51" s="16"/>
      <c r="P51" s="16"/>
      <c r="Q51" s="15"/>
      <c r="R51" s="15"/>
      <c r="S51" s="15"/>
      <c r="T51" s="18"/>
      <c r="U51" s="18"/>
      <c r="V51" s="18"/>
      <c r="W51" s="18"/>
    </row>
    <row r="52" spans="4:23" ht="14.25" customHeight="1">
      <c r="D52" s="17" t="s">
        <v>60</v>
      </c>
      <c r="E52" s="17"/>
      <c r="F52" s="17"/>
      <c r="G52" s="17" t="s">
        <v>61</v>
      </c>
      <c r="H52" s="17"/>
      <c r="I52" s="17" t="s">
        <v>62</v>
      </c>
      <c r="J52" s="17"/>
      <c r="K52" s="17"/>
      <c r="L52" s="17"/>
      <c r="M52" s="17"/>
      <c r="N52" s="7" t="s">
        <v>63</v>
      </c>
      <c r="O52" s="21">
        <v>153.64</v>
      </c>
      <c r="P52" s="21"/>
      <c r="Q52" s="22">
        <v>0</v>
      </c>
      <c r="R52" s="22"/>
      <c r="S52" s="22"/>
      <c r="T52" s="10">
        <f>O52*Q52</f>
        <v>0</v>
      </c>
      <c r="U52" s="11"/>
      <c r="V52" s="11"/>
      <c r="W52" s="11"/>
    </row>
    <row r="53" spans="4:23" ht="12.75" customHeight="1">
      <c r="D53" s="12"/>
      <c r="E53" s="12"/>
      <c r="F53" s="12"/>
      <c r="G53" s="12" t="s">
        <v>36</v>
      </c>
      <c r="H53" s="12"/>
      <c r="I53" s="17" t="s">
        <v>37</v>
      </c>
      <c r="J53" s="17"/>
      <c r="K53" s="17"/>
      <c r="L53" s="17"/>
      <c r="M53" s="17"/>
      <c r="N53" s="8"/>
      <c r="O53" s="19"/>
      <c r="P53" s="19"/>
      <c r="Q53" s="12"/>
      <c r="R53" s="12"/>
      <c r="S53" s="12"/>
      <c r="T53" s="20"/>
      <c r="U53" s="20"/>
      <c r="V53" s="20"/>
      <c r="W53" s="20"/>
    </row>
    <row r="54" spans="4:23" ht="90.75" customHeight="1">
      <c r="D54" s="12"/>
      <c r="E54" s="12"/>
      <c r="F54" s="12"/>
      <c r="G54" s="13" t="s">
        <v>53</v>
      </c>
      <c r="H54" s="13"/>
      <c r="I54" s="14" t="s">
        <v>64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4:23" ht="12" customHeight="1">
      <c r="D55" s="15"/>
      <c r="E55" s="15"/>
      <c r="F55" s="15"/>
      <c r="G55" s="16"/>
      <c r="H55" s="16"/>
      <c r="I55" s="17" t="s">
        <v>65</v>
      </c>
      <c r="J55" s="17"/>
      <c r="K55" s="17"/>
      <c r="L55" s="17"/>
      <c r="M55" s="17"/>
      <c r="N55" s="9"/>
      <c r="O55" s="16"/>
      <c r="P55" s="16"/>
      <c r="Q55" s="15"/>
      <c r="R55" s="15"/>
      <c r="S55" s="15"/>
      <c r="T55" s="18"/>
      <c r="U55" s="18"/>
      <c r="V55" s="18"/>
      <c r="W55" s="18"/>
    </row>
    <row r="56" spans="4:23" ht="20.25" customHeight="1">
      <c r="D56" s="17" t="s">
        <v>66</v>
      </c>
      <c r="E56" s="17"/>
      <c r="F56" s="17"/>
      <c r="G56" s="17" t="s">
        <v>67</v>
      </c>
      <c r="H56" s="17"/>
      <c r="I56" s="17" t="s">
        <v>68</v>
      </c>
      <c r="J56" s="17"/>
      <c r="K56" s="17"/>
      <c r="L56" s="17"/>
      <c r="M56" s="17"/>
      <c r="N56" s="7" t="s">
        <v>35</v>
      </c>
      <c r="O56" s="21">
        <v>1</v>
      </c>
      <c r="P56" s="21"/>
      <c r="Q56" s="22">
        <v>0</v>
      </c>
      <c r="R56" s="22"/>
      <c r="S56" s="22"/>
      <c r="T56" s="10">
        <f>O56*Q56</f>
        <v>0</v>
      </c>
      <c r="U56" s="11"/>
      <c r="V56" s="11"/>
      <c r="W56" s="11"/>
    </row>
    <row r="57" spans="4:23" ht="12.75" customHeight="1">
      <c r="D57" s="12"/>
      <c r="E57" s="12"/>
      <c r="F57" s="12"/>
      <c r="G57" s="12" t="s">
        <v>36</v>
      </c>
      <c r="H57" s="12"/>
      <c r="I57" s="17" t="s">
        <v>37</v>
      </c>
      <c r="J57" s="17"/>
      <c r="K57" s="17"/>
      <c r="L57" s="17"/>
      <c r="M57" s="17"/>
      <c r="N57" s="8"/>
      <c r="O57" s="19"/>
      <c r="P57" s="19"/>
      <c r="Q57" s="12"/>
      <c r="R57" s="12"/>
      <c r="S57" s="12"/>
      <c r="T57" s="20"/>
      <c r="U57" s="20"/>
      <c r="V57" s="20"/>
      <c r="W57" s="20"/>
    </row>
    <row r="58" spans="4:23" ht="10.5" customHeight="1">
      <c r="D58" s="12"/>
      <c r="E58" s="12"/>
      <c r="F58" s="12"/>
      <c r="G58" s="13" t="s">
        <v>53</v>
      </c>
      <c r="H58" s="13"/>
      <c r="I58" s="14" t="s">
        <v>69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4:23" ht="12.75" customHeight="1">
      <c r="D59" s="15"/>
      <c r="E59" s="15"/>
      <c r="F59" s="15"/>
      <c r="G59" s="16"/>
      <c r="H59" s="16"/>
      <c r="I59" s="17" t="s">
        <v>38</v>
      </c>
      <c r="J59" s="17"/>
      <c r="K59" s="17"/>
      <c r="L59" s="17"/>
      <c r="M59" s="17"/>
      <c r="N59" s="9"/>
      <c r="O59" s="16"/>
      <c r="P59" s="16"/>
      <c r="Q59" s="15"/>
      <c r="R59" s="15"/>
      <c r="S59" s="15"/>
      <c r="T59" s="18"/>
      <c r="U59" s="18"/>
      <c r="V59" s="18"/>
      <c r="W59" s="18"/>
    </row>
    <row r="60" spans="4:23" ht="24" customHeight="1">
      <c r="D60" s="17" t="s">
        <v>70</v>
      </c>
      <c r="E60" s="17"/>
      <c r="F60" s="17"/>
      <c r="G60" s="17" t="s">
        <v>71</v>
      </c>
      <c r="H60" s="17"/>
      <c r="I60" s="17" t="s">
        <v>298</v>
      </c>
      <c r="J60" s="17"/>
      <c r="K60" s="17"/>
      <c r="L60" s="17"/>
      <c r="M60" s="17"/>
      <c r="N60" s="7" t="s">
        <v>35</v>
      </c>
      <c r="O60" s="21">
        <v>1</v>
      </c>
      <c r="P60" s="21"/>
      <c r="Q60" s="29">
        <v>800000</v>
      </c>
      <c r="R60" s="29"/>
      <c r="S60" s="29"/>
      <c r="T60" s="10">
        <f>O60*Q60</f>
        <v>800000</v>
      </c>
      <c r="U60" s="11"/>
      <c r="V60" s="11"/>
      <c r="W60" s="11"/>
    </row>
    <row r="61" spans="4:23" ht="12.75" customHeight="1">
      <c r="D61" s="12"/>
      <c r="E61" s="12"/>
      <c r="F61" s="12"/>
      <c r="G61" s="12"/>
      <c r="H61" s="12"/>
      <c r="I61" s="17" t="s">
        <v>72</v>
      </c>
      <c r="J61" s="17"/>
      <c r="K61" s="17"/>
      <c r="L61" s="17"/>
      <c r="M61" s="17"/>
      <c r="N61" s="8"/>
      <c r="O61" s="19"/>
      <c r="P61" s="19"/>
      <c r="Q61" s="12"/>
      <c r="R61" s="12"/>
      <c r="S61" s="12"/>
      <c r="T61" s="20"/>
      <c r="U61" s="20"/>
      <c r="V61" s="20"/>
      <c r="W61" s="20"/>
    </row>
    <row r="62" spans="4:23" ht="12.75" customHeight="1">
      <c r="D62" s="12"/>
      <c r="E62" s="12"/>
      <c r="F62" s="12"/>
      <c r="G62" s="12" t="s">
        <v>36</v>
      </c>
      <c r="H62" s="12"/>
      <c r="I62" s="17" t="s">
        <v>52</v>
      </c>
      <c r="J62" s="17"/>
      <c r="K62" s="17"/>
      <c r="L62" s="17"/>
      <c r="M62" s="17"/>
      <c r="N62" s="8"/>
      <c r="O62" s="19"/>
      <c r="P62" s="19"/>
      <c r="Q62" s="12"/>
      <c r="R62" s="12"/>
      <c r="S62" s="12"/>
      <c r="T62" s="20"/>
      <c r="U62" s="20"/>
      <c r="V62" s="20"/>
      <c r="W62" s="20"/>
    </row>
    <row r="63" spans="4:23" ht="10.5" customHeight="1">
      <c r="D63" s="12"/>
      <c r="E63" s="12"/>
      <c r="F63" s="12"/>
      <c r="G63" s="13" t="s">
        <v>53</v>
      </c>
      <c r="H63" s="13"/>
      <c r="I63" s="14" t="s">
        <v>69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4:23" ht="12" customHeight="1">
      <c r="D64" s="15"/>
      <c r="E64" s="15"/>
      <c r="F64" s="15"/>
      <c r="G64" s="16"/>
      <c r="H64" s="16"/>
      <c r="I64" s="28" t="s">
        <v>73</v>
      </c>
      <c r="J64" s="28"/>
      <c r="K64" s="28"/>
      <c r="L64" s="28"/>
      <c r="M64" s="28"/>
      <c r="N64" s="9"/>
      <c r="O64" s="16"/>
      <c r="P64" s="16"/>
      <c r="Q64" s="15"/>
      <c r="R64" s="15"/>
      <c r="S64" s="15"/>
      <c r="T64" s="18"/>
      <c r="U64" s="18"/>
      <c r="V64" s="18"/>
      <c r="W64" s="18"/>
    </row>
    <row r="65" spans="4:23" ht="12.75" customHeight="1">
      <c r="D65" s="15"/>
      <c r="E65" s="15"/>
      <c r="F65" s="15"/>
      <c r="G65" s="16"/>
      <c r="H65" s="16"/>
      <c r="I65" s="17" t="s">
        <v>74</v>
      </c>
      <c r="J65" s="17"/>
      <c r="K65" s="17"/>
      <c r="L65" s="17"/>
      <c r="M65" s="17"/>
      <c r="N65" s="9"/>
      <c r="O65" s="16"/>
      <c r="P65" s="16"/>
      <c r="Q65" s="15"/>
      <c r="R65" s="15"/>
      <c r="S65" s="15"/>
      <c r="T65" s="18"/>
      <c r="U65" s="18"/>
      <c r="V65" s="18"/>
      <c r="W65" s="18"/>
    </row>
    <row r="66" spans="4:23" ht="15" customHeight="1">
      <c r="D66" s="17" t="s">
        <v>75</v>
      </c>
      <c r="E66" s="17"/>
      <c r="F66" s="17"/>
      <c r="G66" s="17" t="s">
        <v>76</v>
      </c>
      <c r="H66" s="17"/>
      <c r="I66" s="17" t="s">
        <v>77</v>
      </c>
      <c r="J66" s="17"/>
      <c r="K66" s="17"/>
      <c r="L66" s="17"/>
      <c r="M66" s="17"/>
      <c r="N66" s="7" t="s">
        <v>35</v>
      </c>
      <c r="O66" s="21">
        <v>1</v>
      </c>
      <c r="P66" s="21"/>
      <c r="Q66" s="22">
        <v>0</v>
      </c>
      <c r="R66" s="22"/>
      <c r="S66" s="22"/>
      <c r="T66" s="10">
        <f>O66*Q66</f>
        <v>0</v>
      </c>
      <c r="U66" s="11"/>
      <c r="V66" s="11"/>
      <c r="W66" s="11"/>
    </row>
    <row r="67" spans="4:23" ht="12" customHeight="1">
      <c r="D67" s="12"/>
      <c r="E67" s="12"/>
      <c r="F67" s="12"/>
      <c r="G67" s="12" t="s">
        <v>36</v>
      </c>
      <c r="H67" s="12"/>
      <c r="I67" s="17" t="s">
        <v>37</v>
      </c>
      <c r="J67" s="17"/>
      <c r="K67" s="17"/>
      <c r="L67" s="17"/>
      <c r="M67" s="17"/>
      <c r="N67" s="8"/>
      <c r="O67" s="19"/>
      <c r="P67" s="19"/>
      <c r="Q67" s="12"/>
      <c r="R67" s="12"/>
      <c r="S67" s="12"/>
      <c r="T67" s="20"/>
      <c r="U67" s="20"/>
      <c r="V67" s="20"/>
      <c r="W67" s="20"/>
    </row>
    <row r="68" spans="4:23" ht="10.5" customHeight="1">
      <c r="D68" s="12"/>
      <c r="E68" s="12"/>
      <c r="F68" s="12"/>
      <c r="G68" s="13" t="s">
        <v>53</v>
      </c>
      <c r="H68" s="13"/>
      <c r="I68" s="14" t="s">
        <v>78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4:23" ht="18" customHeight="1">
      <c r="D69" s="23" t="s">
        <v>32</v>
      </c>
      <c r="E69" s="23"/>
      <c r="F69" s="23"/>
      <c r="G69" s="23"/>
      <c r="H69" s="23"/>
      <c r="I69" s="24" t="s">
        <v>79</v>
      </c>
      <c r="J69" s="24"/>
      <c r="K69" s="24"/>
      <c r="L69" s="24"/>
      <c r="M69" s="24"/>
      <c r="N69" s="24"/>
      <c r="O69" s="24"/>
      <c r="P69" s="24"/>
      <c r="Q69" s="24"/>
      <c r="R69" s="25">
        <f>T70+T74+T78+T82+T87+T91+T96+T100+T104+T108+T112+T116</f>
        <v>0</v>
      </c>
      <c r="S69" s="25"/>
      <c r="T69" s="25"/>
      <c r="U69" s="25"/>
      <c r="V69" s="25"/>
      <c r="W69" s="25"/>
    </row>
    <row r="70" spans="4:23" ht="15" customHeight="1">
      <c r="D70" s="17" t="s">
        <v>80</v>
      </c>
      <c r="E70" s="17"/>
      <c r="F70" s="17"/>
      <c r="G70" s="17" t="s">
        <v>81</v>
      </c>
      <c r="H70" s="17"/>
      <c r="I70" s="17" t="s">
        <v>82</v>
      </c>
      <c r="J70" s="17"/>
      <c r="K70" s="17"/>
      <c r="L70" s="17"/>
      <c r="M70" s="17"/>
      <c r="N70" s="7" t="s">
        <v>83</v>
      </c>
      <c r="O70" s="21">
        <v>100</v>
      </c>
      <c r="P70" s="21"/>
      <c r="Q70" s="22">
        <v>0</v>
      </c>
      <c r="R70" s="22"/>
      <c r="S70" s="22"/>
      <c r="T70" s="10">
        <f>O70*Q70</f>
        <v>0</v>
      </c>
      <c r="U70" s="11"/>
      <c r="V70" s="11"/>
      <c r="W70" s="11"/>
    </row>
    <row r="71" spans="4:23" ht="12.75" customHeight="1">
      <c r="D71" s="12"/>
      <c r="E71" s="12"/>
      <c r="F71" s="12"/>
      <c r="G71" s="12" t="s">
        <v>36</v>
      </c>
      <c r="H71" s="12"/>
      <c r="I71" s="17" t="s">
        <v>37</v>
      </c>
      <c r="J71" s="17"/>
      <c r="K71" s="17"/>
      <c r="L71" s="17"/>
      <c r="M71" s="17"/>
      <c r="N71" s="8"/>
      <c r="O71" s="19"/>
      <c r="P71" s="19"/>
      <c r="Q71" s="12"/>
      <c r="R71" s="12"/>
      <c r="S71" s="12"/>
      <c r="T71" s="20"/>
      <c r="U71" s="20"/>
      <c r="V71" s="20"/>
      <c r="W71" s="20"/>
    </row>
    <row r="72" spans="4:23" ht="29.25" customHeight="1">
      <c r="D72" s="12"/>
      <c r="E72" s="12"/>
      <c r="F72" s="12"/>
      <c r="G72" s="13" t="s">
        <v>53</v>
      </c>
      <c r="H72" s="13"/>
      <c r="I72" s="14" t="s">
        <v>84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4:23" ht="12" customHeight="1">
      <c r="D73" s="15"/>
      <c r="E73" s="15"/>
      <c r="F73" s="15"/>
      <c r="G73" s="16"/>
      <c r="H73" s="16"/>
      <c r="I73" s="17" t="s">
        <v>85</v>
      </c>
      <c r="J73" s="17"/>
      <c r="K73" s="17"/>
      <c r="L73" s="17"/>
      <c r="M73" s="17"/>
      <c r="N73" s="9"/>
      <c r="O73" s="16"/>
      <c r="P73" s="16"/>
      <c r="Q73" s="15"/>
      <c r="R73" s="15"/>
      <c r="S73" s="15"/>
      <c r="T73" s="18"/>
      <c r="U73" s="18"/>
      <c r="V73" s="18"/>
      <c r="W73" s="18"/>
    </row>
    <row r="74" spans="4:23" ht="15" customHeight="1">
      <c r="D74" s="17" t="s">
        <v>86</v>
      </c>
      <c r="E74" s="17"/>
      <c r="F74" s="17"/>
      <c r="G74" s="17" t="s">
        <v>87</v>
      </c>
      <c r="H74" s="17"/>
      <c r="I74" s="17" t="s">
        <v>88</v>
      </c>
      <c r="J74" s="17"/>
      <c r="K74" s="17"/>
      <c r="L74" s="17"/>
      <c r="M74" s="17"/>
      <c r="N74" s="7" t="s">
        <v>51</v>
      </c>
      <c r="O74" s="21">
        <v>66.8</v>
      </c>
      <c r="P74" s="21"/>
      <c r="Q74" s="22">
        <v>0</v>
      </c>
      <c r="R74" s="22"/>
      <c r="S74" s="22"/>
      <c r="T74" s="10">
        <f>O74*Q74</f>
        <v>0</v>
      </c>
      <c r="U74" s="11"/>
      <c r="V74" s="11"/>
      <c r="W74" s="11"/>
    </row>
    <row r="75" spans="4:23" ht="12.75" customHeight="1">
      <c r="D75" s="12"/>
      <c r="E75" s="12"/>
      <c r="F75" s="12"/>
      <c r="G75" s="12" t="s">
        <v>36</v>
      </c>
      <c r="H75" s="12"/>
      <c r="I75" s="17" t="s">
        <v>37</v>
      </c>
      <c r="J75" s="17"/>
      <c r="K75" s="17"/>
      <c r="L75" s="17"/>
      <c r="M75" s="17"/>
      <c r="N75" s="8"/>
      <c r="O75" s="19"/>
      <c r="P75" s="19"/>
      <c r="Q75" s="12"/>
      <c r="R75" s="12"/>
      <c r="S75" s="12"/>
      <c r="T75" s="20"/>
      <c r="U75" s="20"/>
      <c r="V75" s="20"/>
      <c r="W75" s="20"/>
    </row>
    <row r="76" spans="4:23" ht="36" customHeight="1">
      <c r="D76" s="12"/>
      <c r="E76" s="12"/>
      <c r="F76" s="12"/>
      <c r="G76" s="13" t="s">
        <v>53</v>
      </c>
      <c r="H76" s="13"/>
      <c r="I76" s="14" t="s">
        <v>89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4:23" ht="12.75" customHeight="1">
      <c r="D77" s="15"/>
      <c r="E77" s="15"/>
      <c r="F77" s="15"/>
      <c r="G77" s="16"/>
      <c r="H77" s="16"/>
      <c r="I77" s="17" t="s">
        <v>90</v>
      </c>
      <c r="J77" s="17"/>
      <c r="K77" s="17"/>
      <c r="L77" s="17"/>
      <c r="M77" s="17"/>
      <c r="N77" s="9"/>
      <c r="O77" s="16"/>
      <c r="P77" s="16"/>
      <c r="Q77" s="15"/>
      <c r="R77" s="15"/>
      <c r="S77" s="15"/>
      <c r="T77" s="18"/>
      <c r="U77" s="18"/>
      <c r="V77" s="18"/>
      <c r="W77" s="18"/>
    </row>
    <row r="78" spans="4:23" ht="14.25" customHeight="1">
      <c r="D78" s="17" t="s">
        <v>91</v>
      </c>
      <c r="E78" s="17"/>
      <c r="F78" s="17"/>
      <c r="G78" s="17" t="s">
        <v>92</v>
      </c>
      <c r="H78" s="17"/>
      <c r="I78" s="17" t="s">
        <v>93</v>
      </c>
      <c r="J78" s="17"/>
      <c r="K78" s="17"/>
      <c r="L78" s="17"/>
      <c r="M78" s="17"/>
      <c r="N78" s="7" t="s">
        <v>51</v>
      </c>
      <c r="O78" s="21">
        <v>32.064</v>
      </c>
      <c r="P78" s="21"/>
      <c r="Q78" s="22">
        <v>0</v>
      </c>
      <c r="R78" s="22"/>
      <c r="S78" s="22"/>
      <c r="T78" s="10">
        <f>O78*Q78</f>
        <v>0</v>
      </c>
      <c r="U78" s="11"/>
      <c r="V78" s="11"/>
      <c r="W78" s="11"/>
    </row>
    <row r="79" spans="4:23" ht="12.75" customHeight="1">
      <c r="D79" s="12"/>
      <c r="E79" s="12"/>
      <c r="F79" s="12"/>
      <c r="G79" s="12" t="s">
        <v>36</v>
      </c>
      <c r="H79" s="12"/>
      <c r="I79" s="17" t="s">
        <v>37</v>
      </c>
      <c r="J79" s="17"/>
      <c r="K79" s="17"/>
      <c r="L79" s="17"/>
      <c r="M79" s="17"/>
      <c r="N79" s="8"/>
      <c r="O79" s="19"/>
      <c r="P79" s="19"/>
      <c r="Q79" s="12"/>
      <c r="R79" s="12"/>
      <c r="S79" s="12"/>
      <c r="T79" s="20"/>
      <c r="U79" s="20"/>
      <c r="V79" s="20"/>
      <c r="W79" s="20"/>
    </row>
    <row r="80" spans="4:23" ht="20.25" customHeight="1">
      <c r="D80" s="12"/>
      <c r="E80" s="12"/>
      <c r="F80" s="12"/>
      <c r="G80" s="13" t="s">
        <v>53</v>
      </c>
      <c r="H80" s="13"/>
      <c r="I80" s="14" t="s">
        <v>89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4:23" ht="12" customHeight="1">
      <c r="D81" s="15"/>
      <c r="E81" s="15"/>
      <c r="F81" s="15"/>
      <c r="G81" s="16"/>
      <c r="H81" s="16"/>
      <c r="I81" s="17" t="s">
        <v>94</v>
      </c>
      <c r="J81" s="17"/>
      <c r="K81" s="17"/>
      <c r="L81" s="17"/>
      <c r="M81" s="17"/>
      <c r="N81" s="9"/>
      <c r="O81" s="16"/>
      <c r="P81" s="16"/>
      <c r="Q81" s="15"/>
      <c r="R81" s="15"/>
      <c r="S81" s="15"/>
      <c r="T81" s="18"/>
      <c r="U81" s="18"/>
      <c r="V81" s="18"/>
      <c r="W81" s="18"/>
    </row>
    <row r="82" spans="4:23" ht="15" customHeight="1">
      <c r="D82" s="17" t="s">
        <v>95</v>
      </c>
      <c r="E82" s="17"/>
      <c r="F82" s="17"/>
      <c r="G82" s="17" t="s">
        <v>96</v>
      </c>
      <c r="H82" s="17"/>
      <c r="I82" s="17" t="s">
        <v>97</v>
      </c>
      <c r="J82" s="17"/>
      <c r="K82" s="17"/>
      <c r="L82" s="17"/>
      <c r="M82" s="17"/>
      <c r="N82" s="7" t="s">
        <v>51</v>
      </c>
      <c r="O82" s="21">
        <v>20.216</v>
      </c>
      <c r="P82" s="21"/>
      <c r="Q82" s="22">
        <v>0</v>
      </c>
      <c r="R82" s="22"/>
      <c r="S82" s="22"/>
      <c r="T82" s="10">
        <f>O82*Q82</f>
        <v>0</v>
      </c>
      <c r="U82" s="11"/>
      <c r="V82" s="11"/>
      <c r="W82" s="11"/>
    </row>
    <row r="83" spans="4:23" ht="12.75" customHeight="1">
      <c r="D83" s="12"/>
      <c r="E83" s="12"/>
      <c r="F83" s="12"/>
      <c r="G83" s="12"/>
      <c r="H83" s="12"/>
      <c r="I83" s="17" t="s">
        <v>98</v>
      </c>
      <c r="J83" s="17"/>
      <c r="K83" s="17"/>
      <c r="L83" s="17"/>
      <c r="M83" s="17"/>
      <c r="N83" s="8"/>
      <c r="O83" s="19"/>
      <c r="P83" s="19"/>
      <c r="Q83" s="12"/>
      <c r="R83" s="12"/>
      <c r="S83" s="12"/>
      <c r="T83" s="20"/>
      <c r="U83" s="20"/>
      <c r="V83" s="20"/>
      <c r="W83" s="20"/>
    </row>
    <row r="84" spans="4:23" ht="12" customHeight="1">
      <c r="D84" s="12"/>
      <c r="E84" s="12"/>
      <c r="F84" s="12"/>
      <c r="G84" s="12" t="s">
        <v>36</v>
      </c>
      <c r="H84" s="12"/>
      <c r="I84" s="17" t="s">
        <v>52</v>
      </c>
      <c r="J84" s="17"/>
      <c r="K84" s="17"/>
      <c r="L84" s="17"/>
      <c r="M84" s="17"/>
      <c r="N84" s="8"/>
      <c r="O84" s="19"/>
      <c r="P84" s="19"/>
      <c r="Q84" s="12"/>
      <c r="R84" s="12"/>
      <c r="S84" s="12"/>
      <c r="T84" s="20"/>
      <c r="U84" s="20"/>
      <c r="V84" s="20"/>
      <c r="W84" s="20"/>
    </row>
    <row r="85" spans="4:23" ht="20.25" customHeight="1">
      <c r="D85" s="12"/>
      <c r="E85" s="12"/>
      <c r="F85" s="12"/>
      <c r="G85" s="13" t="s">
        <v>53</v>
      </c>
      <c r="H85" s="13"/>
      <c r="I85" s="14" t="s">
        <v>89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4:23" ht="12.75" customHeight="1">
      <c r="D86" s="15"/>
      <c r="E86" s="15"/>
      <c r="F86" s="15"/>
      <c r="G86" s="16"/>
      <c r="H86" s="16"/>
      <c r="I86" s="17" t="s">
        <v>99</v>
      </c>
      <c r="J86" s="17"/>
      <c r="K86" s="17"/>
      <c r="L86" s="17"/>
      <c r="M86" s="17"/>
      <c r="N86" s="9"/>
      <c r="O86" s="16"/>
      <c r="P86" s="16"/>
      <c r="Q86" s="15"/>
      <c r="R86" s="15"/>
      <c r="S86" s="15"/>
      <c r="T86" s="18"/>
      <c r="U86" s="18"/>
      <c r="V86" s="18"/>
      <c r="W86" s="18"/>
    </row>
    <row r="87" spans="4:23" ht="14.25" customHeight="1">
      <c r="D87" s="17" t="s">
        <v>100</v>
      </c>
      <c r="E87" s="17"/>
      <c r="F87" s="17"/>
      <c r="G87" s="17" t="s">
        <v>101</v>
      </c>
      <c r="H87" s="17"/>
      <c r="I87" s="17" t="s">
        <v>102</v>
      </c>
      <c r="J87" s="17"/>
      <c r="K87" s="17"/>
      <c r="L87" s="17"/>
      <c r="M87" s="17"/>
      <c r="N87" s="7" t="s">
        <v>103</v>
      </c>
      <c r="O87" s="21">
        <v>500</v>
      </c>
      <c r="P87" s="21"/>
      <c r="Q87" s="22">
        <v>0</v>
      </c>
      <c r="R87" s="22"/>
      <c r="S87" s="22"/>
      <c r="T87" s="10">
        <f>O87*Q87</f>
        <v>0</v>
      </c>
      <c r="U87" s="11"/>
      <c r="V87" s="11"/>
      <c r="W87" s="11"/>
    </row>
    <row r="88" spans="4:23" ht="12.75" customHeight="1">
      <c r="D88" s="12"/>
      <c r="E88" s="12"/>
      <c r="F88" s="12"/>
      <c r="G88" s="12" t="s">
        <v>36</v>
      </c>
      <c r="H88" s="12"/>
      <c r="I88" s="17" t="s">
        <v>37</v>
      </c>
      <c r="J88" s="17"/>
      <c r="K88" s="17"/>
      <c r="L88" s="17"/>
      <c r="M88" s="17"/>
      <c r="N88" s="8"/>
      <c r="O88" s="19"/>
      <c r="P88" s="19"/>
      <c r="Q88" s="12"/>
      <c r="R88" s="12"/>
      <c r="S88" s="12"/>
      <c r="T88" s="20"/>
      <c r="U88" s="20"/>
      <c r="V88" s="20"/>
      <c r="W88" s="20"/>
    </row>
    <row r="89" spans="4:23" ht="10.5" customHeight="1">
      <c r="D89" s="12"/>
      <c r="E89" s="12"/>
      <c r="F89" s="12"/>
      <c r="G89" s="13" t="s">
        <v>53</v>
      </c>
      <c r="H89" s="13"/>
      <c r="I89" s="14" t="s">
        <v>104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4:23" ht="12.75" customHeight="1">
      <c r="D90" s="15"/>
      <c r="E90" s="15"/>
      <c r="F90" s="15"/>
      <c r="G90" s="16"/>
      <c r="H90" s="16"/>
      <c r="I90" s="17" t="s">
        <v>105</v>
      </c>
      <c r="J90" s="17"/>
      <c r="K90" s="17"/>
      <c r="L90" s="17"/>
      <c r="M90" s="17"/>
      <c r="N90" s="9"/>
      <c r="O90" s="16"/>
      <c r="P90" s="16"/>
      <c r="Q90" s="15"/>
      <c r="R90" s="15"/>
      <c r="S90" s="15"/>
      <c r="T90" s="18"/>
      <c r="U90" s="18"/>
      <c r="V90" s="18"/>
      <c r="W90" s="18"/>
    </row>
    <row r="91" spans="4:23" ht="14.25" customHeight="1">
      <c r="D91" s="17" t="s">
        <v>106</v>
      </c>
      <c r="E91" s="17"/>
      <c r="F91" s="17"/>
      <c r="G91" s="17" t="s">
        <v>107</v>
      </c>
      <c r="H91" s="17"/>
      <c r="I91" s="17" t="s">
        <v>108</v>
      </c>
      <c r="J91" s="17"/>
      <c r="K91" s="17"/>
      <c r="L91" s="17"/>
      <c r="M91" s="17"/>
      <c r="N91" s="7" t="s">
        <v>51</v>
      </c>
      <c r="O91" s="21">
        <v>133.6</v>
      </c>
      <c r="P91" s="21"/>
      <c r="Q91" s="22">
        <v>0</v>
      </c>
      <c r="R91" s="22"/>
      <c r="S91" s="22"/>
      <c r="T91" s="10">
        <f>O91*Q91</f>
        <v>0</v>
      </c>
      <c r="U91" s="11"/>
      <c r="V91" s="11"/>
      <c r="W91" s="11"/>
    </row>
    <row r="92" spans="4:23" ht="12.75" customHeight="1">
      <c r="D92" s="12"/>
      <c r="E92" s="12"/>
      <c r="F92" s="12"/>
      <c r="G92" s="12"/>
      <c r="H92" s="12"/>
      <c r="I92" s="17" t="s">
        <v>109</v>
      </c>
      <c r="J92" s="17"/>
      <c r="K92" s="17"/>
      <c r="L92" s="17"/>
      <c r="M92" s="17"/>
      <c r="N92" s="8"/>
      <c r="O92" s="19"/>
      <c r="P92" s="19"/>
      <c r="Q92" s="12"/>
      <c r="R92" s="12"/>
      <c r="S92" s="12"/>
      <c r="T92" s="20"/>
      <c r="U92" s="20"/>
      <c r="V92" s="20"/>
      <c r="W92" s="20"/>
    </row>
    <row r="93" spans="4:23" ht="12.75" customHeight="1">
      <c r="D93" s="12"/>
      <c r="E93" s="12"/>
      <c r="F93" s="12"/>
      <c r="G93" s="12" t="s">
        <v>36</v>
      </c>
      <c r="H93" s="12"/>
      <c r="I93" s="17" t="s">
        <v>52</v>
      </c>
      <c r="J93" s="17"/>
      <c r="K93" s="17"/>
      <c r="L93" s="17"/>
      <c r="M93" s="17"/>
      <c r="N93" s="8"/>
      <c r="O93" s="19"/>
      <c r="P93" s="19"/>
      <c r="Q93" s="12"/>
      <c r="R93" s="12"/>
      <c r="S93" s="12"/>
      <c r="T93" s="20"/>
      <c r="U93" s="20"/>
      <c r="V93" s="20"/>
      <c r="W93" s="20"/>
    </row>
    <row r="94" spans="4:23" ht="288" customHeight="1">
      <c r="D94" s="12"/>
      <c r="E94" s="12"/>
      <c r="F94" s="12"/>
      <c r="G94" s="13" t="s">
        <v>53</v>
      </c>
      <c r="H94" s="13"/>
      <c r="I94" s="14" t="s">
        <v>110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4:23" ht="12.75" customHeight="1">
      <c r="D95" s="15"/>
      <c r="E95" s="15"/>
      <c r="F95" s="15"/>
      <c r="G95" s="16"/>
      <c r="H95" s="16"/>
      <c r="I95" s="17" t="s">
        <v>111</v>
      </c>
      <c r="J95" s="17"/>
      <c r="K95" s="17"/>
      <c r="L95" s="17"/>
      <c r="M95" s="17"/>
      <c r="N95" s="9"/>
      <c r="O95" s="16"/>
      <c r="P95" s="16"/>
      <c r="Q95" s="15"/>
      <c r="R95" s="15"/>
      <c r="S95" s="15"/>
      <c r="T95" s="18"/>
      <c r="U95" s="18"/>
      <c r="V95" s="18"/>
      <c r="W95" s="18"/>
    </row>
    <row r="96" spans="4:23" ht="14.25" customHeight="1">
      <c r="D96" s="17" t="s">
        <v>112</v>
      </c>
      <c r="E96" s="17"/>
      <c r="F96" s="17"/>
      <c r="G96" s="17" t="s">
        <v>113</v>
      </c>
      <c r="H96" s="17"/>
      <c r="I96" s="17" t="s">
        <v>114</v>
      </c>
      <c r="J96" s="17"/>
      <c r="K96" s="17"/>
      <c r="L96" s="17"/>
      <c r="M96" s="17"/>
      <c r="N96" s="7" t="s">
        <v>51</v>
      </c>
      <c r="O96" s="21">
        <v>82</v>
      </c>
      <c r="P96" s="21"/>
      <c r="Q96" s="22">
        <v>0</v>
      </c>
      <c r="R96" s="22"/>
      <c r="S96" s="22"/>
      <c r="T96" s="10">
        <f>O96*Q96</f>
        <v>0</v>
      </c>
      <c r="U96" s="11"/>
      <c r="V96" s="11"/>
      <c r="W96" s="11"/>
    </row>
    <row r="97" spans="4:23" ht="12.75" customHeight="1">
      <c r="D97" s="12"/>
      <c r="E97" s="12"/>
      <c r="F97" s="12"/>
      <c r="G97" s="12" t="s">
        <v>36</v>
      </c>
      <c r="H97" s="12"/>
      <c r="I97" s="17" t="s">
        <v>37</v>
      </c>
      <c r="J97" s="17"/>
      <c r="K97" s="17"/>
      <c r="L97" s="17"/>
      <c r="M97" s="17"/>
      <c r="N97" s="8"/>
      <c r="O97" s="19"/>
      <c r="P97" s="19"/>
      <c r="Q97" s="12"/>
      <c r="R97" s="12"/>
      <c r="S97" s="12"/>
      <c r="T97" s="20"/>
      <c r="U97" s="20"/>
      <c r="V97" s="20"/>
      <c r="W97" s="20"/>
    </row>
    <row r="98" spans="4:23" ht="48" customHeight="1">
      <c r="D98" s="12"/>
      <c r="E98" s="12"/>
      <c r="F98" s="12"/>
      <c r="G98" s="13" t="s">
        <v>53</v>
      </c>
      <c r="H98" s="13"/>
      <c r="I98" s="14" t="s">
        <v>115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4:23" ht="12" customHeight="1">
      <c r="D99" s="15"/>
      <c r="E99" s="15"/>
      <c r="F99" s="15"/>
      <c r="G99" s="16"/>
      <c r="H99" s="16"/>
      <c r="I99" s="17" t="s">
        <v>116</v>
      </c>
      <c r="J99" s="17"/>
      <c r="K99" s="17"/>
      <c r="L99" s="17"/>
      <c r="M99" s="17"/>
      <c r="N99" s="9"/>
      <c r="O99" s="16"/>
      <c r="P99" s="16"/>
      <c r="Q99" s="15"/>
      <c r="R99" s="15"/>
      <c r="S99" s="15"/>
      <c r="T99" s="18"/>
      <c r="U99" s="18"/>
      <c r="V99" s="18"/>
      <c r="W99" s="18"/>
    </row>
    <row r="100" spans="4:23" ht="15" customHeight="1">
      <c r="D100" s="17" t="s">
        <v>117</v>
      </c>
      <c r="E100" s="17"/>
      <c r="F100" s="17"/>
      <c r="G100" s="17" t="s">
        <v>118</v>
      </c>
      <c r="H100" s="17"/>
      <c r="I100" s="17" t="s">
        <v>119</v>
      </c>
      <c r="J100" s="17"/>
      <c r="K100" s="17"/>
      <c r="L100" s="17"/>
      <c r="M100" s="17"/>
      <c r="N100" s="7" t="s">
        <v>51</v>
      </c>
      <c r="O100" s="21">
        <v>30</v>
      </c>
      <c r="P100" s="21"/>
      <c r="Q100" s="22">
        <v>0</v>
      </c>
      <c r="R100" s="22"/>
      <c r="S100" s="22"/>
      <c r="T100" s="10">
        <f>O100*Q100</f>
        <v>0</v>
      </c>
      <c r="U100" s="11"/>
      <c r="V100" s="11"/>
      <c r="W100" s="11"/>
    </row>
    <row r="101" spans="4:23" ht="12.75" customHeight="1">
      <c r="D101" s="12"/>
      <c r="E101" s="12"/>
      <c r="F101" s="12"/>
      <c r="G101" s="12" t="s">
        <v>36</v>
      </c>
      <c r="H101" s="12"/>
      <c r="I101" s="17" t="s">
        <v>37</v>
      </c>
      <c r="J101" s="17"/>
      <c r="K101" s="17"/>
      <c r="L101" s="17"/>
      <c r="M101" s="17"/>
      <c r="N101" s="8"/>
      <c r="O101" s="19"/>
      <c r="P101" s="19"/>
      <c r="Q101" s="12"/>
      <c r="R101" s="12"/>
      <c r="S101" s="12"/>
      <c r="T101" s="20"/>
      <c r="U101" s="20"/>
      <c r="V101" s="20"/>
      <c r="W101" s="20"/>
    </row>
    <row r="102" spans="4:23" ht="51" customHeight="1">
      <c r="D102" s="12"/>
      <c r="E102" s="12"/>
      <c r="F102" s="12"/>
      <c r="G102" s="13" t="s">
        <v>53</v>
      </c>
      <c r="H102" s="13"/>
      <c r="I102" s="14" t="s">
        <v>115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4:23" ht="12.75" customHeight="1">
      <c r="D103" s="15"/>
      <c r="E103" s="15"/>
      <c r="F103" s="15"/>
      <c r="G103" s="16"/>
      <c r="H103" s="16"/>
      <c r="I103" s="17" t="s">
        <v>120</v>
      </c>
      <c r="J103" s="17"/>
      <c r="K103" s="17"/>
      <c r="L103" s="17"/>
      <c r="M103" s="17"/>
      <c r="N103" s="9"/>
      <c r="O103" s="16"/>
      <c r="P103" s="16"/>
      <c r="Q103" s="15"/>
      <c r="R103" s="15"/>
      <c r="S103" s="15"/>
      <c r="T103" s="18"/>
      <c r="U103" s="18"/>
      <c r="V103" s="18"/>
      <c r="W103" s="18"/>
    </row>
    <row r="104" spans="4:23" ht="15" customHeight="1">
      <c r="D104" s="17" t="s">
        <v>121</v>
      </c>
      <c r="E104" s="17"/>
      <c r="F104" s="17"/>
      <c r="G104" s="17" t="s">
        <v>122</v>
      </c>
      <c r="H104" s="17"/>
      <c r="I104" s="17" t="s">
        <v>123</v>
      </c>
      <c r="J104" s="17"/>
      <c r="K104" s="17"/>
      <c r="L104" s="17"/>
      <c r="M104" s="17"/>
      <c r="N104" s="7" t="s">
        <v>51</v>
      </c>
      <c r="O104" s="21">
        <v>135</v>
      </c>
      <c r="P104" s="21"/>
      <c r="Q104" s="22">
        <v>0</v>
      </c>
      <c r="R104" s="22"/>
      <c r="S104" s="22"/>
      <c r="T104" s="10">
        <f>O104*Q104</f>
        <v>0</v>
      </c>
      <c r="U104" s="11"/>
      <c r="V104" s="11"/>
      <c r="W104" s="11"/>
    </row>
    <row r="105" spans="4:23" ht="12" customHeight="1">
      <c r="D105" s="12"/>
      <c r="E105" s="12"/>
      <c r="F105" s="12"/>
      <c r="G105" s="12" t="s">
        <v>36</v>
      </c>
      <c r="H105" s="12"/>
      <c r="I105" s="17" t="s">
        <v>37</v>
      </c>
      <c r="J105" s="17"/>
      <c r="K105" s="17"/>
      <c r="L105" s="17"/>
      <c r="M105" s="17"/>
      <c r="N105" s="8"/>
      <c r="O105" s="19"/>
      <c r="P105" s="19"/>
      <c r="Q105" s="12"/>
      <c r="R105" s="12"/>
      <c r="S105" s="12"/>
      <c r="T105" s="20"/>
      <c r="U105" s="20"/>
      <c r="V105" s="20"/>
      <c r="W105" s="20"/>
    </row>
    <row r="106" spans="4:23" ht="241.5" customHeight="1">
      <c r="D106" s="12"/>
      <c r="E106" s="12"/>
      <c r="F106" s="12"/>
      <c r="G106" s="13" t="s">
        <v>53</v>
      </c>
      <c r="H106" s="13"/>
      <c r="I106" s="14" t="s">
        <v>124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4:23" ht="12" customHeight="1">
      <c r="D107" s="15"/>
      <c r="E107" s="15"/>
      <c r="F107" s="15"/>
      <c r="G107" s="16"/>
      <c r="H107" s="16"/>
      <c r="I107" s="17" t="s">
        <v>125</v>
      </c>
      <c r="J107" s="17"/>
      <c r="K107" s="17"/>
      <c r="L107" s="17"/>
      <c r="M107" s="17"/>
      <c r="N107" s="9"/>
      <c r="O107" s="16"/>
      <c r="P107" s="16"/>
      <c r="Q107" s="15"/>
      <c r="R107" s="15"/>
      <c r="S107" s="15"/>
      <c r="T107" s="18"/>
      <c r="U107" s="18"/>
      <c r="V107" s="18"/>
      <c r="W107" s="18"/>
    </row>
    <row r="108" spans="4:23" ht="15" customHeight="1">
      <c r="D108" s="17" t="s">
        <v>126</v>
      </c>
      <c r="E108" s="17"/>
      <c r="F108" s="17"/>
      <c r="G108" s="17" t="s">
        <v>127</v>
      </c>
      <c r="H108" s="17"/>
      <c r="I108" s="17" t="s">
        <v>128</v>
      </c>
      <c r="J108" s="17"/>
      <c r="K108" s="17"/>
      <c r="L108" s="17"/>
      <c r="M108" s="17"/>
      <c r="N108" s="7" t="s">
        <v>51</v>
      </c>
      <c r="O108" s="21">
        <v>135</v>
      </c>
      <c r="P108" s="21"/>
      <c r="Q108" s="22">
        <v>0</v>
      </c>
      <c r="R108" s="22"/>
      <c r="S108" s="22"/>
      <c r="T108" s="10">
        <f>O108*Q108</f>
        <v>0</v>
      </c>
      <c r="U108" s="11"/>
      <c r="V108" s="11"/>
      <c r="W108" s="11"/>
    </row>
    <row r="109" spans="4:23" ht="12.75" customHeight="1">
      <c r="D109" s="12"/>
      <c r="E109" s="12"/>
      <c r="F109" s="12"/>
      <c r="G109" s="12" t="s">
        <v>36</v>
      </c>
      <c r="H109" s="12"/>
      <c r="I109" s="17" t="s">
        <v>37</v>
      </c>
      <c r="J109" s="17"/>
      <c r="K109" s="17"/>
      <c r="L109" s="17"/>
      <c r="M109" s="17"/>
      <c r="N109" s="8"/>
      <c r="O109" s="19"/>
      <c r="P109" s="19"/>
      <c r="Q109" s="12"/>
      <c r="R109" s="12"/>
      <c r="S109" s="12"/>
      <c r="T109" s="20"/>
      <c r="U109" s="20"/>
      <c r="V109" s="20"/>
      <c r="W109" s="20"/>
    </row>
    <row r="110" spans="4:23" ht="177" customHeight="1">
      <c r="D110" s="12"/>
      <c r="E110" s="12"/>
      <c r="F110" s="12"/>
      <c r="G110" s="13" t="s">
        <v>53</v>
      </c>
      <c r="H110" s="13"/>
      <c r="I110" s="14" t="s">
        <v>129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4:23" ht="12.75" customHeight="1">
      <c r="D111" s="15"/>
      <c r="E111" s="15"/>
      <c r="F111" s="15"/>
      <c r="G111" s="16"/>
      <c r="H111" s="16"/>
      <c r="I111" s="17" t="s">
        <v>125</v>
      </c>
      <c r="J111" s="17"/>
      <c r="K111" s="17"/>
      <c r="L111" s="17"/>
      <c r="M111" s="17"/>
      <c r="N111" s="9"/>
      <c r="O111" s="16"/>
      <c r="P111" s="16"/>
      <c r="Q111" s="15"/>
      <c r="R111" s="15"/>
      <c r="S111" s="15"/>
      <c r="T111" s="18"/>
      <c r="U111" s="18"/>
      <c r="V111" s="18"/>
      <c r="W111" s="18"/>
    </row>
    <row r="112" spans="4:23" ht="15" customHeight="1">
      <c r="D112" s="17" t="s">
        <v>130</v>
      </c>
      <c r="E112" s="17"/>
      <c r="F112" s="17"/>
      <c r="G112" s="17" t="s">
        <v>131</v>
      </c>
      <c r="H112" s="17"/>
      <c r="I112" s="17" t="s">
        <v>132</v>
      </c>
      <c r="J112" s="17"/>
      <c r="K112" s="17"/>
      <c r="L112" s="17"/>
      <c r="M112" s="17"/>
      <c r="N112" s="7" t="s">
        <v>51</v>
      </c>
      <c r="O112" s="21">
        <v>11.25</v>
      </c>
      <c r="P112" s="21"/>
      <c r="Q112" s="22">
        <v>0</v>
      </c>
      <c r="R112" s="22"/>
      <c r="S112" s="22"/>
      <c r="T112" s="27">
        <v>0</v>
      </c>
      <c r="U112" s="27"/>
      <c r="V112" s="27"/>
      <c r="W112" s="27"/>
    </row>
    <row r="113" spans="4:23" ht="12" customHeight="1">
      <c r="D113" s="12"/>
      <c r="E113" s="12"/>
      <c r="F113" s="12"/>
      <c r="G113" s="12" t="s">
        <v>36</v>
      </c>
      <c r="H113" s="12"/>
      <c r="I113" s="17" t="s">
        <v>37</v>
      </c>
      <c r="J113" s="17"/>
      <c r="K113" s="17"/>
      <c r="L113" s="17"/>
      <c r="M113" s="17"/>
      <c r="N113" s="8"/>
      <c r="O113" s="19"/>
      <c r="P113" s="19"/>
      <c r="Q113" s="12"/>
      <c r="R113" s="12"/>
      <c r="S113" s="12"/>
      <c r="T113" s="20"/>
      <c r="U113" s="20"/>
      <c r="V113" s="20"/>
      <c r="W113" s="20"/>
    </row>
    <row r="114" spans="4:23" ht="228.75" customHeight="1">
      <c r="D114" s="12"/>
      <c r="E114" s="12"/>
      <c r="F114" s="12"/>
      <c r="G114" s="13" t="s">
        <v>53</v>
      </c>
      <c r="H114" s="13"/>
      <c r="I114" s="14" t="s">
        <v>133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4:23" ht="12.75" customHeight="1">
      <c r="D115" s="15"/>
      <c r="E115" s="15"/>
      <c r="F115" s="15"/>
      <c r="G115" s="16"/>
      <c r="H115" s="16"/>
      <c r="I115" s="17" t="s">
        <v>134</v>
      </c>
      <c r="J115" s="17"/>
      <c r="K115" s="17"/>
      <c r="L115" s="17"/>
      <c r="M115" s="17"/>
      <c r="N115" s="9"/>
      <c r="O115" s="16"/>
      <c r="P115" s="16"/>
      <c r="Q115" s="15"/>
      <c r="R115" s="15"/>
      <c r="S115" s="15"/>
      <c r="T115" s="18"/>
      <c r="U115" s="18"/>
      <c r="V115" s="18"/>
      <c r="W115" s="18"/>
    </row>
    <row r="116" spans="4:23" ht="14.25" customHeight="1">
      <c r="D116" s="17" t="s">
        <v>135</v>
      </c>
      <c r="E116" s="17"/>
      <c r="F116" s="17"/>
      <c r="G116" s="17" t="s">
        <v>136</v>
      </c>
      <c r="H116" s="17"/>
      <c r="I116" s="17" t="s">
        <v>137</v>
      </c>
      <c r="J116" s="17"/>
      <c r="K116" s="17"/>
      <c r="L116" s="17"/>
      <c r="M116" s="17"/>
      <c r="N116" s="7" t="s">
        <v>83</v>
      </c>
      <c r="O116" s="21">
        <v>410</v>
      </c>
      <c r="P116" s="21"/>
      <c r="Q116" s="22">
        <v>0</v>
      </c>
      <c r="R116" s="22"/>
      <c r="S116" s="22"/>
      <c r="T116" s="10">
        <f>O116*Q116</f>
        <v>0</v>
      </c>
      <c r="U116" s="11"/>
      <c r="V116" s="11"/>
      <c r="W116" s="11"/>
    </row>
    <row r="117" spans="4:23" ht="12.75" customHeight="1">
      <c r="D117" s="12"/>
      <c r="E117" s="12"/>
      <c r="F117" s="12"/>
      <c r="G117" s="12" t="s">
        <v>36</v>
      </c>
      <c r="H117" s="12"/>
      <c r="I117" s="17" t="s">
        <v>37</v>
      </c>
      <c r="J117" s="17"/>
      <c r="K117" s="17"/>
      <c r="L117" s="17"/>
      <c r="M117" s="17"/>
      <c r="N117" s="8"/>
      <c r="O117" s="19"/>
      <c r="P117" s="19"/>
      <c r="Q117" s="12"/>
      <c r="R117" s="12"/>
      <c r="S117" s="12"/>
      <c r="T117" s="20"/>
      <c r="U117" s="20"/>
      <c r="V117" s="20"/>
      <c r="W117" s="20"/>
    </row>
    <row r="118" spans="4:23" ht="10.5" customHeight="1">
      <c r="D118" s="12"/>
      <c r="E118" s="12"/>
      <c r="F118" s="12"/>
      <c r="G118" s="13" t="s">
        <v>53</v>
      </c>
      <c r="H118" s="13"/>
      <c r="I118" s="14" t="s">
        <v>138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4:23" ht="12.75" customHeight="1">
      <c r="D119" s="15"/>
      <c r="E119" s="15"/>
      <c r="F119" s="15"/>
      <c r="G119" s="16"/>
      <c r="H119" s="16"/>
      <c r="I119" s="17" t="s">
        <v>139</v>
      </c>
      <c r="J119" s="17"/>
      <c r="K119" s="17"/>
      <c r="L119" s="17"/>
      <c r="M119" s="17"/>
      <c r="N119" s="9"/>
      <c r="O119" s="16"/>
      <c r="P119" s="16"/>
      <c r="Q119" s="15"/>
      <c r="R119" s="15"/>
      <c r="S119" s="15"/>
      <c r="T119" s="18"/>
      <c r="U119" s="18"/>
      <c r="V119" s="18"/>
      <c r="W119" s="18"/>
    </row>
    <row r="120" spans="4:23" ht="18" customHeight="1">
      <c r="D120" s="23" t="s">
        <v>39</v>
      </c>
      <c r="E120" s="23"/>
      <c r="F120" s="23"/>
      <c r="G120" s="23"/>
      <c r="H120" s="23"/>
      <c r="I120" s="24" t="s">
        <v>140</v>
      </c>
      <c r="J120" s="24"/>
      <c r="K120" s="24"/>
      <c r="L120" s="24"/>
      <c r="M120" s="24"/>
      <c r="N120" s="24"/>
      <c r="O120" s="24"/>
      <c r="P120" s="24"/>
      <c r="Q120" s="24"/>
      <c r="R120" s="25">
        <f>T121+T125+T129+T133+T137+T143</f>
        <v>0</v>
      </c>
      <c r="S120" s="25"/>
      <c r="T120" s="25"/>
      <c r="U120" s="25"/>
      <c r="V120" s="25"/>
      <c r="W120" s="25"/>
    </row>
    <row r="121" spans="4:23" ht="15" customHeight="1">
      <c r="D121" s="17" t="s">
        <v>141</v>
      </c>
      <c r="E121" s="17"/>
      <c r="F121" s="17"/>
      <c r="G121" s="17" t="s">
        <v>142</v>
      </c>
      <c r="H121" s="17"/>
      <c r="I121" s="17" t="s">
        <v>143</v>
      </c>
      <c r="J121" s="17"/>
      <c r="K121" s="17"/>
      <c r="L121" s="17"/>
      <c r="M121" s="17"/>
      <c r="N121" s="7" t="s">
        <v>144</v>
      </c>
      <c r="O121" s="21">
        <v>16</v>
      </c>
      <c r="P121" s="21"/>
      <c r="Q121" s="22">
        <v>0</v>
      </c>
      <c r="R121" s="22"/>
      <c r="S121" s="22"/>
      <c r="T121" s="10">
        <f>O121*Q121</f>
        <v>0</v>
      </c>
      <c r="U121" s="11"/>
      <c r="V121" s="11"/>
      <c r="W121" s="11"/>
    </row>
    <row r="122" spans="4:23" ht="12" customHeight="1">
      <c r="D122" s="12"/>
      <c r="E122" s="12"/>
      <c r="F122" s="12"/>
      <c r="G122" s="12" t="s">
        <v>36</v>
      </c>
      <c r="H122" s="12"/>
      <c r="I122" s="17" t="s">
        <v>37</v>
      </c>
      <c r="J122" s="17"/>
      <c r="K122" s="17"/>
      <c r="L122" s="17"/>
      <c r="M122" s="17"/>
      <c r="N122" s="8"/>
      <c r="O122" s="19"/>
      <c r="P122" s="19"/>
      <c r="Q122" s="12"/>
      <c r="R122" s="12"/>
      <c r="S122" s="12"/>
      <c r="T122" s="20"/>
      <c r="U122" s="20"/>
      <c r="V122" s="20"/>
      <c r="W122" s="20"/>
    </row>
    <row r="123" spans="4:23" ht="134.25" customHeight="1">
      <c r="D123" s="12"/>
      <c r="E123" s="12"/>
      <c r="F123" s="12"/>
      <c r="G123" s="13" t="s">
        <v>53</v>
      </c>
      <c r="H123" s="13"/>
      <c r="I123" s="14" t="s">
        <v>145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4:23" ht="12" customHeight="1">
      <c r="D124" s="15"/>
      <c r="E124" s="15"/>
      <c r="F124" s="15"/>
      <c r="G124" s="16"/>
      <c r="H124" s="16"/>
      <c r="I124" s="17" t="s">
        <v>146</v>
      </c>
      <c r="J124" s="17"/>
      <c r="K124" s="17"/>
      <c r="L124" s="17"/>
      <c r="M124" s="17"/>
      <c r="N124" s="9"/>
      <c r="O124" s="16"/>
      <c r="P124" s="16"/>
      <c r="Q124" s="15"/>
      <c r="R124" s="15"/>
      <c r="S124" s="15"/>
      <c r="T124" s="18"/>
      <c r="U124" s="18"/>
      <c r="V124" s="18"/>
      <c r="W124" s="18"/>
    </row>
    <row r="125" spans="4:23" ht="15" customHeight="1">
      <c r="D125" s="17" t="s">
        <v>147</v>
      </c>
      <c r="E125" s="17"/>
      <c r="F125" s="17"/>
      <c r="G125" s="17" t="s">
        <v>148</v>
      </c>
      <c r="H125" s="17"/>
      <c r="I125" s="17" t="s">
        <v>149</v>
      </c>
      <c r="J125" s="17"/>
      <c r="K125" s="17"/>
      <c r="L125" s="17"/>
      <c r="M125" s="17"/>
      <c r="N125" s="7" t="s">
        <v>83</v>
      </c>
      <c r="O125" s="21">
        <v>312.2</v>
      </c>
      <c r="P125" s="21"/>
      <c r="Q125" s="22">
        <v>0</v>
      </c>
      <c r="R125" s="22"/>
      <c r="S125" s="22"/>
      <c r="T125" s="10">
        <f>O125*Q125</f>
        <v>0</v>
      </c>
      <c r="U125" s="11"/>
      <c r="V125" s="11"/>
      <c r="W125" s="11"/>
    </row>
    <row r="126" spans="4:23" ht="12.75" customHeight="1">
      <c r="D126" s="12"/>
      <c r="E126" s="12"/>
      <c r="F126" s="12"/>
      <c r="G126" s="12" t="s">
        <v>36</v>
      </c>
      <c r="H126" s="12"/>
      <c r="I126" s="17" t="s">
        <v>37</v>
      </c>
      <c r="J126" s="17"/>
      <c r="K126" s="17"/>
      <c r="L126" s="17"/>
      <c r="M126" s="17"/>
      <c r="N126" s="8"/>
      <c r="O126" s="19"/>
      <c r="P126" s="19"/>
      <c r="Q126" s="12"/>
      <c r="R126" s="12"/>
      <c r="S126" s="12"/>
      <c r="T126" s="20"/>
      <c r="U126" s="20"/>
      <c r="V126" s="20"/>
      <c r="W126" s="20"/>
    </row>
    <row r="127" spans="4:23" ht="105.75" customHeight="1">
      <c r="D127" s="12"/>
      <c r="E127" s="12"/>
      <c r="F127" s="12"/>
      <c r="G127" s="13" t="s">
        <v>53</v>
      </c>
      <c r="H127" s="13"/>
      <c r="I127" s="14" t="s">
        <v>150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4:23" ht="12.75" customHeight="1">
      <c r="D128" s="15"/>
      <c r="E128" s="15"/>
      <c r="F128" s="15"/>
      <c r="G128" s="16"/>
      <c r="H128" s="16"/>
      <c r="I128" s="17" t="s">
        <v>151</v>
      </c>
      <c r="J128" s="17"/>
      <c r="K128" s="17"/>
      <c r="L128" s="17"/>
      <c r="M128" s="17"/>
      <c r="N128" s="9"/>
      <c r="O128" s="16"/>
      <c r="P128" s="16"/>
      <c r="Q128" s="15"/>
      <c r="R128" s="15"/>
      <c r="S128" s="15"/>
      <c r="T128" s="18"/>
      <c r="U128" s="18"/>
      <c r="V128" s="18"/>
      <c r="W128" s="18"/>
    </row>
    <row r="129" spans="4:23" ht="14.25" customHeight="1">
      <c r="D129" s="17" t="s">
        <v>152</v>
      </c>
      <c r="E129" s="17"/>
      <c r="F129" s="17"/>
      <c r="G129" s="17" t="s">
        <v>153</v>
      </c>
      <c r="H129" s="17"/>
      <c r="I129" s="17" t="s">
        <v>154</v>
      </c>
      <c r="J129" s="17"/>
      <c r="K129" s="17"/>
      <c r="L129" s="17"/>
      <c r="M129" s="17"/>
      <c r="N129" s="7" t="s">
        <v>144</v>
      </c>
      <c r="O129" s="21">
        <v>60</v>
      </c>
      <c r="P129" s="21"/>
      <c r="Q129" s="22">
        <v>0</v>
      </c>
      <c r="R129" s="22"/>
      <c r="S129" s="22"/>
      <c r="T129" s="10">
        <f>O129*Q129</f>
        <v>0</v>
      </c>
      <c r="U129" s="11"/>
      <c r="V129" s="11"/>
      <c r="W129" s="11"/>
    </row>
    <row r="130" spans="4:23" ht="12.75" customHeight="1">
      <c r="D130" s="12"/>
      <c r="E130" s="12"/>
      <c r="F130" s="12"/>
      <c r="G130" s="12" t="s">
        <v>36</v>
      </c>
      <c r="H130" s="12"/>
      <c r="I130" s="17" t="s">
        <v>37</v>
      </c>
      <c r="J130" s="17"/>
      <c r="K130" s="17"/>
      <c r="L130" s="17"/>
      <c r="M130" s="17"/>
      <c r="N130" s="8"/>
      <c r="O130" s="19"/>
      <c r="P130" s="19"/>
      <c r="Q130" s="12"/>
      <c r="R130" s="12"/>
      <c r="S130" s="12"/>
      <c r="T130" s="20"/>
      <c r="U130" s="20"/>
      <c r="V130" s="20"/>
      <c r="W130" s="20"/>
    </row>
    <row r="131" spans="4:23" ht="54" customHeight="1">
      <c r="D131" s="12"/>
      <c r="E131" s="12"/>
      <c r="F131" s="12"/>
      <c r="G131" s="13" t="s">
        <v>53</v>
      </c>
      <c r="H131" s="13"/>
      <c r="I131" s="14" t="s">
        <v>155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4:23" ht="12" customHeight="1">
      <c r="D132" s="15"/>
      <c r="E132" s="15"/>
      <c r="F132" s="15"/>
      <c r="G132" s="16"/>
      <c r="H132" s="16"/>
      <c r="I132" s="17" t="s">
        <v>156</v>
      </c>
      <c r="J132" s="17"/>
      <c r="K132" s="17"/>
      <c r="L132" s="17"/>
      <c r="M132" s="17"/>
      <c r="N132" s="9"/>
      <c r="O132" s="16"/>
      <c r="P132" s="16"/>
      <c r="Q132" s="15"/>
      <c r="R132" s="15"/>
      <c r="S132" s="15"/>
      <c r="T132" s="18"/>
      <c r="U132" s="18"/>
      <c r="V132" s="18"/>
      <c r="W132" s="18"/>
    </row>
    <row r="133" spans="4:23" ht="15" customHeight="1">
      <c r="D133" s="17" t="s">
        <v>157</v>
      </c>
      <c r="E133" s="17"/>
      <c r="F133" s="17"/>
      <c r="G133" s="17" t="s">
        <v>158</v>
      </c>
      <c r="H133" s="17"/>
      <c r="I133" s="17" t="s">
        <v>159</v>
      </c>
      <c r="J133" s="17"/>
      <c r="K133" s="17"/>
      <c r="L133" s="17"/>
      <c r="M133" s="17"/>
      <c r="N133" s="7" t="s">
        <v>144</v>
      </c>
      <c r="O133" s="21">
        <v>60</v>
      </c>
      <c r="P133" s="21"/>
      <c r="Q133" s="22">
        <v>0</v>
      </c>
      <c r="R133" s="22"/>
      <c r="S133" s="22"/>
      <c r="T133" s="10">
        <f>O133*Q133</f>
        <v>0</v>
      </c>
      <c r="U133" s="11"/>
      <c r="V133" s="11"/>
      <c r="W133" s="11"/>
    </row>
    <row r="134" spans="4:23" ht="12.75" customHeight="1">
      <c r="D134" s="12"/>
      <c r="E134" s="12"/>
      <c r="F134" s="12"/>
      <c r="G134" s="12" t="s">
        <v>36</v>
      </c>
      <c r="H134" s="12"/>
      <c r="I134" s="17" t="s">
        <v>37</v>
      </c>
      <c r="J134" s="17"/>
      <c r="K134" s="17"/>
      <c r="L134" s="17"/>
      <c r="M134" s="17"/>
      <c r="N134" s="8"/>
      <c r="O134" s="19"/>
      <c r="P134" s="19"/>
      <c r="Q134" s="12"/>
      <c r="R134" s="12"/>
      <c r="S134" s="12"/>
      <c r="T134" s="20"/>
      <c r="U134" s="20"/>
      <c r="V134" s="20"/>
      <c r="W134" s="20"/>
    </row>
    <row r="135" spans="4:23" ht="71.25" customHeight="1">
      <c r="D135" s="12"/>
      <c r="E135" s="12"/>
      <c r="F135" s="12"/>
      <c r="G135" s="13" t="s">
        <v>53</v>
      </c>
      <c r="H135" s="13"/>
      <c r="I135" s="14" t="s">
        <v>160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4:23" ht="12" customHeight="1">
      <c r="D136" s="15"/>
      <c r="E136" s="15"/>
      <c r="F136" s="15"/>
      <c r="G136" s="16"/>
      <c r="H136" s="16"/>
      <c r="I136" s="17" t="s">
        <v>156</v>
      </c>
      <c r="J136" s="17"/>
      <c r="K136" s="17"/>
      <c r="L136" s="17"/>
      <c r="M136" s="17"/>
      <c r="N136" s="9"/>
      <c r="O136" s="16"/>
      <c r="P136" s="16"/>
      <c r="Q136" s="15"/>
      <c r="R136" s="15"/>
      <c r="S136" s="15"/>
      <c r="T136" s="18"/>
      <c r="U136" s="18"/>
      <c r="V136" s="18"/>
      <c r="W136" s="18"/>
    </row>
    <row r="137" spans="4:23" ht="15" customHeight="1">
      <c r="D137" s="17" t="s">
        <v>161</v>
      </c>
      <c r="E137" s="17"/>
      <c r="F137" s="17"/>
      <c r="G137" s="17" t="s">
        <v>162</v>
      </c>
      <c r="H137" s="17"/>
      <c r="I137" s="17" t="s">
        <v>163</v>
      </c>
      <c r="J137" s="17"/>
      <c r="K137" s="17"/>
      <c r="L137" s="17"/>
      <c r="M137" s="17"/>
      <c r="N137" s="7" t="s">
        <v>51</v>
      </c>
      <c r="O137" s="21">
        <v>12.57</v>
      </c>
      <c r="P137" s="21"/>
      <c r="Q137" s="22">
        <v>0</v>
      </c>
      <c r="R137" s="22"/>
      <c r="S137" s="22"/>
      <c r="T137" s="10">
        <f>O137*Q137</f>
        <v>0</v>
      </c>
      <c r="U137" s="11"/>
      <c r="V137" s="11"/>
      <c r="W137" s="11"/>
    </row>
    <row r="138" spans="4:23" ht="12.75" customHeight="1">
      <c r="D138" s="12"/>
      <c r="E138" s="12"/>
      <c r="F138" s="12"/>
      <c r="G138" s="12" t="s">
        <v>36</v>
      </c>
      <c r="H138" s="12"/>
      <c r="I138" s="17" t="s">
        <v>37</v>
      </c>
      <c r="J138" s="17"/>
      <c r="K138" s="17"/>
      <c r="L138" s="17"/>
      <c r="M138" s="17"/>
      <c r="N138" s="8"/>
      <c r="O138" s="19"/>
      <c r="P138" s="19"/>
      <c r="Q138" s="12"/>
      <c r="R138" s="12"/>
      <c r="S138" s="12"/>
      <c r="T138" s="20"/>
      <c r="U138" s="20"/>
      <c r="V138" s="20"/>
      <c r="W138" s="20"/>
    </row>
    <row r="139" spans="4:23" ht="27" customHeight="1">
      <c r="D139" s="12"/>
      <c r="E139" s="12"/>
      <c r="F139" s="12"/>
      <c r="G139" s="13" t="s">
        <v>53</v>
      </c>
      <c r="H139" s="13"/>
      <c r="I139" s="14" t="s">
        <v>164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4:23" ht="12.75" customHeight="1">
      <c r="D140" s="15"/>
      <c r="E140" s="15"/>
      <c r="F140" s="15"/>
      <c r="G140" s="16"/>
      <c r="H140" s="16"/>
      <c r="I140" s="17" t="s">
        <v>165</v>
      </c>
      <c r="J140" s="17"/>
      <c r="K140" s="17"/>
      <c r="L140" s="17"/>
      <c r="M140" s="17"/>
      <c r="N140" s="9"/>
      <c r="O140" s="16"/>
      <c r="P140" s="16"/>
      <c r="Q140" s="15"/>
      <c r="R140" s="15"/>
      <c r="S140" s="15"/>
      <c r="T140" s="18"/>
      <c r="U140" s="18"/>
      <c r="V140" s="18"/>
      <c r="W140" s="18"/>
    </row>
    <row r="141" spans="4:23" ht="12.75" customHeight="1">
      <c r="D141" s="15"/>
      <c r="E141" s="15"/>
      <c r="F141" s="15"/>
      <c r="G141" s="16"/>
      <c r="H141" s="16"/>
      <c r="I141" s="17" t="s">
        <v>166</v>
      </c>
      <c r="J141" s="17"/>
      <c r="K141" s="17"/>
      <c r="L141" s="17"/>
      <c r="M141" s="17"/>
      <c r="N141" s="9"/>
      <c r="O141" s="16"/>
      <c r="P141" s="16"/>
      <c r="Q141" s="15"/>
      <c r="R141" s="15"/>
      <c r="S141" s="15"/>
      <c r="T141" s="18"/>
      <c r="U141" s="18"/>
      <c r="V141" s="18"/>
      <c r="W141" s="18"/>
    </row>
    <row r="142" spans="4:23" ht="12" customHeight="1">
      <c r="D142" s="15"/>
      <c r="E142" s="15"/>
      <c r="F142" s="15"/>
      <c r="G142" s="16"/>
      <c r="H142" s="16"/>
      <c r="I142" s="26" t="s">
        <v>167</v>
      </c>
      <c r="J142" s="26"/>
      <c r="K142" s="26"/>
      <c r="L142" s="26"/>
      <c r="M142" s="26"/>
      <c r="N142" s="9"/>
      <c r="O142" s="16"/>
      <c r="P142" s="16"/>
      <c r="Q142" s="15"/>
      <c r="R142" s="15"/>
      <c r="S142" s="15"/>
      <c r="T142" s="18"/>
      <c r="U142" s="18"/>
      <c r="V142" s="18"/>
      <c r="W142" s="18"/>
    </row>
    <row r="143" spans="4:23" ht="15" customHeight="1">
      <c r="D143" s="17" t="s">
        <v>168</v>
      </c>
      <c r="E143" s="17"/>
      <c r="F143" s="17"/>
      <c r="G143" s="17" t="s">
        <v>169</v>
      </c>
      <c r="H143" s="17"/>
      <c r="I143" s="17" t="s">
        <v>170</v>
      </c>
      <c r="J143" s="17"/>
      <c r="K143" s="17"/>
      <c r="L143" s="17"/>
      <c r="M143" s="17"/>
      <c r="N143" s="7" t="s">
        <v>51</v>
      </c>
      <c r="O143" s="21">
        <v>14.64</v>
      </c>
      <c r="P143" s="21"/>
      <c r="Q143" s="22">
        <v>0</v>
      </c>
      <c r="R143" s="22"/>
      <c r="S143" s="22"/>
      <c r="T143" s="10">
        <f>O143*Q143</f>
        <v>0</v>
      </c>
      <c r="U143" s="11"/>
      <c r="V143" s="11"/>
      <c r="W143" s="11"/>
    </row>
    <row r="144" spans="4:23" ht="12.75" customHeight="1">
      <c r="D144" s="12"/>
      <c r="E144" s="12"/>
      <c r="F144" s="12"/>
      <c r="G144" s="12" t="s">
        <v>36</v>
      </c>
      <c r="H144" s="12"/>
      <c r="I144" s="17" t="s">
        <v>37</v>
      </c>
      <c r="J144" s="17"/>
      <c r="K144" s="17"/>
      <c r="L144" s="17"/>
      <c r="M144" s="17"/>
      <c r="N144" s="8"/>
      <c r="O144" s="19"/>
      <c r="P144" s="19"/>
      <c r="Q144" s="12"/>
      <c r="R144" s="12"/>
      <c r="S144" s="12"/>
      <c r="T144" s="20"/>
      <c r="U144" s="20"/>
      <c r="V144" s="20"/>
      <c r="W144" s="20"/>
    </row>
    <row r="145" spans="4:23" ht="228.75" customHeight="1">
      <c r="D145" s="12"/>
      <c r="E145" s="12"/>
      <c r="F145" s="12"/>
      <c r="G145" s="13" t="s">
        <v>53</v>
      </c>
      <c r="H145" s="13"/>
      <c r="I145" s="14" t="s">
        <v>171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4:23" ht="12" customHeight="1">
      <c r="D146" s="15"/>
      <c r="E146" s="15"/>
      <c r="F146" s="15"/>
      <c r="G146" s="16"/>
      <c r="H146" s="16"/>
      <c r="I146" s="17" t="s">
        <v>172</v>
      </c>
      <c r="J146" s="17"/>
      <c r="K146" s="17"/>
      <c r="L146" s="17"/>
      <c r="M146" s="17"/>
      <c r="N146" s="9"/>
      <c r="O146" s="16"/>
      <c r="P146" s="16"/>
      <c r="Q146" s="15"/>
      <c r="R146" s="15"/>
      <c r="S146" s="15"/>
      <c r="T146" s="18"/>
      <c r="U146" s="18"/>
      <c r="V146" s="18"/>
      <c r="W146" s="18"/>
    </row>
    <row r="147" spans="4:23" ht="18" customHeight="1">
      <c r="D147" s="23" t="s">
        <v>42</v>
      </c>
      <c r="E147" s="23"/>
      <c r="F147" s="23"/>
      <c r="G147" s="23"/>
      <c r="H147" s="23"/>
      <c r="I147" s="24" t="s">
        <v>173</v>
      </c>
      <c r="J147" s="24"/>
      <c r="K147" s="24"/>
      <c r="L147" s="24"/>
      <c r="M147" s="24"/>
      <c r="N147" s="24"/>
      <c r="O147" s="24"/>
      <c r="P147" s="24"/>
      <c r="Q147" s="24"/>
      <c r="R147" s="25">
        <f>T148</f>
        <v>0</v>
      </c>
      <c r="S147" s="25"/>
      <c r="T147" s="25"/>
      <c r="U147" s="25"/>
      <c r="V147" s="25"/>
      <c r="W147" s="25"/>
    </row>
    <row r="148" spans="4:23" ht="15" customHeight="1">
      <c r="D148" s="17" t="s">
        <v>174</v>
      </c>
      <c r="E148" s="17"/>
      <c r="F148" s="17"/>
      <c r="G148" s="17" t="s">
        <v>175</v>
      </c>
      <c r="H148" s="17"/>
      <c r="I148" s="17" t="s">
        <v>176</v>
      </c>
      <c r="J148" s="17"/>
      <c r="K148" s="17"/>
      <c r="L148" s="17"/>
      <c r="M148" s="17"/>
      <c r="N148" s="7" t="s">
        <v>51</v>
      </c>
      <c r="O148" s="21">
        <v>10.6</v>
      </c>
      <c r="P148" s="21"/>
      <c r="Q148" s="22">
        <v>0</v>
      </c>
      <c r="R148" s="22"/>
      <c r="S148" s="22"/>
      <c r="T148" s="10">
        <f>O148*Q148</f>
        <v>0</v>
      </c>
      <c r="U148" s="11"/>
      <c r="V148" s="11"/>
      <c r="W148" s="11"/>
    </row>
    <row r="149" spans="4:23" ht="12.75" customHeight="1">
      <c r="D149" s="12"/>
      <c r="E149" s="12"/>
      <c r="F149" s="12"/>
      <c r="G149" s="12" t="s">
        <v>36</v>
      </c>
      <c r="H149" s="12"/>
      <c r="I149" s="17" t="s">
        <v>37</v>
      </c>
      <c r="J149" s="17"/>
      <c r="K149" s="17"/>
      <c r="L149" s="17"/>
      <c r="M149" s="17"/>
      <c r="N149" s="8"/>
      <c r="O149" s="19"/>
      <c r="P149" s="19"/>
      <c r="Q149" s="12"/>
      <c r="R149" s="12"/>
      <c r="S149" s="12"/>
      <c r="T149" s="20"/>
      <c r="U149" s="20"/>
      <c r="V149" s="20"/>
      <c r="W149" s="20"/>
    </row>
    <row r="150" spans="4:23" ht="234" customHeight="1">
      <c r="D150" s="12"/>
      <c r="E150" s="12"/>
      <c r="F150" s="12"/>
      <c r="G150" s="13" t="s">
        <v>53</v>
      </c>
      <c r="H150" s="13"/>
      <c r="I150" s="14" t="s">
        <v>177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4:23" ht="12.75" customHeight="1">
      <c r="D151" s="15"/>
      <c r="E151" s="15"/>
      <c r="F151" s="15"/>
      <c r="G151" s="16"/>
      <c r="H151" s="16"/>
      <c r="I151" s="17" t="s">
        <v>178</v>
      </c>
      <c r="J151" s="17"/>
      <c r="K151" s="17"/>
      <c r="L151" s="17"/>
      <c r="M151" s="17"/>
      <c r="N151" s="9"/>
      <c r="O151" s="16"/>
      <c r="P151" s="16"/>
      <c r="Q151" s="15"/>
      <c r="R151" s="15"/>
      <c r="S151" s="15"/>
      <c r="T151" s="18"/>
      <c r="U151" s="18"/>
      <c r="V151" s="18"/>
      <c r="W151" s="18"/>
    </row>
    <row r="152" spans="4:23" ht="12" customHeight="1">
      <c r="D152" s="15"/>
      <c r="E152" s="15"/>
      <c r="F152" s="15"/>
      <c r="G152" s="16"/>
      <c r="H152" s="16"/>
      <c r="I152" s="17" t="s">
        <v>179</v>
      </c>
      <c r="J152" s="17"/>
      <c r="K152" s="17"/>
      <c r="L152" s="17"/>
      <c r="M152" s="17"/>
      <c r="N152" s="9"/>
      <c r="O152" s="16"/>
      <c r="P152" s="16"/>
      <c r="Q152" s="15"/>
      <c r="R152" s="15"/>
      <c r="S152" s="15"/>
      <c r="T152" s="18"/>
      <c r="U152" s="18"/>
      <c r="V152" s="18"/>
      <c r="W152" s="18"/>
    </row>
    <row r="153" spans="4:23" ht="12.75" customHeight="1">
      <c r="D153" s="15"/>
      <c r="E153" s="15"/>
      <c r="F153" s="15"/>
      <c r="G153" s="16"/>
      <c r="H153" s="16"/>
      <c r="I153" s="26" t="s">
        <v>180</v>
      </c>
      <c r="J153" s="26"/>
      <c r="K153" s="26"/>
      <c r="L153" s="26"/>
      <c r="M153" s="26"/>
      <c r="N153" s="9"/>
      <c r="O153" s="16"/>
      <c r="P153" s="16"/>
      <c r="Q153" s="15"/>
      <c r="R153" s="15"/>
      <c r="S153" s="15"/>
      <c r="T153" s="18"/>
      <c r="U153" s="18"/>
      <c r="V153" s="18"/>
      <c r="W153" s="18"/>
    </row>
    <row r="154" spans="4:23" ht="18" customHeight="1">
      <c r="D154" s="23" t="s">
        <v>45</v>
      </c>
      <c r="E154" s="23"/>
      <c r="F154" s="23"/>
      <c r="G154" s="23"/>
      <c r="H154" s="23"/>
      <c r="I154" s="24" t="s">
        <v>181</v>
      </c>
      <c r="J154" s="24"/>
      <c r="K154" s="24"/>
      <c r="L154" s="24"/>
      <c r="M154" s="24"/>
      <c r="N154" s="24"/>
      <c r="O154" s="24"/>
      <c r="P154" s="24"/>
      <c r="Q154" s="24"/>
      <c r="R154" s="25">
        <f>T155</f>
        <v>0</v>
      </c>
      <c r="S154" s="25"/>
      <c r="T154" s="25"/>
      <c r="U154" s="25"/>
      <c r="V154" s="25"/>
      <c r="W154" s="25"/>
    </row>
    <row r="155" spans="4:23" ht="15" customHeight="1">
      <c r="D155" s="17" t="s">
        <v>182</v>
      </c>
      <c r="E155" s="17"/>
      <c r="F155" s="17"/>
      <c r="G155" s="17" t="s">
        <v>183</v>
      </c>
      <c r="H155" s="17"/>
      <c r="I155" s="17" t="s">
        <v>184</v>
      </c>
      <c r="J155" s="17"/>
      <c r="K155" s="17"/>
      <c r="L155" s="17"/>
      <c r="M155" s="17"/>
      <c r="N155" s="7" t="s">
        <v>51</v>
      </c>
      <c r="O155" s="21">
        <v>7.559</v>
      </c>
      <c r="P155" s="21"/>
      <c r="Q155" s="22">
        <v>0</v>
      </c>
      <c r="R155" s="22"/>
      <c r="S155" s="22"/>
      <c r="T155" s="10">
        <f>O155*Q155</f>
        <v>0</v>
      </c>
      <c r="U155" s="11"/>
      <c r="V155" s="11"/>
      <c r="W155" s="11"/>
    </row>
    <row r="156" spans="4:23" ht="12.75" customHeight="1">
      <c r="D156" s="12"/>
      <c r="E156" s="12"/>
      <c r="F156" s="12"/>
      <c r="G156" s="12"/>
      <c r="H156" s="12"/>
      <c r="I156" s="17" t="s">
        <v>185</v>
      </c>
      <c r="J156" s="17"/>
      <c r="K156" s="17"/>
      <c r="L156" s="17"/>
      <c r="M156" s="17"/>
      <c r="N156" s="8"/>
      <c r="O156" s="19"/>
      <c r="P156" s="19"/>
      <c r="Q156" s="12"/>
      <c r="R156" s="12"/>
      <c r="S156" s="12"/>
      <c r="T156" s="20"/>
      <c r="U156" s="20"/>
      <c r="V156" s="20"/>
      <c r="W156" s="20"/>
    </row>
    <row r="157" spans="4:23" ht="12" customHeight="1">
      <c r="D157" s="12"/>
      <c r="E157" s="12"/>
      <c r="F157" s="12"/>
      <c r="G157" s="12" t="s">
        <v>36</v>
      </c>
      <c r="H157" s="12"/>
      <c r="I157" s="17" t="s">
        <v>52</v>
      </c>
      <c r="J157" s="17"/>
      <c r="K157" s="17"/>
      <c r="L157" s="17"/>
      <c r="M157" s="17"/>
      <c r="N157" s="8"/>
      <c r="O157" s="19"/>
      <c r="P157" s="19"/>
      <c r="Q157" s="12"/>
      <c r="R157" s="12"/>
      <c r="S157" s="12"/>
      <c r="T157" s="20"/>
      <c r="U157" s="20"/>
      <c r="V157" s="20"/>
      <c r="W157" s="20"/>
    </row>
    <row r="158" spans="4:23" ht="116.25" customHeight="1">
      <c r="D158" s="12"/>
      <c r="E158" s="12"/>
      <c r="F158" s="12"/>
      <c r="G158" s="13" t="s">
        <v>53</v>
      </c>
      <c r="H158" s="13"/>
      <c r="I158" s="14" t="s">
        <v>186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4:23" ht="12.75" customHeight="1">
      <c r="D159" s="15"/>
      <c r="E159" s="15"/>
      <c r="F159" s="15"/>
      <c r="G159" s="16"/>
      <c r="H159" s="16"/>
      <c r="I159" s="17" t="s">
        <v>187</v>
      </c>
      <c r="J159" s="17"/>
      <c r="K159" s="17"/>
      <c r="L159" s="17"/>
      <c r="M159" s="17"/>
      <c r="N159" s="9"/>
      <c r="O159" s="16"/>
      <c r="P159" s="16"/>
      <c r="Q159" s="15"/>
      <c r="R159" s="15"/>
      <c r="S159" s="15"/>
      <c r="T159" s="18"/>
      <c r="U159" s="18"/>
      <c r="V159" s="18"/>
      <c r="W159" s="18"/>
    </row>
    <row r="160" spans="4:23" ht="12.75" customHeight="1">
      <c r="D160" s="15"/>
      <c r="E160" s="15"/>
      <c r="F160" s="15"/>
      <c r="G160" s="16"/>
      <c r="H160" s="16"/>
      <c r="I160" s="17" t="s">
        <v>188</v>
      </c>
      <c r="J160" s="17"/>
      <c r="K160" s="17"/>
      <c r="L160" s="17"/>
      <c r="M160" s="17"/>
      <c r="N160" s="9"/>
      <c r="O160" s="16"/>
      <c r="P160" s="16"/>
      <c r="Q160" s="15"/>
      <c r="R160" s="15"/>
      <c r="S160" s="15"/>
      <c r="T160" s="18"/>
      <c r="U160" s="18"/>
      <c r="V160" s="18"/>
      <c r="W160" s="18"/>
    </row>
    <row r="161" spans="4:23" ht="12.75" customHeight="1">
      <c r="D161" s="15"/>
      <c r="E161" s="15"/>
      <c r="F161" s="15"/>
      <c r="G161" s="16"/>
      <c r="H161" s="16"/>
      <c r="I161" s="26" t="s">
        <v>189</v>
      </c>
      <c r="J161" s="26"/>
      <c r="K161" s="26"/>
      <c r="L161" s="26"/>
      <c r="M161" s="26"/>
      <c r="N161" s="9"/>
      <c r="O161" s="16"/>
      <c r="P161" s="16"/>
      <c r="Q161" s="15"/>
      <c r="R161" s="15"/>
      <c r="S161" s="15"/>
      <c r="T161" s="18"/>
      <c r="U161" s="18"/>
      <c r="V161" s="18"/>
      <c r="W161" s="18"/>
    </row>
    <row r="162" spans="4:23" ht="18" customHeight="1">
      <c r="D162" s="23" t="s">
        <v>56</v>
      </c>
      <c r="E162" s="23"/>
      <c r="F162" s="23"/>
      <c r="G162" s="23"/>
      <c r="H162" s="23"/>
      <c r="I162" s="24" t="s">
        <v>190</v>
      </c>
      <c r="J162" s="24"/>
      <c r="K162" s="24"/>
      <c r="L162" s="24"/>
      <c r="M162" s="24"/>
      <c r="N162" s="24"/>
      <c r="O162" s="24"/>
      <c r="P162" s="24"/>
      <c r="Q162" s="24"/>
      <c r="R162" s="25">
        <f>T163+T167+T173+T177+T181+T186+T193+T197+T201</f>
        <v>0</v>
      </c>
      <c r="S162" s="25"/>
      <c r="T162" s="25"/>
      <c r="U162" s="25"/>
      <c r="V162" s="25"/>
      <c r="W162" s="25"/>
    </row>
    <row r="163" spans="4:23" ht="14.25" customHeight="1">
      <c r="D163" s="17" t="s">
        <v>191</v>
      </c>
      <c r="E163" s="17"/>
      <c r="F163" s="17"/>
      <c r="G163" s="17" t="s">
        <v>192</v>
      </c>
      <c r="H163" s="17"/>
      <c r="I163" s="17" t="s">
        <v>193</v>
      </c>
      <c r="J163" s="17"/>
      <c r="K163" s="17"/>
      <c r="L163" s="17"/>
      <c r="M163" s="17"/>
      <c r="N163" s="7" t="s">
        <v>83</v>
      </c>
      <c r="O163" s="21">
        <v>267.2</v>
      </c>
      <c r="P163" s="21"/>
      <c r="Q163" s="22">
        <v>0</v>
      </c>
      <c r="R163" s="22"/>
      <c r="S163" s="22"/>
      <c r="T163" s="10">
        <f>O163*Q163</f>
        <v>0</v>
      </c>
      <c r="U163" s="11"/>
      <c r="V163" s="11"/>
      <c r="W163" s="11"/>
    </row>
    <row r="164" spans="4:23" ht="12.75" customHeight="1">
      <c r="D164" s="12"/>
      <c r="E164" s="12"/>
      <c r="F164" s="12"/>
      <c r="G164" s="12" t="s">
        <v>36</v>
      </c>
      <c r="H164" s="12"/>
      <c r="I164" s="17" t="s">
        <v>37</v>
      </c>
      <c r="J164" s="17"/>
      <c r="K164" s="17"/>
      <c r="L164" s="17"/>
      <c r="M164" s="17"/>
      <c r="N164" s="8"/>
      <c r="O164" s="19"/>
      <c r="P164" s="19"/>
      <c r="Q164" s="12"/>
      <c r="R164" s="12"/>
      <c r="S164" s="12"/>
      <c r="T164" s="20"/>
      <c r="U164" s="20"/>
      <c r="V164" s="20"/>
      <c r="W164" s="20"/>
    </row>
    <row r="165" spans="4:23" ht="63" customHeight="1">
      <c r="D165" s="12"/>
      <c r="E165" s="12"/>
      <c r="F165" s="12"/>
      <c r="G165" s="13" t="s">
        <v>53</v>
      </c>
      <c r="H165" s="13"/>
      <c r="I165" s="14" t="s">
        <v>194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4:23" ht="12.75" customHeight="1">
      <c r="D166" s="15"/>
      <c r="E166" s="15"/>
      <c r="F166" s="15"/>
      <c r="G166" s="16"/>
      <c r="H166" s="16"/>
      <c r="I166" s="17" t="s">
        <v>195</v>
      </c>
      <c r="J166" s="17"/>
      <c r="K166" s="17"/>
      <c r="L166" s="17"/>
      <c r="M166" s="17"/>
      <c r="N166" s="9"/>
      <c r="O166" s="16"/>
      <c r="P166" s="16"/>
      <c r="Q166" s="15"/>
      <c r="R166" s="15"/>
      <c r="S166" s="15"/>
      <c r="T166" s="18"/>
      <c r="U166" s="18"/>
      <c r="V166" s="18"/>
      <c r="W166" s="18"/>
    </row>
    <row r="167" spans="4:23" ht="14.25" customHeight="1">
      <c r="D167" s="17" t="s">
        <v>196</v>
      </c>
      <c r="E167" s="17"/>
      <c r="F167" s="17"/>
      <c r="G167" s="17" t="s">
        <v>197</v>
      </c>
      <c r="H167" s="17"/>
      <c r="I167" s="17" t="s">
        <v>198</v>
      </c>
      <c r="J167" s="17"/>
      <c r="K167" s="17"/>
      <c r="L167" s="17"/>
      <c r="M167" s="17"/>
      <c r="N167" s="7" t="s">
        <v>83</v>
      </c>
      <c r="O167" s="21">
        <v>513.2</v>
      </c>
      <c r="P167" s="21"/>
      <c r="Q167" s="22">
        <v>0</v>
      </c>
      <c r="R167" s="22"/>
      <c r="S167" s="22"/>
      <c r="T167" s="10">
        <f>O167*Q167</f>
        <v>0</v>
      </c>
      <c r="U167" s="11"/>
      <c r="V167" s="11"/>
      <c r="W167" s="11"/>
    </row>
    <row r="168" spans="4:23" ht="12.75" customHeight="1">
      <c r="D168" s="12"/>
      <c r="E168" s="12"/>
      <c r="F168" s="12"/>
      <c r="G168" s="12" t="s">
        <v>36</v>
      </c>
      <c r="H168" s="12"/>
      <c r="I168" s="17" t="s">
        <v>37</v>
      </c>
      <c r="J168" s="17"/>
      <c r="K168" s="17"/>
      <c r="L168" s="17"/>
      <c r="M168" s="17"/>
      <c r="N168" s="8"/>
      <c r="O168" s="19"/>
      <c r="P168" s="19"/>
      <c r="Q168" s="12"/>
      <c r="R168" s="12"/>
      <c r="S168" s="12"/>
      <c r="T168" s="20"/>
      <c r="U168" s="20"/>
      <c r="V168" s="20"/>
      <c r="W168" s="20"/>
    </row>
    <row r="169" spans="4:23" ht="62.25" customHeight="1">
      <c r="D169" s="12"/>
      <c r="E169" s="12"/>
      <c r="F169" s="12"/>
      <c r="G169" s="13" t="s">
        <v>53</v>
      </c>
      <c r="H169" s="13"/>
      <c r="I169" s="14" t="s">
        <v>194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4:23" ht="12.75" customHeight="1">
      <c r="D170" s="15"/>
      <c r="E170" s="15"/>
      <c r="F170" s="15"/>
      <c r="G170" s="16"/>
      <c r="H170" s="16"/>
      <c r="I170" s="17" t="s">
        <v>199</v>
      </c>
      <c r="J170" s="17"/>
      <c r="K170" s="17"/>
      <c r="L170" s="17"/>
      <c r="M170" s="17"/>
      <c r="N170" s="9"/>
      <c r="O170" s="16"/>
      <c r="P170" s="16"/>
      <c r="Q170" s="15"/>
      <c r="R170" s="15"/>
      <c r="S170" s="15"/>
      <c r="T170" s="18"/>
      <c r="U170" s="18"/>
      <c r="V170" s="18"/>
      <c r="W170" s="18"/>
    </row>
    <row r="171" spans="4:23" ht="12.75" customHeight="1">
      <c r="D171" s="15"/>
      <c r="E171" s="15"/>
      <c r="F171" s="15"/>
      <c r="G171" s="16"/>
      <c r="H171" s="16"/>
      <c r="I171" s="17" t="s">
        <v>200</v>
      </c>
      <c r="J171" s="17"/>
      <c r="K171" s="17"/>
      <c r="L171" s="17"/>
      <c r="M171" s="17"/>
      <c r="N171" s="9"/>
      <c r="O171" s="16"/>
      <c r="P171" s="16"/>
      <c r="Q171" s="15"/>
      <c r="R171" s="15"/>
      <c r="S171" s="15"/>
      <c r="T171" s="18"/>
      <c r="U171" s="18"/>
      <c r="V171" s="18"/>
      <c r="W171" s="18"/>
    </row>
    <row r="172" spans="4:23" ht="12" customHeight="1">
      <c r="D172" s="15"/>
      <c r="E172" s="15"/>
      <c r="F172" s="15"/>
      <c r="G172" s="16"/>
      <c r="H172" s="16"/>
      <c r="I172" s="26" t="s">
        <v>201</v>
      </c>
      <c r="J172" s="26"/>
      <c r="K172" s="26"/>
      <c r="L172" s="26"/>
      <c r="M172" s="26"/>
      <c r="N172" s="9"/>
      <c r="O172" s="16"/>
      <c r="P172" s="16"/>
      <c r="Q172" s="15"/>
      <c r="R172" s="15"/>
      <c r="S172" s="15"/>
      <c r="T172" s="18"/>
      <c r="U172" s="18"/>
      <c r="V172" s="18"/>
      <c r="W172" s="18"/>
    </row>
    <row r="173" spans="4:23" ht="15" customHeight="1">
      <c r="D173" s="17" t="s">
        <v>202</v>
      </c>
      <c r="E173" s="17"/>
      <c r="F173" s="17"/>
      <c r="G173" s="17" t="s">
        <v>203</v>
      </c>
      <c r="H173" s="17"/>
      <c r="I173" s="17" t="s">
        <v>204</v>
      </c>
      <c r="J173" s="17"/>
      <c r="K173" s="17"/>
      <c r="L173" s="17"/>
      <c r="M173" s="17"/>
      <c r="N173" s="7" t="s">
        <v>83</v>
      </c>
      <c r="O173" s="21">
        <v>267.2</v>
      </c>
      <c r="P173" s="21"/>
      <c r="Q173" s="22">
        <v>0</v>
      </c>
      <c r="R173" s="22"/>
      <c r="S173" s="22"/>
      <c r="T173" s="10">
        <f>O173*Q173</f>
        <v>0</v>
      </c>
      <c r="U173" s="11"/>
      <c r="V173" s="11"/>
      <c r="W173" s="11"/>
    </row>
    <row r="174" spans="4:23" ht="12.75" customHeight="1">
      <c r="D174" s="12"/>
      <c r="E174" s="12"/>
      <c r="F174" s="12"/>
      <c r="G174" s="12" t="s">
        <v>36</v>
      </c>
      <c r="H174" s="12"/>
      <c r="I174" s="17" t="s">
        <v>37</v>
      </c>
      <c r="J174" s="17"/>
      <c r="K174" s="17"/>
      <c r="L174" s="17"/>
      <c r="M174" s="17"/>
      <c r="N174" s="8"/>
      <c r="O174" s="19"/>
      <c r="P174" s="19"/>
      <c r="Q174" s="12"/>
      <c r="R174" s="12"/>
      <c r="S174" s="12"/>
      <c r="T174" s="20"/>
      <c r="U174" s="20"/>
      <c r="V174" s="20"/>
      <c r="W174" s="20"/>
    </row>
    <row r="175" spans="4:23" ht="78" customHeight="1">
      <c r="D175" s="12"/>
      <c r="E175" s="12"/>
      <c r="F175" s="12"/>
      <c r="G175" s="13" t="s">
        <v>53</v>
      </c>
      <c r="H175" s="13"/>
      <c r="I175" s="14" t="s">
        <v>205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4:23" ht="12.75" customHeight="1">
      <c r="D176" s="15"/>
      <c r="E176" s="15"/>
      <c r="F176" s="15"/>
      <c r="G176" s="16"/>
      <c r="H176" s="16"/>
      <c r="I176" s="17" t="s">
        <v>206</v>
      </c>
      <c r="J176" s="17"/>
      <c r="K176" s="17"/>
      <c r="L176" s="17"/>
      <c r="M176" s="17"/>
      <c r="N176" s="9"/>
      <c r="O176" s="16"/>
      <c r="P176" s="16"/>
      <c r="Q176" s="15"/>
      <c r="R176" s="15"/>
      <c r="S176" s="15"/>
      <c r="T176" s="18"/>
      <c r="U176" s="18"/>
      <c r="V176" s="18"/>
      <c r="W176" s="18"/>
    </row>
    <row r="177" spans="4:23" ht="15" customHeight="1">
      <c r="D177" s="17" t="s">
        <v>207</v>
      </c>
      <c r="E177" s="17"/>
      <c r="F177" s="17"/>
      <c r="G177" s="17" t="s">
        <v>208</v>
      </c>
      <c r="H177" s="17"/>
      <c r="I177" s="17" t="s">
        <v>209</v>
      </c>
      <c r="J177" s="17"/>
      <c r="K177" s="17"/>
      <c r="L177" s="17"/>
      <c r="M177" s="17"/>
      <c r="N177" s="7" t="s">
        <v>83</v>
      </c>
      <c r="O177" s="21">
        <v>246</v>
      </c>
      <c r="P177" s="21"/>
      <c r="Q177" s="22">
        <v>0</v>
      </c>
      <c r="R177" s="22"/>
      <c r="S177" s="22"/>
      <c r="T177" s="10">
        <f>O177*Q177</f>
        <v>0</v>
      </c>
      <c r="U177" s="11"/>
      <c r="V177" s="11"/>
      <c r="W177" s="11"/>
    </row>
    <row r="178" spans="4:23" ht="12" customHeight="1">
      <c r="D178" s="12"/>
      <c r="E178" s="12"/>
      <c r="F178" s="12"/>
      <c r="G178" s="12" t="s">
        <v>36</v>
      </c>
      <c r="H178" s="12"/>
      <c r="I178" s="17" t="s">
        <v>52</v>
      </c>
      <c r="J178" s="17"/>
      <c r="K178" s="17"/>
      <c r="L178" s="17"/>
      <c r="M178" s="17"/>
      <c r="N178" s="8"/>
      <c r="O178" s="19"/>
      <c r="P178" s="19"/>
      <c r="Q178" s="12"/>
      <c r="R178" s="12"/>
      <c r="S178" s="12"/>
      <c r="T178" s="20"/>
      <c r="U178" s="20"/>
      <c r="V178" s="20"/>
      <c r="W178" s="20"/>
    </row>
    <row r="179" spans="4:23" ht="80.25" customHeight="1">
      <c r="D179" s="12"/>
      <c r="E179" s="12"/>
      <c r="F179" s="12"/>
      <c r="G179" s="13" t="s">
        <v>53</v>
      </c>
      <c r="H179" s="13"/>
      <c r="I179" s="14" t="s">
        <v>205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4:23" ht="12.75" customHeight="1">
      <c r="D180" s="15"/>
      <c r="E180" s="15"/>
      <c r="F180" s="15"/>
      <c r="G180" s="16"/>
      <c r="H180" s="16"/>
      <c r="I180" s="17" t="s">
        <v>210</v>
      </c>
      <c r="J180" s="17"/>
      <c r="K180" s="17"/>
      <c r="L180" s="17"/>
      <c r="M180" s="17"/>
      <c r="N180" s="9"/>
      <c r="O180" s="16"/>
      <c r="P180" s="16"/>
      <c r="Q180" s="15"/>
      <c r="R180" s="15"/>
      <c r="S180" s="15"/>
      <c r="T180" s="18"/>
      <c r="U180" s="18"/>
      <c r="V180" s="18"/>
      <c r="W180" s="18"/>
    </row>
    <row r="181" spans="4:23" ht="14.25" customHeight="1">
      <c r="D181" s="17" t="s">
        <v>211</v>
      </c>
      <c r="E181" s="17"/>
      <c r="F181" s="17"/>
      <c r="G181" s="17" t="s">
        <v>212</v>
      </c>
      <c r="H181" s="17"/>
      <c r="I181" s="17" t="s">
        <v>213</v>
      </c>
      <c r="J181" s="17"/>
      <c r="K181" s="17"/>
      <c r="L181" s="17"/>
      <c r="M181" s="17"/>
      <c r="N181" s="7" t="s">
        <v>83</v>
      </c>
      <c r="O181" s="21">
        <v>267.2</v>
      </c>
      <c r="P181" s="21"/>
      <c r="Q181" s="22">
        <v>0</v>
      </c>
      <c r="R181" s="22"/>
      <c r="S181" s="22"/>
      <c r="T181" s="10">
        <f>O181*Q181</f>
        <v>0</v>
      </c>
      <c r="U181" s="11"/>
      <c r="V181" s="11"/>
      <c r="W181" s="11"/>
    </row>
    <row r="182" spans="4:23" ht="12.75" customHeight="1">
      <c r="D182" s="12"/>
      <c r="E182" s="12"/>
      <c r="F182" s="12"/>
      <c r="G182" s="12"/>
      <c r="H182" s="12"/>
      <c r="I182" s="17" t="s">
        <v>214</v>
      </c>
      <c r="J182" s="17"/>
      <c r="K182" s="17"/>
      <c r="L182" s="17"/>
      <c r="M182" s="17"/>
      <c r="N182" s="8"/>
      <c r="O182" s="19"/>
      <c r="P182" s="19"/>
      <c r="Q182" s="12"/>
      <c r="R182" s="12"/>
      <c r="S182" s="12"/>
      <c r="T182" s="20"/>
      <c r="U182" s="20"/>
      <c r="V182" s="20"/>
      <c r="W182" s="20"/>
    </row>
    <row r="183" spans="4:23" ht="12.75" customHeight="1">
      <c r="D183" s="12"/>
      <c r="E183" s="12"/>
      <c r="F183" s="12"/>
      <c r="G183" s="12" t="s">
        <v>36</v>
      </c>
      <c r="H183" s="12"/>
      <c r="I183" s="17" t="s">
        <v>52</v>
      </c>
      <c r="J183" s="17"/>
      <c r="K183" s="17"/>
      <c r="L183" s="17"/>
      <c r="M183" s="17"/>
      <c r="N183" s="8"/>
      <c r="O183" s="19"/>
      <c r="P183" s="19"/>
      <c r="Q183" s="12"/>
      <c r="R183" s="12"/>
      <c r="S183" s="12"/>
      <c r="T183" s="20"/>
      <c r="U183" s="20"/>
      <c r="V183" s="20"/>
      <c r="W183" s="20"/>
    </row>
    <row r="184" spans="4:23" ht="60" customHeight="1">
      <c r="D184" s="12"/>
      <c r="E184" s="12"/>
      <c r="F184" s="12"/>
      <c r="G184" s="13" t="s">
        <v>53</v>
      </c>
      <c r="H184" s="13"/>
      <c r="I184" s="14" t="s">
        <v>215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4:23" ht="12" customHeight="1">
      <c r="D185" s="15"/>
      <c r="E185" s="15"/>
      <c r="F185" s="15"/>
      <c r="G185" s="16"/>
      <c r="H185" s="16"/>
      <c r="I185" s="17" t="s">
        <v>216</v>
      </c>
      <c r="J185" s="17"/>
      <c r="K185" s="17"/>
      <c r="L185" s="17"/>
      <c r="M185" s="17"/>
      <c r="N185" s="9"/>
      <c r="O185" s="16"/>
      <c r="P185" s="16"/>
      <c r="Q185" s="15"/>
      <c r="R185" s="15"/>
      <c r="S185" s="15"/>
      <c r="T185" s="18"/>
      <c r="U185" s="18"/>
      <c r="V185" s="18"/>
      <c r="W185" s="18"/>
    </row>
    <row r="186" spans="4:23" ht="15" customHeight="1">
      <c r="D186" s="17" t="s">
        <v>217</v>
      </c>
      <c r="E186" s="17"/>
      <c r="F186" s="17"/>
      <c r="G186" s="17" t="s">
        <v>218</v>
      </c>
      <c r="H186" s="17"/>
      <c r="I186" s="17" t="s">
        <v>219</v>
      </c>
      <c r="J186" s="17"/>
      <c r="K186" s="17"/>
      <c r="L186" s="17"/>
      <c r="M186" s="17"/>
      <c r="N186" s="7" t="s">
        <v>83</v>
      </c>
      <c r="O186" s="21">
        <v>561.9</v>
      </c>
      <c r="P186" s="21"/>
      <c r="Q186" s="22">
        <v>0</v>
      </c>
      <c r="R186" s="22"/>
      <c r="S186" s="22"/>
      <c r="T186" s="10">
        <f>O186*Q186</f>
        <v>0</v>
      </c>
      <c r="U186" s="11"/>
      <c r="V186" s="11"/>
      <c r="W186" s="11"/>
    </row>
    <row r="187" spans="4:23" ht="12.75" customHeight="1">
      <c r="D187" s="12"/>
      <c r="E187" s="12"/>
      <c r="F187" s="12"/>
      <c r="G187" s="12"/>
      <c r="H187" s="12"/>
      <c r="I187" s="17" t="s">
        <v>220</v>
      </c>
      <c r="J187" s="17"/>
      <c r="K187" s="17"/>
      <c r="L187" s="17"/>
      <c r="M187" s="17"/>
      <c r="N187" s="8"/>
      <c r="O187" s="19"/>
      <c r="P187" s="19"/>
      <c r="Q187" s="12"/>
      <c r="R187" s="12"/>
      <c r="S187" s="12"/>
      <c r="T187" s="20"/>
      <c r="U187" s="20"/>
      <c r="V187" s="20"/>
      <c r="W187" s="20"/>
    </row>
    <row r="188" spans="4:23" ht="12" customHeight="1">
      <c r="D188" s="12"/>
      <c r="E188" s="12"/>
      <c r="F188" s="12"/>
      <c r="G188" s="12" t="s">
        <v>36</v>
      </c>
      <c r="H188" s="12"/>
      <c r="I188" s="17" t="s">
        <v>52</v>
      </c>
      <c r="J188" s="17"/>
      <c r="K188" s="17"/>
      <c r="L188" s="17"/>
      <c r="M188" s="17"/>
      <c r="N188" s="8"/>
      <c r="O188" s="19"/>
      <c r="P188" s="19"/>
      <c r="Q188" s="12"/>
      <c r="R188" s="12"/>
      <c r="S188" s="12"/>
      <c r="T188" s="20"/>
      <c r="U188" s="20"/>
      <c r="V188" s="20"/>
      <c r="W188" s="20"/>
    </row>
    <row r="189" spans="4:23" ht="61.5" customHeight="1">
      <c r="D189" s="12"/>
      <c r="E189" s="12"/>
      <c r="F189" s="12"/>
      <c r="G189" s="13" t="s">
        <v>53</v>
      </c>
      <c r="H189" s="13"/>
      <c r="I189" s="14" t="s">
        <v>215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4:23" ht="12.75" customHeight="1">
      <c r="D190" s="15"/>
      <c r="E190" s="15"/>
      <c r="F190" s="15"/>
      <c r="G190" s="16"/>
      <c r="H190" s="16"/>
      <c r="I190" s="17" t="s">
        <v>221</v>
      </c>
      <c r="J190" s="17"/>
      <c r="K190" s="17"/>
      <c r="L190" s="17"/>
      <c r="M190" s="17"/>
      <c r="N190" s="9"/>
      <c r="O190" s="16"/>
      <c r="P190" s="16"/>
      <c r="Q190" s="15"/>
      <c r="R190" s="15"/>
      <c r="S190" s="15"/>
      <c r="T190" s="18"/>
      <c r="U190" s="18"/>
      <c r="V190" s="18"/>
      <c r="W190" s="18"/>
    </row>
    <row r="191" spans="4:23" ht="12.75" customHeight="1">
      <c r="D191" s="15"/>
      <c r="E191" s="15"/>
      <c r="F191" s="15"/>
      <c r="G191" s="16"/>
      <c r="H191" s="16"/>
      <c r="I191" s="17" t="s">
        <v>222</v>
      </c>
      <c r="J191" s="17"/>
      <c r="K191" s="17"/>
      <c r="L191" s="17"/>
      <c r="M191" s="17"/>
      <c r="N191" s="9"/>
      <c r="O191" s="16"/>
      <c r="P191" s="16"/>
      <c r="Q191" s="15"/>
      <c r="R191" s="15"/>
      <c r="S191" s="15"/>
      <c r="T191" s="18"/>
      <c r="U191" s="18"/>
      <c r="V191" s="18"/>
      <c r="W191" s="18"/>
    </row>
    <row r="192" spans="4:23" ht="12.75" customHeight="1">
      <c r="D192" s="15"/>
      <c r="E192" s="15"/>
      <c r="F192" s="15"/>
      <c r="G192" s="16"/>
      <c r="H192" s="16"/>
      <c r="I192" s="26" t="s">
        <v>223</v>
      </c>
      <c r="J192" s="26"/>
      <c r="K192" s="26"/>
      <c r="L192" s="26"/>
      <c r="M192" s="26"/>
      <c r="N192" s="9"/>
      <c r="O192" s="16"/>
      <c r="P192" s="16"/>
      <c r="Q192" s="15"/>
      <c r="R192" s="15"/>
      <c r="S192" s="15"/>
      <c r="T192" s="18"/>
      <c r="U192" s="18"/>
      <c r="V192" s="18"/>
      <c r="W192" s="18"/>
    </row>
    <row r="193" spans="4:23" ht="14.25" customHeight="1">
      <c r="D193" s="17" t="s">
        <v>224</v>
      </c>
      <c r="E193" s="17"/>
      <c r="F193" s="17"/>
      <c r="G193" s="17" t="s">
        <v>225</v>
      </c>
      <c r="H193" s="17"/>
      <c r="I193" s="17" t="s">
        <v>226</v>
      </c>
      <c r="J193" s="17"/>
      <c r="K193" s="17"/>
      <c r="L193" s="17"/>
      <c r="M193" s="17"/>
      <c r="N193" s="7" t="s">
        <v>83</v>
      </c>
      <c r="O193" s="21">
        <v>283.7</v>
      </c>
      <c r="P193" s="21"/>
      <c r="Q193" s="22">
        <v>0</v>
      </c>
      <c r="R193" s="22"/>
      <c r="S193" s="22"/>
      <c r="T193" s="10">
        <f>O193*Q193</f>
        <v>0</v>
      </c>
      <c r="U193" s="11"/>
      <c r="V193" s="11"/>
      <c r="W193" s="11"/>
    </row>
    <row r="194" spans="4:23" ht="12.75" customHeight="1">
      <c r="D194" s="12"/>
      <c r="E194" s="12"/>
      <c r="F194" s="12"/>
      <c r="G194" s="12" t="s">
        <v>36</v>
      </c>
      <c r="H194" s="12"/>
      <c r="I194" s="17" t="s">
        <v>52</v>
      </c>
      <c r="J194" s="17"/>
      <c r="K194" s="17"/>
      <c r="L194" s="17"/>
      <c r="M194" s="17"/>
      <c r="N194" s="8"/>
      <c r="O194" s="19"/>
      <c r="P194" s="19"/>
      <c r="Q194" s="12"/>
      <c r="R194" s="12"/>
      <c r="S194" s="12"/>
      <c r="T194" s="20"/>
      <c r="U194" s="20"/>
      <c r="V194" s="20"/>
      <c r="W194" s="20"/>
    </row>
    <row r="195" spans="4:23" ht="90" customHeight="1">
      <c r="D195" s="12"/>
      <c r="E195" s="12"/>
      <c r="F195" s="12"/>
      <c r="G195" s="13" t="s">
        <v>53</v>
      </c>
      <c r="H195" s="13"/>
      <c r="I195" s="14" t="s">
        <v>227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4:23" ht="12.75" customHeight="1">
      <c r="D196" s="15"/>
      <c r="E196" s="15"/>
      <c r="F196" s="15"/>
      <c r="G196" s="16"/>
      <c r="H196" s="16"/>
      <c r="I196" s="17" t="s">
        <v>228</v>
      </c>
      <c r="J196" s="17"/>
      <c r="K196" s="17"/>
      <c r="L196" s="17"/>
      <c r="M196" s="17"/>
      <c r="N196" s="9"/>
      <c r="O196" s="16"/>
      <c r="P196" s="16"/>
      <c r="Q196" s="15"/>
      <c r="R196" s="15"/>
      <c r="S196" s="15"/>
      <c r="T196" s="18"/>
      <c r="U196" s="18"/>
      <c r="V196" s="18"/>
      <c r="W196" s="18"/>
    </row>
    <row r="197" spans="4:23" ht="14.25" customHeight="1">
      <c r="D197" s="17" t="s">
        <v>229</v>
      </c>
      <c r="E197" s="17"/>
      <c r="F197" s="17"/>
      <c r="G197" s="17" t="s">
        <v>230</v>
      </c>
      <c r="H197" s="17"/>
      <c r="I197" s="17" t="s">
        <v>231</v>
      </c>
      <c r="J197" s="17"/>
      <c r="K197" s="17"/>
      <c r="L197" s="17"/>
      <c r="M197" s="17"/>
      <c r="N197" s="7" t="s">
        <v>83</v>
      </c>
      <c r="O197" s="21">
        <v>278.2</v>
      </c>
      <c r="P197" s="21"/>
      <c r="Q197" s="22">
        <v>0</v>
      </c>
      <c r="R197" s="22"/>
      <c r="S197" s="22"/>
      <c r="T197" s="27">
        <v>0</v>
      </c>
      <c r="U197" s="27"/>
      <c r="V197" s="27"/>
      <c r="W197" s="27"/>
    </row>
    <row r="198" spans="4:23" ht="12.75" customHeight="1">
      <c r="D198" s="12"/>
      <c r="E198" s="12"/>
      <c r="F198" s="12"/>
      <c r="G198" s="12" t="s">
        <v>36</v>
      </c>
      <c r="H198" s="12"/>
      <c r="I198" s="17" t="s">
        <v>52</v>
      </c>
      <c r="J198" s="17"/>
      <c r="K198" s="17"/>
      <c r="L198" s="17"/>
      <c r="M198" s="17"/>
      <c r="N198" s="8"/>
      <c r="O198" s="19"/>
      <c r="P198" s="19"/>
      <c r="Q198" s="12"/>
      <c r="R198" s="12"/>
      <c r="S198" s="12"/>
      <c r="T198" s="20"/>
      <c r="U198" s="20"/>
      <c r="V198" s="20"/>
      <c r="W198" s="20"/>
    </row>
    <row r="199" spans="4:23" ht="93" customHeight="1">
      <c r="D199" s="12"/>
      <c r="E199" s="12"/>
      <c r="F199" s="12"/>
      <c r="G199" s="13" t="s">
        <v>53</v>
      </c>
      <c r="H199" s="13"/>
      <c r="I199" s="14" t="s">
        <v>227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4:23" ht="12" customHeight="1">
      <c r="D200" s="15"/>
      <c r="E200" s="15"/>
      <c r="F200" s="15"/>
      <c r="G200" s="16"/>
      <c r="H200" s="16"/>
      <c r="I200" s="17" t="s">
        <v>232</v>
      </c>
      <c r="J200" s="17"/>
      <c r="K200" s="17"/>
      <c r="L200" s="17"/>
      <c r="M200" s="17"/>
      <c r="N200" s="9"/>
      <c r="O200" s="16"/>
      <c r="P200" s="16"/>
      <c r="Q200" s="15"/>
      <c r="R200" s="15"/>
      <c r="S200" s="15"/>
      <c r="T200" s="18"/>
      <c r="U200" s="18"/>
      <c r="V200" s="18"/>
      <c r="W200" s="18"/>
    </row>
    <row r="201" spans="4:23" ht="15" customHeight="1">
      <c r="D201" s="17" t="s">
        <v>233</v>
      </c>
      <c r="E201" s="17"/>
      <c r="F201" s="17"/>
      <c r="G201" s="17" t="s">
        <v>234</v>
      </c>
      <c r="H201" s="17"/>
      <c r="I201" s="17" t="s">
        <v>235</v>
      </c>
      <c r="J201" s="17"/>
      <c r="K201" s="17"/>
      <c r="L201" s="17"/>
      <c r="M201" s="17"/>
      <c r="N201" s="7" t="s">
        <v>83</v>
      </c>
      <c r="O201" s="21">
        <v>272.7</v>
      </c>
      <c r="P201" s="21"/>
      <c r="Q201" s="22">
        <v>0</v>
      </c>
      <c r="R201" s="22"/>
      <c r="S201" s="22"/>
      <c r="T201" s="10">
        <f>O201*Q201</f>
        <v>0</v>
      </c>
      <c r="U201" s="11"/>
      <c r="V201" s="11"/>
      <c r="W201" s="11"/>
    </row>
    <row r="202" spans="4:23" ht="12.75" customHeight="1">
      <c r="D202" s="12"/>
      <c r="E202" s="12"/>
      <c r="F202" s="12"/>
      <c r="G202" s="12" t="s">
        <v>36</v>
      </c>
      <c r="H202" s="12"/>
      <c r="I202" s="17" t="s">
        <v>52</v>
      </c>
      <c r="J202" s="17"/>
      <c r="K202" s="17"/>
      <c r="L202" s="17"/>
      <c r="M202" s="17"/>
      <c r="N202" s="8"/>
      <c r="O202" s="19"/>
      <c r="P202" s="19"/>
      <c r="Q202" s="12"/>
      <c r="R202" s="12"/>
      <c r="S202" s="12"/>
      <c r="T202" s="20"/>
      <c r="U202" s="20"/>
      <c r="V202" s="20"/>
      <c r="W202" s="20"/>
    </row>
    <row r="203" spans="4:23" ht="94.5" customHeight="1">
      <c r="D203" s="12"/>
      <c r="E203" s="12"/>
      <c r="F203" s="12"/>
      <c r="G203" s="13" t="s">
        <v>53</v>
      </c>
      <c r="H203" s="13"/>
      <c r="I203" s="14" t="s">
        <v>227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4:23" ht="12.75" customHeight="1">
      <c r="D204" s="15"/>
      <c r="E204" s="15"/>
      <c r="F204" s="15"/>
      <c r="G204" s="16"/>
      <c r="H204" s="16"/>
      <c r="I204" s="17" t="s">
        <v>236</v>
      </c>
      <c r="J204" s="17"/>
      <c r="K204" s="17"/>
      <c r="L204" s="17"/>
      <c r="M204" s="17"/>
      <c r="N204" s="9"/>
      <c r="O204" s="16"/>
      <c r="P204" s="16"/>
      <c r="Q204" s="15"/>
      <c r="R204" s="15"/>
      <c r="S204" s="15"/>
      <c r="T204" s="18"/>
      <c r="U204" s="18"/>
      <c r="V204" s="18"/>
      <c r="W204" s="18"/>
    </row>
    <row r="205" spans="4:23" ht="12.75" customHeight="1">
      <c r="D205" s="15"/>
      <c r="E205" s="15"/>
      <c r="F205" s="15"/>
      <c r="G205" s="16"/>
      <c r="H205" s="16"/>
      <c r="I205" s="26" t="s">
        <v>237</v>
      </c>
      <c r="J205" s="26"/>
      <c r="K205" s="26"/>
      <c r="L205" s="26"/>
      <c r="M205" s="26"/>
      <c r="N205" s="9"/>
      <c r="O205" s="16"/>
      <c r="P205" s="16"/>
      <c r="Q205" s="15"/>
      <c r="R205" s="15"/>
      <c r="S205" s="15"/>
      <c r="T205" s="18"/>
      <c r="U205" s="18"/>
      <c r="V205" s="18"/>
      <c r="W205" s="18"/>
    </row>
    <row r="206" spans="4:23" ht="18" customHeight="1">
      <c r="D206" s="23" t="s">
        <v>60</v>
      </c>
      <c r="E206" s="23"/>
      <c r="F206" s="23"/>
      <c r="G206" s="23"/>
      <c r="H206" s="23"/>
      <c r="I206" s="24" t="s">
        <v>238</v>
      </c>
      <c r="J206" s="24"/>
      <c r="K206" s="24"/>
      <c r="L206" s="24"/>
      <c r="M206" s="24"/>
      <c r="N206" s="24"/>
      <c r="O206" s="24"/>
      <c r="P206" s="24"/>
      <c r="Q206" s="24"/>
      <c r="R206" s="25">
        <f>T207</f>
        <v>0</v>
      </c>
      <c r="S206" s="25"/>
      <c r="T206" s="25"/>
      <c r="U206" s="25"/>
      <c r="V206" s="25"/>
      <c r="W206" s="25"/>
    </row>
    <row r="207" spans="4:23" ht="15" customHeight="1">
      <c r="D207" s="17" t="s">
        <v>239</v>
      </c>
      <c r="E207" s="17"/>
      <c r="F207" s="17"/>
      <c r="G207" s="17" t="s">
        <v>240</v>
      </c>
      <c r="H207" s="17"/>
      <c r="I207" s="17" t="s">
        <v>241</v>
      </c>
      <c r="J207" s="17"/>
      <c r="K207" s="17"/>
      <c r="L207" s="17"/>
      <c r="M207" s="17"/>
      <c r="N207" s="7" t="s">
        <v>83</v>
      </c>
      <c r="O207" s="21">
        <v>39.411</v>
      </c>
      <c r="P207" s="21"/>
      <c r="Q207" s="22">
        <v>0</v>
      </c>
      <c r="R207" s="22"/>
      <c r="S207" s="22"/>
      <c r="T207" s="10">
        <f>O207*Q207</f>
        <v>0</v>
      </c>
      <c r="U207" s="11"/>
      <c r="V207" s="11"/>
      <c r="W207" s="11"/>
    </row>
    <row r="208" spans="4:23" ht="12" customHeight="1">
      <c r="D208" s="12"/>
      <c r="E208" s="12"/>
      <c r="F208" s="12"/>
      <c r="G208" s="12" t="s">
        <v>36</v>
      </c>
      <c r="H208" s="12"/>
      <c r="I208" s="17" t="s">
        <v>37</v>
      </c>
      <c r="J208" s="17"/>
      <c r="K208" s="17"/>
      <c r="L208" s="17"/>
      <c r="M208" s="17"/>
      <c r="N208" s="8"/>
      <c r="O208" s="19"/>
      <c r="P208" s="19"/>
      <c r="Q208" s="12"/>
      <c r="R208" s="12"/>
      <c r="S208" s="12"/>
      <c r="T208" s="20"/>
      <c r="U208" s="20"/>
      <c r="V208" s="20"/>
      <c r="W208" s="20"/>
    </row>
    <row r="209" spans="4:23" ht="146.25" customHeight="1">
      <c r="D209" s="12"/>
      <c r="E209" s="12"/>
      <c r="F209" s="12"/>
      <c r="G209" s="13" t="s">
        <v>53</v>
      </c>
      <c r="H209" s="13"/>
      <c r="I209" s="14" t="s">
        <v>242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4:23" ht="12.75" customHeight="1">
      <c r="D210" s="15"/>
      <c r="E210" s="15"/>
      <c r="F210" s="15"/>
      <c r="G210" s="16"/>
      <c r="H210" s="16"/>
      <c r="I210" s="17" t="s">
        <v>243</v>
      </c>
      <c r="J210" s="17"/>
      <c r="K210" s="17"/>
      <c r="L210" s="17"/>
      <c r="M210" s="17"/>
      <c r="N210" s="9"/>
      <c r="O210" s="16"/>
      <c r="P210" s="16"/>
      <c r="Q210" s="15"/>
      <c r="R210" s="15"/>
      <c r="S210" s="15"/>
      <c r="T210" s="18"/>
      <c r="U210" s="18"/>
      <c r="V210" s="18"/>
      <c r="W210" s="18"/>
    </row>
    <row r="211" spans="4:23" ht="18" customHeight="1">
      <c r="D211" s="23" t="s">
        <v>66</v>
      </c>
      <c r="E211" s="23"/>
      <c r="F211" s="23"/>
      <c r="G211" s="23"/>
      <c r="H211" s="23"/>
      <c r="I211" s="24" t="s">
        <v>244</v>
      </c>
      <c r="J211" s="24"/>
      <c r="K211" s="24"/>
      <c r="L211" s="24"/>
      <c r="M211" s="24"/>
      <c r="N211" s="24"/>
      <c r="O211" s="24"/>
      <c r="P211" s="24"/>
      <c r="Q211" s="24"/>
      <c r="R211" s="25">
        <f>T212+T216</f>
        <v>0</v>
      </c>
      <c r="S211" s="25"/>
      <c r="T211" s="25"/>
      <c r="U211" s="25"/>
      <c r="V211" s="25"/>
      <c r="W211" s="25"/>
    </row>
    <row r="212" spans="4:23" ht="15" customHeight="1">
      <c r="D212" s="17" t="s">
        <v>245</v>
      </c>
      <c r="E212" s="17"/>
      <c r="F212" s="17"/>
      <c r="G212" s="17" t="s">
        <v>246</v>
      </c>
      <c r="H212" s="17"/>
      <c r="I212" s="17" t="s">
        <v>247</v>
      </c>
      <c r="J212" s="17"/>
      <c r="K212" s="17"/>
      <c r="L212" s="17"/>
      <c r="M212" s="17"/>
      <c r="N212" s="7" t="s">
        <v>144</v>
      </c>
      <c r="O212" s="21">
        <v>24</v>
      </c>
      <c r="P212" s="21"/>
      <c r="Q212" s="22">
        <v>0</v>
      </c>
      <c r="R212" s="22"/>
      <c r="S212" s="22"/>
      <c r="T212" s="10">
        <f>O212*Q212</f>
        <v>0</v>
      </c>
      <c r="U212" s="11"/>
      <c r="V212" s="11"/>
      <c r="W212" s="11"/>
    </row>
    <row r="213" spans="4:23" ht="12.75" customHeight="1">
      <c r="D213" s="12"/>
      <c r="E213" s="12"/>
      <c r="F213" s="12"/>
      <c r="G213" s="12" t="s">
        <v>36</v>
      </c>
      <c r="H213" s="12"/>
      <c r="I213" s="17" t="s">
        <v>37</v>
      </c>
      <c r="J213" s="17"/>
      <c r="K213" s="17"/>
      <c r="L213" s="17"/>
      <c r="M213" s="17"/>
      <c r="N213" s="8"/>
      <c r="O213" s="19"/>
      <c r="P213" s="19"/>
      <c r="Q213" s="12"/>
      <c r="R213" s="12"/>
      <c r="S213" s="12"/>
      <c r="T213" s="20"/>
      <c r="U213" s="20"/>
      <c r="V213" s="20"/>
      <c r="W213" s="20"/>
    </row>
    <row r="214" spans="4:23" ht="183.75" customHeight="1">
      <c r="D214" s="12"/>
      <c r="E214" s="12"/>
      <c r="F214" s="12"/>
      <c r="G214" s="13" t="s">
        <v>53</v>
      </c>
      <c r="H214" s="13"/>
      <c r="I214" s="14" t="s">
        <v>248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4:23" ht="12.75" customHeight="1">
      <c r="D215" s="15"/>
      <c r="E215" s="15"/>
      <c r="F215" s="15"/>
      <c r="G215" s="16"/>
      <c r="H215" s="16"/>
      <c r="I215" s="17" t="s">
        <v>249</v>
      </c>
      <c r="J215" s="17"/>
      <c r="K215" s="17"/>
      <c r="L215" s="17"/>
      <c r="M215" s="17"/>
      <c r="N215" s="9"/>
      <c r="O215" s="16"/>
      <c r="P215" s="16"/>
      <c r="Q215" s="15"/>
      <c r="R215" s="15"/>
      <c r="S215" s="15"/>
      <c r="T215" s="18"/>
      <c r="U215" s="18"/>
      <c r="V215" s="18"/>
      <c r="W215" s="18"/>
    </row>
    <row r="216" spans="4:23" ht="14.25" customHeight="1">
      <c r="D216" s="17" t="s">
        <v>250</v>
      </c>
      <c r="E216" s="17"/>
      <c r="F216" s="17"/>
      <c r="G216" s="17" t="s">
        <v>251</v>
      </c>
      <c r="H216" s="17"/>
      <c r="I216" s="17" t="s">
        <v>252</v>
      </c>
      <c r="J216" s="17"/>
      <c r="K216" s="17"/>
      <c r="L216" s="17"/>
      <c r="M216" s="17"/>
      <c r="N216" s="7" t="s">
        <v>144</v>
      </c>
      <c r="O216" s="21">
        <v>24</v>
      </c>
      <c r="P216" s="21"/>
      <c r="Q216" s="22">
        <v>0</v>
      </c>
      <c r="R216" s="22"/>
      <c r="S216" s="22"/>
      <c r="T216" s="10">
        <f>O216*Q216</f>
        <v>0</v>
      </c>
      <c r="U216" s="11"/>
      <c r="V216" s="11"/>
      <c r="W216" s="11"/>
    </row>
    <row r="217" spans="4:23" ht="12.75" customHeight="1">
      <c r="D217" s="12"/>
      <c r="E217" s="12"/>
      <c r="F217" s="12"/>
      <c r="G217" s="12"/>
      <c r="H217" s="12"/>
      <c r="I217" s="17" t="s">
        <v>253</v>
      </c>
      <c r="J217" s="17"/>
      <c r="K217" s="17"/>
      <c r="L217" s="17"/>
      <c r="M217" s="17"/>
      <c r="N217" s="8"/>
      <c r="O217" s="19"/>
      <c r="P217" s="19"/>
      <c r="Q217" s="12"/>
      <c r="R217" s="12"/>
      <c r="S217" s="12"/>
      <c r="T217" s="20"/>
      <c r="U217" s="20"/>
      <c r="V217" s="20"/>
      <c r="W217" s="20"/>
    </row>
    <row r="218" spans="4:23" ht="12.75" customHeight="1">
      <c r="D218" s="12"/>
      <c r="E218" s="12"/>
      <c r="F218" s="12"/>
      <c r="G218" s="12" t="s">
        <v>36</v>
      </c>
      <c r="H218" s="12"/>
      <c r="I218" s="17" t="s">
        <v>52</v>
      </c>
      <c r="J218" s="17"/>
      <c r="K218" s="17"/>
      <c r="L218" s="17"/>
      <c r="M218" s="17"/>
      <c r="N218" s="8"/>
      <c r="O218" s="19"/>
      <c r="P218" s="19"/>
      <c r="Q218" s="12"/>
      <c r="R218" s="12"/>
      <c r="S218" s="12"/>
      <c r="T218" s="20"/>
      <c r="U218" s="20"/>
      <c r="V218" s="20"/>
      <c r="W218" s="20"/>
    </row>
    <row r="219" spans="4:23" ht="172.5" customHeight="1">
      <c r="D219" s="12"/>
      <c r="E219" s="12"/>
      <c r="F219" s="12"/>
      <c r="G219" s="13" t="s">
        <v>53</v>
      </c>
      <c r="H219" s="13"/>
      <c r="I219" s="14" t="s">
        <v>254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4:23" ht="12.75" customHeight="1">
      <c r="D220" s="15"/>
      <c r="E220" s="15"/>
      <c r="F220" s="15"/>
      <c r="G220" s="16"/>
      <c r="H220" s="16"/>
      <c r="I220" s="17" t="s">
        <v>255</v>
      </c>
      <c r="J220" s="17"/>
      <c r="K220" s="17"/>
      <c r="L220" s="17"/>
      <c r="M220" s="17"/>
      <c r="N220" s="9"/>
      <c r="O220" s="16"/>
      <c r="P220" s="16"/>
      <c r="Q220" s="15"/>
      <c r="R220" s="15"/>
      <c r="S220" s="15"/>
      <c r="T220" s="18"/>
      <c r="U220" s="18"/>
      <c r="V220" s="18"/>
      <c r="W220" s="18"/>
    </row>
    <row r="221" spans="4:23" ht="18" customHeight="1">
      <c r="D221" s="23" t="s">
        <v>70</v>
      </c>
      <c r="E221" s="23"/>
      <c r="F221" s="23"/>
      <c r="G221" s="23"/>
      <c r="H221" s="23"/>
      <c r="I221" s="24" t="s">
        <v>256</v>
      </c>
      <c r="J221" s="24"/>
      <c r="K221" s="24"/>
      <c r="L221" s="24"/>
      <c r="M221" s="24"/>
      <c r="N221" s="24"/>
      <c r="O221" s="24"/>
      <c r="P221" s="24"/>
      <c r="Q221" s="24"/>
      <c r="R221" s="25">
        <f>T222+T226+T230+T234+T238+T242+T246+T250</f>
        <v>0</v>
      </c>
      <c r="S221" s="25"/>
      <c r="T221" s="25"/>
      <c r="U221" s="25"/>
      <c r="V221" s="25"/>
      <c r="W221" s="25"/>
    </row>
    <row r="222" spans="4:23" ht="15" customHeight="1">
      <c r="D222" s="17" t="s">
        <v>257</v>
      </c>
      <c r="E222" s="17"/>
      <c r="F222" s="17"/>
      <c r="G222" s="17" t="s">
        <v>258</v>
      </c>
      <c r="H222" s="17"/>
      <c r="I222" s="17" t="s">
        <v>259</v>
      </c>
      <c r="J222" s="17"/>
      <c r="K222" s="17"/>
      <c r="L222" s="17"/>
      <c r="M222" s="17"/>
      <c r="N222" s="7" t="s">
        <v>144</v>
      </c>
      <c r="O222" s="21">
        <v>106</v>
      </c>
      <c r="P222" s="21"/>
      <c r="Q222" s="22">
        <v>0</v>
      </c>
      <c r="R222" s="22"/>
      <c r="S222" s="22"/>
      <c r="T222" s="10">
        <f>O222*Q222</f>
        <v>0</v>
      </c>
      <c r="U222" s="11"/>
      <c r="V222" s="11"/>
      <c r="W222" s="11"/>
    </row>
    <row r="223" spans="4:23" ht="12.75" customHeight="1">
      <c r="D223" s="12"/>
      <c r="E223" s="12"/>
      <c r="F223" s="12"/>
      <c r="G223" s="12" t="s">
        <v>36</v>
      </c>
      <c r="H223" s="12"/>
      <c r="I223" s="17" t="s">
        <v>37</v>
      </c>
      <c r="J223" s="17"/>
      <c r="K223" s="17"/>
      <c r="L223" s="17"/>
      <c r="M223" s="17"/>
      <c r="N223" s="8"/>
      <c r="O223" s="19"/>
      <c r="P223" s="19"/>
      <c r="Q223" s="12"/>
      <c r="R223" s="12"/>
      <c r="S223" s="12"/>
      <c r="T223" s="20"/>
      <c r="U223" s="20"/>
      <c r="V223" s="20"/>
      <c r="W223" s="20"/>
    </row>
    <row r="224" spans="4:23" ht="96" customHeight="1">
      <c r="D224" s="12"/>
      <c r="E224" s="12"/>
      <c r="F224" s="12"/>
      <c r="G224" s="13" t="s">
        <v>53</v>
      </c>
      <c r="H224" s="13"/>
      <c r="I224" s="14" t="s">
        <v>260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4:23" ht="12.75" customHeight="1">
      <c r="D225" s="15"/>
      <c r="E225" s="15"/>
      <c r="F225" s="15"/>
      <c r="G225" s="16"/>
      <c r="H225" s="16"/>
      <c r="I225" s="17" t="s">
        <v>261</v>
      </c>
      <c r="J225" s="17"/>
      <c r="K225" s="17"/>
      <c r="L225" s="17"/>
      <c r="M225" s="17"/>
      <c r="N225" s="9"/>
      <c r="O225" s="16"/>
      <c r="P225" s="16"/>
      <c r="Q225" s="15"/>
      <c r="R225" s="15"/>
      <c r="S225" s="15"/>
      <c r="T225" s="18"/>
      <c r="U225" s="18"/>
      <c r="V225" s="18"/>
      <c r="W225" s="18"/>
    </row>
    <row r="226" spans="4:23" ht="15" customHeight="1">
      <c r="D226" s="17" t="s">
        <v>262</v>
      </c>
      <c r="E226" s="17"/>
      <c r="F226" s="17"/>
      <c r="G226" s="17" t="s">
        <v>263</v>
      </c>
      <c r="H226" s="17"/>
      <c r="I226" s="17" t="s">
        <v>264</v>
      </c>
      <c r="J226" s="17"/>
      <c r="K226" s="17"/>
      <c r="L226" s="17"/>
      <c r="M226" s="17"/>
      <c r="N226" s="7" t="s">
        <v>144</v>
      </c>
      <c r="O226" s="21">
        <v>12</v>
      </c>
      <c r="P226" s="21"/>
      <c r="Q226" s="22">
        <v>0</v>
      </c>
      <c r="R226" s="22"/>
      <c r="S226" s="22"/>
      <c r="T226" s="10">
        <f>O226*Q226</f>
        <v>0</v>
      </c>
      <c r="U226" s="11"/>
      <c r="V226" s="11"/>
      <c r="W226" s="11"/>
    </row>
    <row r="227" spans="4:23" ht="12" customHeight="1">
      <c r="D227" s="12"/>
      <c r="E227" s="12"/>
      <c r="F227" s="12"/>
      <c r="G227" s="12" t="s">
        <v>36</v>
      </c>
      <c r="H227" s="12"/>
      <c r="I227" s="17" t="s">
        <v>37</v>
      </c>
      <c r="J227" s="17"/>
      <c r="K227" s="17"/>
      <c r="L227" s="17"/>
      <c r="M227" s="17"/>
      <c r="N227" s="8"/>
      <c r="O227" s="19"/>
      <c r="P227" s="19"/>
      <c r="Q227" s="12"/>
      <c r="R227" s="12"/>
      <c r="S227" s="12"/>
      <c r="T227" s="20"/>
      <c r="U227" s="20"/>
      <c r="V227" s="20"/>
      <c r="W227" s="20"/>
    </row>
    <row r="228" spans="4:23" ht="92.25" customHeight="1">
      <c r="D228" s="12"/>
      <c r="E228" s="12"/>
      <c r="F228" s="12"/>
      <c r="G228" s="13" t="s">
        <v>53</v>
      </c>
      <c r="H228" s="13"/>
      <c r="I228" s="14" t="s">
        <v>265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4:23" ht="12.75" customHeight="1">
      <c r="D229" s="15"/>
      <c r="E229" s="15"/>
      <c r="F229" s="15"/>
      <c r="G229" s="16"/>
      <c r="H229" s="16"/>
      <c r="I229" s="17" t="s">
        <v>266</v>
      </c>
      <c r="J229" s="17"/>
      <c r="K229" s="17"/>
      <c r="L229" s="17"/>
      <c r="M229" s="17"/>
      <c r="N229" s="9"/>
      <c r="O229" s="16"/>
      <c r="P229" s="16"/>
      <c r="Q229" s="15"/>
      <c r="R229" s="15"/>
      <c r="S229" s="15"/>
      <c r="T229" s="18"/>
      <c r="U229" s="18"/>
      <c r="V229" s="18"/>
      <c r="W229" s="18"/>
    </row>
    <row r="230" spans="4:23" ht="14.25" customHeight="1">
      <c r="D230" s="17" t="s">
        <v>267</v>
      </c>
      <c r="E230" s="17"/>
      <c r="F230" s="17"/>
      <c r="G230" s="17" t="s">
        <v>268</v>
      </c>
      <c r="H230" s="17"/>
      <c r="I230" s="17" t="s">
        <v>269</v>
      </c>
      <c r="J230" s="17"/>
      <c r="K230" s="17"/>
      <c r="L230" s="17"/>
      <c r="M230" s="17"/>
      <c r="N230" s="7" t="s">
        <v>270</v>
      </c>
      <c r="O230" s="21">
        <v>4</v>
      </c>
      <c r="P230" s="21"/>
      <c r="Q230" s="22">
        <v>0</v>
      </c>
      <c r="R230" s="22"/>
      <c r="S230" s="22"/>
      <c r="T230" s="10">
        <f>O230*Q230</f>
        <v>0</v>
      </c>
      <c r="U230" s="11"/>
      <c r="V230" s="11"/>
      <c r="W230" s="11"/>
    </row>
    <row r="231" spans="4:23" ht="12.75" customHeight="1">
      <c r="D231" s="12"/>
      <c r="E231" s="12"/>
      <c r="F231" s="12"/>
      <c r="G231" s="12" t="s">
        <v>36</v>
      </c>
      <c r="H231" s="12"/>
      <c r="I231" s="17" t="s">
        <v>37</v>
      </c>
      <c r="J231" s="17"/>
      <c r="K231" s="17"/>
      <c r="L231" s="17"/>
      <c r="M231" s="17"/>
      <c r="N231" s="8"/>
      <c r="O231" s="19"/>
      <c r="P231" s="19"/>
      <c r="Q231" s="12"/>
      <c r="R231" s="12"/>
      <c r="S231" s="12"/>
      <c r="T231" s="20"/>
      <c r="U231" s="20"/>
      <c r="V231" s="20"/>
      <c r="W231" s="20"/>
    </row>
    <row r="232" spans="4:23" ht="20.25" customHeight="1">
      <c r="D232" s="12"/>
      <c r="E232" s="12"/>
      <c r="F232" s="12"/>
      <c r="G232" s="13" t="s">
        <v>53</v>
      </c>
      <c r="H232" s="13"/>
      <c r="I232" s="14" t="s">
        <v>271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4:23" ht="12" customHeight="1">
      <c r="D233" s="15"/>
      <c r="E233" s="15"/>
      <c r="F233" s="15"/>
      <c r="G233" s="16"/>
      <c r="H233" s="16"/>
      <c r="I233" s="17" t="s">
        <v>272</v>
      </c>
      <c r="J233" s="17"/>
      <c r="K233" s="17"/>
      <c r="L233" s="17"/>
      <c r="M233" s="17"/>
      <c r="N233" s="9"/>
      <c r="O233" s="16"/>
      <c r="P233" s="16"/>
      <c r="Q233" s="15"/>
      <c r="R233" s="15"/>
      <c r="S233" s="15"/>
      <c r="T233" s="18"/>
      <c r="U233" s="18"/>
      <c r="V233" s="18"/>
      <c r="W233" s="18"/>
    </row>
    <row r="234" spans="4:23" ht="15" customHeight="1">
      <c r="D234" s="17" t="s">
        <v>273</v>
      </c>
      <c r="E234" s="17"/>
      <c r="F234" s="17"/>
      <c r="G234" s="17" t="s">
        <v>274</v>
      </c>
      <c r="H234" s="17"/>
      <c r="I234" s="17" t="s">
        <v>275</v>
      </c>
      <c r="J234" s="17"/>
      <c r="K234" s="17"/>
      <c r="L234" s="17"/>
      <c r="M234" s="17"/>
      <c r="N234" s="7" t="s">
        <v>83</v>
      </c>
      <c r="O234" s="21">
        <v>20.5</v>
      </c>
      <c r="P234" s="21"/>
      <c r="Q234" s="22">
        <v>0</v>
      </c>
      <c r="R234" s="22"/>
      <c r="S234" s="22"/>
      <c r="T234" s="10">
        <f>O234*Q234</f>
        <v>0</v>
      </c>
      <c r="U234" s="11"/>
      <c r="V234" s="11"/>
      <c r="W234" s="11"/>
    </row>
    <row r="235" spans="4:23" ht="12.75" customHeight="1">
      <c r="D235" s="12"/>
      <c r="E235" s="12"/>
      <c r="F235" s="12"/>
      <c r="G235" s="12" t="s">
        <v>36</v>
      </c>
      <c r="H235" s="12"/>
      <c r="I235" s="17" t="s">
        <v>52</v>
      </c>
      <c r="J235" s="17"/>
      <c r="K235" s="17"/>
      <c r="L235" s="17"/>
      <c r="M235" s="17"/>
      <c r="N235" s="8"/>
      <c r="O235" s="19"/>
      <c r="P235" s="19"/>
      <c r="Q235" s="12"/>
      <c r="R235" s="12"/>
      <c r="S235" s="12"/>
      <c r="T235" s="20"/>
      <c r="U235" s="20"/>
      <c r="V235" s="20"/>
      <c r="W235" s="20"/>
    </row>
    <row r="236" spans="4:23" ht="48.75" customHeight="1">
      <c r="D236" s="12"/>
      <c r="E236" s="12"/>
      <c r="F236" s="12"/>
      <c r="G236" s="13" t="s">
        <v>53</v>
      </c>
      <c r="H236" s="13"/>
      <c r="I236" s="14" t="s">
        <v>276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4:23" ht="12.75" customHeight="1">
      <c r="D237" s="15"/>
      <c r="E237" s="15"/>
      <c r="F237" s="15"/>
      <c r="G237" s="16"/>
      <c r="H237" s="16"/>
      <c r="I237" s="17" t="s">
        <v>277</v>
      </c>
      <c r="J237" s="17"/>
      <c r="K237" s="17"/>
      <c r="L237" s="17"/>
      <c r="M237" s="17"/>
      <c r="N237" s="9"/>
      <c r="O237" s="16"/>
      <c r="P237" s="16"/>
      <c r="Q237" s="15"/>
      <c r="R237" s="15"/>
      <c r="S237" s="15"/>
      <c r="T237" s="18"/>
      <c r="U237" s="18"/>
      <c r="V237" s="18"/>
      <c r="W237" s="18"/>
    </row>
    <row r="238" spans="4:23" ht="15" customHeight="1">
      <c r="D238" s="17" t="s">
        <v>278</v>
      </c>
      <c r="E238" s="17"/>
      <c r="F238" s="17"/>
      <c r="G238" s="17" t="s">
        <v>279</v>
      </c>
      <c r="H238" s="17"/>
      <c r="I238" s="17" t="s">
        <v>280</v>
      </c>
      <c r="J238" s="17"/>
      <c r="K238" s="17"/>
      <c r="L238" s="17"/>
      <c r="M238" s="17"/>
      <c r="N238" s="7" t="s">
        <v>144</v>
      </c>
      <c r="O238" s="21">
        <v>8</v>
      </c>
      <c r="P238" s="21"/>
      <c r="Q238" s="22">
        <v>0</v>
      </c>
      <c r="R238" s="22"/>
      <c r="S238" s="22"/>
      <c r="T238" s="10">
        <f>O238*Q238</f>
        <v>0</v>
      </c>
      <c r="U238" s="11"/>
      <c r="V238" s="11"/>
      <c r="W238" s="11"/>
    </row>
    <row r="239" spans="4:23" ht="12" customHeight="1">
      <c r="D239" s="12"/>
      <c r="E239" s="12"/>
      <c r="F239" s="12"/>
      <c r="G239" s="12" t="s">
        <v>36</v>
      </c>
      <c r="H239" s="12"/>
      <c r="I239" s="17" t="s">
        <v>37</v>
      </c>
      <c r="J239" s="17"/>
      <c r="K239" s="17"/>
      <c r="L239" s="17"/>
      <c r="M239" s="17"/>
      <c r="N239" s="8"/>
      <c r="O239" s="19"/>
      <c r="P239" s="19"/>
      <c r="Q239" s="12"/>
      <c r="R239" s="12"/>
      <c r="S239" s="12"/>
      <c r="T239" s="20"/>
      <c r="U239" s="20"/>
      <c r="V239" s="20"/>
      <c r="W239" s="20"/>
    </row>
    <row r="240" spans="4:23" ht="55.5" customHeight="1">
      <c r="D240" s="12"/>
      <c r="E240" s="12"/>
      <c r="F240" s="12"/>
      <c r="G240" s="13" t="s">
        <v>53</v>
      </c>
      <c r="H240" s="13"/>
      <c r="I240" s="14" t="s">
        <v>281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4:23" ht="12.75" customHeight="1">
      <c r="D241" s="15"/>
      <c r="E241" s="15"/>
      <c r="F241" s="15"/>
      <c r="G241" s="16"/>
      <c r="H241" s="16"/>
      <c r="I241" s="17" t="s">
        <v>282</v>
      </c>
      <c r="J241" s="17"/>
      <c r="K241" s="17"/>
      <c r="L241" s="17"/>
      <c r="M241" s="17"/>
      <c r="N241" s="9"/>
      <c r="O241" s="16"/>
      <c r="P241" s="16"/>
      <c r="Q241" s="15"/>
      <c r="R241" s="15"/>
      <c r="S241" s="15"/>
      <c r="T241" s="18"/>
      <c r="U241" s="18"/>
      <c r="V241" s="18"/>
      <c r="W241" s="18"/>
    </row>
    <row r="242" spans="4:23" ht="15" customHeight="1">
      <c r="D242" s="17" t="s">
        <v>283</v>
      </c>
      <c r="E242" s="17"/>
      <c r="F242" s="17"/>
      <c r="G242" s="17" t="s">
        <v>284</v>
      </c>
      <c r="H242" s="17"/>
      <c r="I242" s="17" t="s">
        <v>285</v>
      </c>
      <c r="J242" s="17"/>
      <c r="K242" s="17"/>
      <c r="L242" s="17"/>
      <c r="M242" s="17"/>
      <c r="N242" s="7" t="s">
        <v>144</v>
      </c>
      <c r="O242" s="21">
        <v>91</v>
      </c>
      <c r="P242" s="21"/>
      <c r="Q242" s="22">
        <v>0</v>
      </c>
      <c r="R242" s="22"/>
      <c r="S242" s="22"/>
      <c r="T242" s="10">
        <f>O242*Q242</f>
        <v>0</v>
      </c>
      <c r="U242" s="11"/>
      <c r="V242" s="11"/>
      <c r="W242" s="11"/>
    </row>
    <row r="243" spans="4:23" ht="12" customHeight="1">
      <c r="D243" s="12"/>
      <c r="E243" s="12"/>
      <c r="F243" s="12"/>
      <c r="G243" s="12" t="s">
        <v>36</v>
      </c>
      <c r="H243" s="12"/>
      <c r="I243" s="17" t="s">
        <v>37</v>
      </c>
      <c r="J243" s="17"/>
      <c r="K243" s="17"/>
      <c r="L243" s="17"/>
      <c r="M243" s="17"/>
      <c r="N243" s="8"/>
      <c r="O243" s="19"/>
      <c r="P243" s="19"/>
      <c r="Q243" s="12"/>
      <c r="R243" s="12"/>
      <c r="S243" s="12"/>
      <c r="T243" s="20"/>
      <c r="U243" s="20"/>
      <c r="V243" s="20"/>
      <c r="W243" s="20"/>
    </row>
    <row r="244" spans="4:23" ht="34.5" customHeight="1">
      <c r="D244" s="12"/>
      <c r="E244" s="12"/>
      <c r="F244" s="12"/>
      <c r="G244" s="13" t="s">
        <v>53</v>
      </c>
      <c r="H244" s="13"/>
      <c r="I244" s="14" t="s">
        <v>286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4:23" ht="12.75" customHeight="1">
      <c r="D245" s="15"/>
      <c r="E245" s="15"/>
      <c r="F245" s="15"/>
      <c r="G245" s="16"/>
      <c r="H245" s="16"/>
      <c r="I245" s="17" t="s">
        <v>287</v>
      </c>
      <c r="J245" s="17"/>
      <c r="K245" s="17"/>
      <c r="L245" s="17"/>
      <c r="M245" s="17"/>
      <c r="N245" s="9"/>
      <c r="O245" s="16"/>
      <c r="P245" s="16"/>
      <c r="Q245" s="15"/>
      <c r="R245" s="15"/>
      <c r="S245" s="15"/>
      <c r="T245" s="18"/>
      <c r="U245" s="18"/>
      <c r="V245" s="18"/>
      <c r="W245" s="18"/>
    </row>
    <row r="246" spans="4:23" ht="14.25" customHeight="1">
      <c r="D246" s="17" t="s">
        <v>288</v>
      </c>
      <c r="E246" s="17"/>
      <c r="F246" s="17"/>
      <c r="G246" s="17" t="s">
        <v>289</v>
      </c>
      <c r="H246" s="17"/>
      <c r="I246" s="17" t="s">
        <v>290</v>
      </c>
      <c r="J246" s="17"/>
      <c r="K246" s="17"/>
      <c r="L246" s="17"/>
      <c r="M246" s="17"/>
      <c r="N246" s="7" t="s">
        <v>144</v>
      </c>
      <c r="O246" s="21">
        <v>6</v>
      </c>
      <c r="P246" s="21"/>
      <c r="Q246" s="22">
        <v>0</v>
      </c>
      <c r="R246" s="22"/>
      <c r="S246" s="22"/>
      <c r="T246" s="10">
        <f>O246*Q246</f>
        <v>0</v>
      </c>
      <c r="U246" s="11"/>
      <c r="V246" s="11"/>
      <c r="W246" s="11"/>
    </row>
    <row r="247" spans="4:23" ht="12.75" customHeight="1">
      <c r="D247" s="12"/>
      <c r="E247" s="12"/>
      <c r="F247" s="12"/>
      <c r="G247" s="12" t="s">
        <v>36</v>
      </c>
      <c r="H247" s="12"/>
      <c r="I247" s="17" t="s">
        <v>37</v>
      </c>
      <c r="J247" s="17"/>
      <c r="K247" s="17"/>
      <c r="L247" s="17"/>
      <c r="M247" s="17"/>
      <c r="N247" s="8"/>
      <c r="O247" s="19"/>
      <c r="P247" s="19"/>
      <c r="Q247" s="12"/>
      <c r="R247" s="12"/>
      <c r="S247" s="12"/>
      <c r="T247" s="20"/>
      <c r="U247" s="20"/>
      <c r="V247" s="20"/>
      <c r="W247" s="20"/>
    </row>
    <row r="248" spans="4:23" ht="38.25" customHeight="1">
      <c r="D248" s="12"/>
      <c r="E248" s="12"/>
      <c r="F248" s="12"/>
      <c r="G248" s="13" t="s">
        <v>53</v>
      </c>
      <c r="H248" s="13"/>
      <c r="I248" s="14" t="s">
        <v>286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4:23" ht="12.75" customHeight="1">
      <c r="D249" s="15"/>
      <c r="E249" s="15"/>
      <c r="F249" s="15"/>
      <c r="G249" s="16"/>
      <c r="H249" s="16"/>
      <c r="I249" s="17" t="s">
        <v>291</v>
      </c>
      <c r="J249" s="17"/>
      <c r="K249" s="17"/>
      <c r="L249" s="17"/>
      <c r="M249" s="17"/>
      <c r="N249" s="9"/>
      <c r="O249" s="16"/>
      <c r="P249" s="16"/>
      <c r="Q249" s="15"/>
      <c r="R249" s="15"/>
      <c r="S249" s="15"/>
      <c r="T249" s="18"/>
      <c r="U249" s="18"/>
      <c r="V249" s="18"/>
      <c r="W249" s="18"/>
    </row>
    <row r="250" spans="4:23" ht="15" customHeight="1">
      <c r="D250" s="17" t="s">
        <v>292</v>
      </c>
      <c r="E250" s="17"/>
      <c r="F250" s="17"/>
      <c r="G250" s="17" t="s">
        <v>293</v>
      </c>
      <c r="H250" s="17"/>
      <c r="I250" s="17" t="s">
        <v>294</v>
      </c>
      <c r="J250" s="17"/>
      <c r="K250" s="17"/>
      <c r="L250" s="17"/>
      <c r="M250" s="17"/>
      <c r="N250" s="7" t="s">
        <v>51</v>
      </c>
      <c r="O250" s="21">
        <v>66.24</v>
      </c>
      <c r="P250" s="21"/>
      <c r="Q250" s="22">
        <v>0</v>
      </c>
      <c r="R250" s="22"/>
      <c r="S250" s="22"/>
      <c r="T250" s="10">
        <f>O250*Q250</f>
        <v>0</v>
      </c>
      <c r="U250" s="11"/>
      <c r="V250" s="11"/>
      <c r="W250" s="11"/>
    </row>
    <row r="251" spans="4:23" ht="12" customHeight="1">
      <c r="D251" s="12"/>
      <c r="E251" s="12"/>
      <c r="F251" s="12"/>
      <c r="G251" s="12" t="s">
        <v>36</v>
      </c>
      <c r="H251" s="12"/>
      <c r="I251" s="17" t="s">
        <v>37</v>
      </c>
      <c r="J251" s="17"/>
      <c r="K251" s="17"/>
      <c r="L251" s="17"/>
      <c r="M251" s="17"/>
      <c r="N251" s="8"/>
      <c r="O251" s="19"/>
      <c r="P251" s="19"/>
      <c r="Q251" s="12"/>
      <c r="R251" s="12"/>
      <c r="S251" s="12"/>
      <c r="T251" s="20"/>
      <c r="U251" s="20"/>
      <c r="V251" s="20"/>
      <c r="W251" s="20"/>
    </row>
    <row r="252" spans="4:23" ht="87" customHeight="1">
      <c r="D252" s="12"/>
      <c r="E252" s="12"/>
      <c r="F252" s="12"/>
      <c r="G252" s="13" t="s">
        <v>53</v>
      </c>
      <c r="H252" s="13"/>
      <c r="I252" s="14" t="s">
        <v>295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4:23" ht="12.75" customHeight="1">
      <c r="D253" s="15"/>
      <c r="E253" s="15"/>
      <c r="F253" s="15"/>
      <c r="G253" s="16"/>
      <c r="H253" s="16"/>
      <c r="I253" s="17" t="s">
        <v>296</v>
      </c>
      <c r="J253" s="17"/>
      <c r="K253" s="17"/>
      <c r="L253" s="17"/>
      <c r="M253" s="17"/>
      <c r="N253" s="9"/>
      <c r="O253" s="16"/>
      <c r="P253" s="16"/>
      <c r="Q253" s="15"/>
      <c r="R253" s="15"/>
      <c r="S253" s="15"/>
      <c r="T253" s="18"/>
      <c r="U253" s="18"/>
      <c r="V253" s="18"/>
      <c r="W253" s="18"/>
    </row>
    <row r="254" ht="1.5" customHeight="1"/>
  </sheetData>
  <sheetProtection/>
  <mergeCells count="1168">
    <mergeCell ref="F2:G4"/>
    <mergeCell ref="H2:L4"/>
    <mergeCell ref="S3:T3"/>
    <mergeCell ref="F7:G7"/>
    <mergeCell ref="B9:V9"/>
    <mergeCell ref="B10:J10"/>
    <mergeCell ref="K10:V10"/>
    <mergeCell ref="B11:J11"/>
    <mergeCell ref="K11:V11"/>
    <mergeCell ref="B12:J12"/>
    <mergeCell ref="K12:V12"/>
    <mergeCell ref="B13:J13"/>
    <mergeCell ref="K13:V13"/>
    <mergeCell ref="B14:J14"/>
    <mergeCell ref="K14:V14"/>
    <mergeCell ref="B15:V15"/>
    <mergeCell ref="B16:J16"/>
    <mergeCell ref="L16:O16"/>
    <mergeCell ref="P16:V16"/>
    <mergeCell ref="B17:J17"/>
    <mergeCell ref="L17:O17"/>
    <mergeCell ref="P17:V17"/>
    <mergeCell ref="B18:J18"/>
    <mergeCell ref="L18:O18"/>
    <mergeCell ref="P18:V18"/>
    <mergeCell ref="B19:J19"/>
    <mergeCell ref="L19:O19"/>
    <mergeCell ref="P19:V19"/>
    <mergeCell ref="B20:V20"/>
    <mergeCell ref="B21:J21"/>
    <mergeCell ref="L21:O21"/>
    <mergeCell ref="P21:V21"/>
    <mergeCell ref="B22:J22"/>
    <mergeCell ref="L22:O22"/>
    <mergeCell ref="P22:V22"/>
    <mergeCell ref="D24:W24"/>
    <mergeCell ref="D25:W25"/>
    <mergeCell ref="D26:I26"/>
    <mergeCell ref="J26:W26"/>
    <mergeCell ref="I32:Q32"/>
    <mergeCell ref="R32:W32"/>
    <mergeCell ref="D29:F30"/>
    <mergeCell ref="G29:H30"/>
    <mergeCell ref="I29:M30"/>
    <mergeCell ref="N29:N30"/>
    <mergeCell ref="O29:P30"/>
    <mergeCell ref="Q29:S30"/>
    <mergeCell ref="D33:F33"/>
    <mergeCell ref="G33:H33"/>
    <mergeCell ref="I33:M33"/>
    <mergeCell ref="O33:P33"/>
    <mergeCell ref="Q33:S33"/>
    <mergeCell ref="T29:W30"/>
    <mergeCell ref="D31:H31"/>
    <mergeCell ref="I31:P31"/>
    <mergeCell ref="Q31:W31"/>
    <mergeCell ref="D32:H32"/>
    <mergeCell ref="T35:W35"/>
    <mergeCell ref="D34:F34"/>
    <mergeCell ref="G34:H34"/>
    <mergeCell ref="I34:M34"/>
    <mergeCell ref="O34:P34"/>
    <mergeCell ref="Q34:S34"/>
    <mergeCell ref="T34:W34"/>
    <mergeCell ref="D36:F36"/>
    <mergeCell ref="G36:H36"/>
    <mergeCell ref="I36:M36"/>
    <mergeCell ref="O36:P36"/>
    <mergeCell ref="Q36:S36"/>
    <mergeCell ref="D35:F35"/>
    <mergeCell ref="G35:H35"/>
    <mergeCell ref="I35:M35"/>
    <mergeCell ref="O35:P35"/>
    <mergeCell ref="Q35:S35"/>
    <mergeCell ref="T38:W38"/>
    <mergeCell ref="D37:F37"/>
    <mergeCell ref="G37:H37"/>
    <mergeCell ref="I37:M37"/>
    <mergeCell ref="O37:P37"/>
    <mergeCell ref="Q37:S37"/>
    <mergeCell ref="T37:W37"/>
    <mergeCell ref="D39:F39"/>
    <mergeCell ref="G39:H39"/>
    <mergeCell ref="I39:M39"/>
    <mergeCell ref="O39:P39"/>
    <mergeCell ref="Q39:S39"/>
    <mergeCell ref="D38:F38"/>
    <mergeCell ref="G38:H38"/>
    <mergeCell ref="I38:M38"/>
    <mergeCell ref="O38:P38"/>
    <mergeCell ref="Q38:S38"/>
    <mergeCell ref="D40:F40"/>
    <mergeCell ref="G40:H40"/>
    <mergeCell ref="I40:M40"/>
    <mergeCell ref="O40:P40"/>
    <mergeCell ref="Q40:S40"/>
    <mergeCell ref="T40:W40"/>
    <mergeCell ref="D41:F41"/>
    <mergeCell ref="G41:H41"/>
    <mergeCell ref="I41:M41"/>
    <mergeCell ref="O41:P41"/>
    <mergeCell ref="Q41:S41"/>
    <mergeCell ref="T41:W41"/>
    <mergeCell ref="T43:W43"/>
    <mergeCell ref="D42:F42"/>
    <mergeCell ref="G42:H42"/>
    <mergeCell ref="I42:M42"/>
    <mergeCell ref="O42:P42"/>
    <mergeCell ref="Q42:S42"/>
    <mergeCell ref="D44:F44"/>
    <mergeCell ref="G44:H44"/>
    <mergeCell ref="I44:M44"/>
    <mergeCell ref="O44:P44"/>
    <mergeCell ref="Q44:S44"/>
    <mergeCell ref="D43:F43"/>
    <mergeCell ref="G43:H43"/>
    <mergeCell ref="I43:M43"/>
    <mergeCell ref="O43:P43"/>
    <mergeCell ref="Q43:S43"/>
    <mergeCell ref="I47:M47"/>
    <mergeCell ref="O47:P47"/>
    <mergeCell ref="Q47:S47"/>
    <mergeCell ref="T47:W47"/>
    <mergeCell ref="D45:F45"/>
    <mergeCell ref="G45:H45"/>
    <mergeCell ref="I45:M45"/>
    <mergeCell ref="O45:P45"/>
    <mergeCell ref="Q45:S45"/>
    <mergeCell ref="T45:W45"/>
    <mergeCell ref="D48:F48"/>
    <mergeCell ref="G48:H48"/>
    <mergeCell ref="I48:M48"/>
    <mergeCell ref="O48:P48"/>
    <mergeCell ref="Q48:S48"/>
    <mergeCell ref="D46:F46"/>
    <mergeCell ref="G46:H46"/>
    <mergeCell ref="I46:W46"/>
    <mergeCell ref="D47:F47"/>
    <mergeCell ref="G47:H47"/>
    <mergeCell ref="I51:M51"/>
    <mergeCell ref="O51:P51"/>
    <mergeCell ref="Q51:S51"/>
    <mergeCell ref="T51:W51"/>
    <mergeCell ref="D49:F49"/>
    <mergeCell ref="G49:H49"/>
    <mergeCell ref="I49:M49"/>
    <mergeCell ref="O49:P49"/>
    <mergeCell ref="Q49:S49"/>
    <mergeCell ref="T49:W49"/>
    <mergeCell ref="D52:F52"/>
    <mergeCell ref="G52:H52"/>
    <mergeCell ref="I52:M52"/>
    <mergeCell ref="O52:P52"/>
    <mergeCell ref="Q52:S52"/>
    <mergeCell ref="D50:F50"/>
    <mergeCell ref="G50:H50"/>
    <mergeCell ref="I50:W50"/>
    <mergeCell ref="D51:F51"/>
    <mergeCell ref="G51:H51"/>
    <mergeCell ref="I55:M55"/>
    <mergeCell ref="O55:P55"/>
    <mergeCell ref="Q55:S55"/>
    <mergeCell ref="T55:W55"/>
    <mergeCell ref="D53:F53"/>
    <mergeCell ref="G53:H53"/>
    <mergeCell ref="I53:M53"/>
    <mergeCell ref="O53:P53"/>
    <mergeCell ref="Q53:S53"/>
    <mergeCell ref="T53:W53"/>
    <mergeCell ref="D56:F56"/>
    <mergeCell ref="G56:H56"/>
    <mergeCell ref="I56:M56"/>
    <mergeCell ref="O56:P56"/>
    <mergeCell ref="Q56:S56"/>
    <mergeCell ref="D54:F54"/>
    <mergeCell ref="G54:H54"/>
    <mergeCell ref="I54:W54"/>
    <mergeCell ref="D55:F55"/>
    <mergeCell ref="G55:H55"/>
    <mergeCell ref="I59:M59"/>
    <mergeCell ref="O59:P59"/>
    <mergeCell ref="Q59:S59"/>
    <mergeCell ref="T59:W59"/>
    <mergeCell ref="D57:F57"/>
    <mergeCell ref="G57:H57"/>
    <mergeCell ref="I57:M57"/>
    <mergeCell ref="O57:P57"/>
    <mergeCell ref="Q57:S57"/>
    <mergeCell ref="T57:W57"/>
    <mergeCell ref="D60:F60"/>
    <mergeCell ref="G60:H60"/>
    <mergeCell ref="I60:M60"/>
    <mergeCell ref="O60:P60"/>
    <mergeCell ref="Q60:S60"/>
    <mergeCell ref="D58:F58"/>
    <mergeCell ref="G58:H58"/>
    <mergeCell ref="I58:W58"/>
    <mergeCell ref="D59:F59"/>
    <mergeCell ref="G59:H59"/>
    <mergeCell ref="D61:F61"/>
    <mergeCell ref="G61:H61"/>
    <mergeCell ref="I61:M61"/>
    <mergeCell ref="O61:P61"/>
    <mergeCell ref="Q61:S61"/>
    <mergeCell ref="T61:W61"/>
    <mergeCell ref="D62:F62"/>
    <mergeCell ref="G62:H62"/>
    <mergeCell ref="I62:M62"/>
    <mergeCell ref="O62:P62"/>
    <mergeCell ref="Q62:S62"/>
    <mergeCell ref="T62:W62"/>
    <mergeCell ref="T65:W65"/>
    <mergeCell ref="D63:F63"/>
    <mergeCell ref="G63:H63"/>
    <mergeCell ref="I63:W63"/>
    <mergeCell ref="D64:F64"/>
    <mergeCell ref="G64:H64"/>
    <mergeCell ref="I64:M64"/>
    <mergeCell ref="O64:P64"/>
    <mergeCell ref="Q64:S64"/>
    <mergeCell ref="T64:W64"/>
    <mergeCell ref="D66:F66"/>
    <mergeCell ref="G66:H66"/>
    <mergeCell ref="I66:M66"/>
    <mergeCell ref="O66:P66"/>
    <mergeCell ref="Q66:S66"/>
    <mergeCell ref="D65:F65"/>
    <mergeCell ref="G65:H65"/>
    <mergeCell ref="I65:M65"/>
    <mergeCell ref="O65:P65"/>
    <mergeCell ref="Q65:S65"/>
    <mergeCell ref="R69:W69"/>
    <mergeCell ref="D67:F67"/>
    <mergeCell ref="G67:H67"/>
    <mergeCell ref="I67:M67"/>
    <mergeCell ref="O67:P67"/>
    <mergeCell ref="Q67:S67"/>
    <mergeCell ref="T67:W67"/>
    <mergeCell ref="D70:F70"/>
    <mergeCell ref="G70:H70"/>
    <mergeCell ref="I70:M70"/>
    <mergeCell ref="O70:P70"/>
    <mergeCell ref="Q70:S70"/>
    <mergeCell ref="D68:F68"/>
    <mergeCell ref="G68:H68"/>
    <mergeCell ref="I68:W68"/>
    <mergeCell ref="D69:H69"/>
    <mergeCell ref="I69:Q69"/>
    <mergeCell ref="I73:M73"/>
    <mergeCell ref="O73:P73"/>
    <mergeCell ref="Q73:S73"/>
    <mergeCell ref="T73:W73"/>
    <mergeCell ref="D71:F71"/>
    <mergeCell ref="G71:H71"/>
    <mergeCell ref="I71:M71"/>
    <mergeCell ref="O71:P71"/>
    <mergeCell ref="Q71:S71"/>
    <mergeCell ref="T71:W71"/>
    <mergeCell ref="D74:F74"/>
    <mergeCell ref="G74:H74"/>
    <mergeCell ref="I74:M74"/>
    <mergeCell ref="O74:P74"/>
    <mergeCell ref="Q74:S74"/>
    <mergeCell ref="D72:F72"/>
    <mergeCell ref="G72:H72"/>
    <mergeCell ref="I72:W72"/>
    <mergeCell ref="D73:F73"/>
    <mergeCell ref="G73:H73"/>
    <mergeCell ref="I77:M77"/>
    <mergeCell ref="O77:P77"/>
    <mergeCell ref="Q77:S77"/>
    <mergeCell ref="T77:W77"/>
    <mergeCell ref="D75:F75"/>
    <mergeCell ref="G75:H75"/>
    <mergeCell ref="I75:M75"/>
    <mergeCell ref="O75:P75"/>
    <mergeCell ref="Q75:S75"/>
    <mergeCell ref="T75:W75"/>
    <mergeCell ref="D78:F78"/>
    <mergeCell ref="G78:H78"/>
    <mergeCell ref="I78:M78"/>
    <mergeCell ref="O78:P78"/>
    <mergeCell ref="Q78:S78"/>
    <mergeCell ref="D76:F76"/>
    <mergeCell ref="G76:H76"/>
    <mergeCell ref="I76:W76"/>
    <mergeCell ref="D77:F77"/>
    <mergeCell ref="G77:H77"/>
    <mergeCell ref="I81:M81"/>
    <mergeCell ref="O81:P81"/>
    <mergeCell ref="Q81:S81"/>
    <mergeCell ref="T81:W81"/>
    <mergeCell ref="D79:F79"/>
    <mergeCell ref="G79:H79"/>
    <mergeCell ref="I79:M79"/>
    <mergeCell ref="O79:P79"/>
    <mergeCell ref="Q79:S79"/>
    <mergeCell ref="T79:W79"/>
    <mergeCell ref="D82:F82"/>
    <mergeCell ref="G82:H82"/>
    <mergeCell ref="I82:M82"/>
    <mergeCell ref="O82:P82"/>
    <mergeCell ref="Q82:S82"/>
    <mergeCell ref="D80:F80"/>
    <mergeCell ref="G80:H80"/>
    <mergeCell ref="I80:W80"/>
    <mergeCell ref="D81:F81"/>
    <mergeCell ref="G81:H81"/>
    <mergeCell ref="D83:F83"/>
    <mergeCell ref="G83:H83"/>
    <mergeCell ref="I83:M83"/>
    <mergeCell ref="O83:P83"/>
    <mergeCell ref="Q83:S83"/>
    <mergeCell ref="T83:W83"/>
    <mergeCell ref="I86:M86"/>
    <mergeCell ref="O86:P86"/>
    <mergeCell ref="Q86:S86"/>
    <mergeCell ref="T86:W86"/>
    <mergeCell ref="D84:F84"/>
    <mergeCell ref="G84:H84"/>
    <mergeCell ref="I84:M84"/>
    <mergeCell ref="O84:P84"/>
    <mergeCell ref="Q84:S84"/>
    <mergeCell ref="T84:W84"/>
    <mergeCell ref="D87:F87"/>
    <mergeCell ref="G87:H87"/>
    <mergeCell ref="I87:M87"/>
    <mergeCell ref="O87:P87"/>
    <mergeCell ref="Q87:S87"/>
    <mergeCell ref="D85:F85"/>
    <mergeCell ref="G85:H85"/>
    <mergeCell ref="I85:W85"/>
    <mergeCell ref="D86:F86"/>
    <mergeCell ref="G86:H86"/>
    <mergeCell ref="I90:M90"/>
    <mergeCell ref="O90:P90"/>
    <mergeCell ref="Q90:S90"/>
    <mergeCell ref="T90:W90"/>
    <mergeCell ref="D88:F88"/>
    <mergeCell ref="G88:H88"/>
    <mergeCell ref="I88:M88"/>
    <mergeCell ref="O88:P88"/>
    <mergeCell ref="Q88:S88"/>
    <mergeCell ref="T88:W88"/>
    <mergeCell ref="D91:F91"/>
    <mergeCell ref="G91:H91"/>
    <mergeCell ref="I91:M91"/>
    <mergeCell ref="O91:P91"/>
    <mergeCell ref="Q91:S91"/>
    <mergeCell ref="D89:F89"/>
    <mergeCell ref="G89:H89"/>
    <mergeCell ref="I89:W89"/>
    <mergeCell ref="D90:F90"/>
    <mergeCell ref="G90:H90"/>
    <mergeCell ref="D92:F92"/>
    <mergeCell ref="G92:H92"/>
    <mergeCell ref="I92:M92"/>
    <mergeCell ref="O92:P92"/>
    <mergeCell ref="Q92:S92"/>
    <mergeCell ref="T92:W92"/>
    <mergeCell ref="I95:M95"/>
    <mergeCell ref="O95:P95"/>
    <mergeCell ref="Q95:S95"/>
    <mergeCell ref="T95:W95"/>
    <mergeCell ref="D93:F93"/>
    <mergeCell ref="G93:H93"/>
    <mergeCell ref="I93:M93"/>
    <mergeCell ref="O93:P93"/>
    <mergeCell ref="Q93:S93"/>
    <mergeCell ref="T93:W93"/>
    <mergeCell ref="D96:F96"/>
    <mergeCell ref="G96:H96"/>
    <mergeCell ref="I96:M96"/>
    <mergeCell ref="O96:P96"/>
    <mergeCell ref="Q96:S96"/>
    <mergeCell ref="D94:F94"/>
    <mergeCell ref="G94:H94"/>
    <mergeCell ref="I94:W94"/>
    <mergeCell ref="D95:F95"/>
    <mergeCell ref="G95:H95"/>
    <mergeCell ref="I99:M99"/>
    <mergeCell ref="O99:P99"/>
    <mergeCell ref="Q99:S99"/>
    <mergeCell ref="T99:W99"/>
    <mergeCell ref="D97:F97"/>
    <mergeCell ref="G97:H97"/>
    <mergeCell ref="I97:M97"/>
    <mergeCell ref="O97:P97"/>
    <mergeCell ref="Q97:S97"/>
    <mergeCell ref="T97:W97"/>
    <mergeCell ref="D100:F100"/>
    <mergeCell ref="G100:H100"/>
    <mergeCell ref="I100:M100"/>
    <mergeCell ref="O100:P100"/>
    <mergeCell ref="Q100:S100"/>
    <mergeCell ref="D98:F98"/>
    <mergeCell ref="G98:H98"/>
    <mergeCell ref="I98:W98"/>
    <mergeCell ref="D99:F99"/>
    <mergeCell ref="G99:H99"/>
    <mergeCell ref="I103:M103"/>
    <mergeCell ref="O103:P103"/>
    <mergeCell ref="Q103:S103"/>
    <mergeCell ref="T103:W103"/>
    <mergeCell ref="D101:F101"/>
    <mergeCell ref="G101:H101"/>
    <mergeCell ref="I101:M101"/>
    <mergeCell ref="O101:P101"/>
    <mergeCell ref="Q101:S101"/>
    <mergeCell ref="T101:W101"/>
    <mergeCell ref="D104:F104"/>
    <mergeCell ref="G104:H104"/>
    <mergeCell ref="I104:M104"/>
    <mergeCell ref="O104:P104"/>
    <mergeCell ref="Q104:S104"/>
    <mergeCell ref="D102:F102"/>
    <mergeCell ref="G102:H102"/>
    <mergeCell ref="I102:W102"/>
    <mergeCell ref="D103:F103"/>
    <mergeCell ref="G103:H103"/>
    <mergeCell ref="I107:M107"/>
    <mergeCell ref="O107:P107"/>
    <mergeCell ref="Q107:S107"/>
    <mergeCell ref="T107:W107"/>
    <mergeCell ref="D105:F105"/>
    <mergeCell ref="G105:H105"/>
    <mergeCell ref="I105:M105"/>
    <mergeCell ref="O105:P105"/>
    <mergeCell ref="Q105:S105"/>
    <mergeCell ref="T105:W105"/>
    <mergeCell ref="D108:F108"/>
    <mergeCell ref="G108:H108"/>
    <mergeCell ref="I108:M108"/>
    <mergeCell ref="O108:P108"/>
    <mergeCell ref="Q108:S108"/>
    <mergeCell ref="D106:F106"/>
    <mergeCell ref="G106:H106"/>
    <mergeCell ref="I106:W106"/>
    <mergeCell ref="D107:F107"/>
    <mergeCell ref="G107:H107"/>
    <mergeCell ref="D109:F109"/>
    <mergeCell ref="G109:H109"/>
    <mergeCell ref="I109:M109"/>
    <mergeCell ref="O109:P109"/>
    <mergeCell ref="Q109:S109"/>
    <mergeCell ref="T109:W109"/>
    <mergeCell ref="D110:F110"/>
    <mergeCell ref="G110:H110"/>
    <mergeCell ref="I110:W110"/>
    <mergeCell ref="D111:F111"/>
    <mergeCell ref="G111:H111"/>
    <mergeCell ref="I111:M111"/>
    <mergeCell ref="O111:P111"/>
    <mergeCell ref="Q111:S111"/>
    <mergeCell ref="T111:W111"/>
    <mergeCell ref="D112:F112"/>
    <mergeCell ref="G112:H112"/>
    <mergeCell ref="I112:M112"/>
    <mergeCell ref="O112:P112"/>
    <mergeCell ref="Q112:S112"/>
    <mergeCell ref="T112:W112"/>
    <mergeCell ref="I115:M115"/>
    <mergeCell ref="O115:P115"/>
    <mergeCell ref="Q115:S115"/>
    <mergeCell ref="T115:W115"/>
    <mergeCell ref="D113:F113"/>
    <mergeCell ref="G113:H113"/>
    <mergeCell ref="I113:M113"/>
    <mergeCell ref="O113:P113"/>
    <mergeCell ref="Q113:S113"/>
    <mergeCell ref="T113:W113"/>
    <mergeCell ref="D116:F116"/>
    <mergeCell ref="G116:H116"/>
    <mergeCell ref="I116:M116"/>
    <mergeCell ref="O116:P116"/>
    <mergeCell ref="Q116:S116"/>
    <mergeCell ref="D114:F114"/>
    <mergeCell ref="G114:H114"/>
    <mergeCell ref="I114:W114"/>
    <mergeCell ref="D115:F115"/>
    <mergeCell ref="G115:H115"/>
    <mergeCell ref="D117:F117"/>
    <mergeCell ref="G117:H117"/>
    <mergeCell ref="I117:M117"/>
    <mergeCell ref="O117:P117"/>
    <mergeCell ref="Q117:S117"/>
    <mergeCell ref="T117:W117"/>
    <mergeCell ref="D118:F118"/>
    <mergeCell ref="G118:H118"/>
    <mergeCell ref="I118:W118"/>
    <mergeCell ref="D119:F119"/>
    <mergeCell ref="G119:H119"/>
    <mergeCell ref="I119:M119"/>
    <mergeCell ref="O119:P119"/>
    <mergeCell ref="Q119:S119"/>
    <mergeCell ref="T119:W119"/>
    <mergeCell ref="D120:H120"/>
    <mergeCell ref="I120:Q120"/>
    <mergeCell ref="R120:W120"/>
    <mergeCell ref="D121:F121"/>
    <mergeCell ref="G121:H121"/>
    <mergeCell ref="I121:M121"/>
    <mergeCell ref="O121:P121"/>
    <mergeCell ref="Q121:S121"/>
    <mergeCell ref="I124:M124"/>
    <mergeCell ref="O124:P124"/>
    <mergeCell ref="Q124:S124"/>
    <mergeCell ref="T124:W124"/>
    <mergeCell ref="D122:F122"/>
    <mergeCell ref="G122:H122"/>
    <mergeCell ref="I122:M122"/>
    <mergeCell ref="O122:P122"/>
    <mergeCell ref="Q122:S122"/>
    <mergeCell ref="T122:W122"/>
    <mergeCell ref="D125:F125"/>
    <mergeCell ref="G125:H125"/>
    <mergeCell ref="I125:M125"/>
    <mergeCell ref="O125:P125"/>
    <mergeCell ref="Q125:S125"/>
    <mergeCell ref="D123:F123"/>
    <mergeCell ref="G123:H123"/>
    <mergeCell ref="I123:W123"/>
    <mergeCell ref="D124:F124"/>
    <mergeCell ref="G124:H124"/>
    <mergeCell ref="I128:M128"/>
    <mergeCell ref="O128:P128"/>
    <mergeCell ref="Q128:S128"/>
    <mergeCell ref="T128:W128"/>
    <mergeCell ref="D126:F126"/>
    <mergeCell ref="G126:H126"/>
    <mergeCell ref="I126:M126"/>
    <mergeCell ref="O126:P126"/>
    <mergeCell ref="Q126:S126"/>
    <mergeCell ref="T126:W126"/>
    <mergeCell ref="D129:F129"/>
    <mergeCell ref="G129:H129"/>
    <mergeCell ref="I129:M129"/>
    <mergeCell ref="O129:P129"/>
    <mergeCell ref="Q129:S129"/>
    <mergeCell ref="D127:F127"/>
    <mergeCell ref="G127:H127"/>
    <mergeCell ref="I127:W127"/>
    <mergeCell ref="D128:F128"/>
    <mergeCell ref="G128:H128"/>
    <mergeCell ref="I132:M132"/>
    <mergeCell ref="O132:P132"/>
    <mergeCell ref="Q132:S132"/>
    <mergeCell ref="T132:W132"/>
    <mergeCell ref="D130:F130"/>
    <mergeCell ref="G130:H130"/>
    <mergeCell ref="I130:M130"/>
    <mergeCell ref="O130:P130"/>
    <mergeCell ref="Q130:S130"/>
    <mergeCell ref="T130:W130"/>
    <mergeCell ref="D133:F133"/>
    <mergeCell ref="G133:H133"/>
    <mergeCell ref="I133:M133"/>
    <mergeCell ref="O133:P133"/>
    <mergeCell ref="Q133:S133"/>
    <mergeCell ref="D131:F131"/>
    <mergeCell ref="G131:H131"/>
    <mergeCell ref="I131:W131"/>
    <mergeCell ref="D132:F132"/>
    <mergeCell ref="G132:H132"/>
    <mergeCell ref="I136:M136"/>
    <mergeCell ref="O136:P136"/>
    <mergeCell ref="Q136:S136"/>
    <mergeCell ref="T136:W136"/>
    <mergeCell ref="D134:F134"/>
    <mergeCell ref="G134:H134"/>
    <mergeCell ref="I134:M134"/>
    <mergeCell ref="O134:P134"/>
    <mergeCell ref="Q134:S134"/>
    <mergeCell ref="T134:W134"/>
    <mergeCell ref="D137:F137"/>
    <mergeCell ref="G137:H137"/>
    <mergeCell ref="I137:M137"/>
    <mergeCell ref="O137:P137"/>
    <mergeCell ref="Q137:S137"/>
    <mergeCell ref="D135:F135"/>
    <mergeCell ref="G135:H135"/>
    <mergeCell ref="I135:W135"/>
    <mergeCell ref="D136:F136"/>
    <mergeCell ref="G136:H136"/>
    <mergeCell ref="D138:F138"/>
    <mergeCell ref="G138:H138"/>
    <mergeCell ref="I138:M138"/>
    <mergeCell ref="O138:P138"/>
    <mergeCell ref="Q138:S138"/>
    <mergeCell ref="T138:W138"/>
    <mergeCell ref="D139:F139"/>
    <mergeCell ref="G139:H139"/>
    <mergeCell ref="I139:W139"/>
    <mergeCell ref="D140:F140"/>
    <mergeCell ref="G140:H140"/>
    <mergeCell ref="I140:M140"/>
    <mergeCell ref="O140:P140"/>
    <mergeCell ref="Q140:S140"/>
    <mergeCell ref="T140:W140"/>
    <mergeCell ref="T142:W142"/>
    <mergeCell ref="D141:F141"/>
    <mergeCell ref="G141:H141"/>
    <mergeCell ref="I141:M141"/>
    <mergeCell ref="O141:P141"/>
    <mergeCell ref="Q141:S141"/>
    <mergeCell ref="T141:W141"/>
    <mergeCell ref="D143:F143"/>
    <mergeCell ref="G143:H143"/>
    <mergeCell ref="I143:M143"/>
    <mergeCell ref="O143:P143"/>
    <mergeCell ref="Q143:S143"/>
    <mergeCell ref="D142:F142"/>
    <mergeCell ref="G142:H142"/>
    <mergeCell ref="I142:M142"/>
    <mergeCell ref="O142:P142"/>
    <mergeCell ref="Q142:S142"/>
    <mergeCell ref="D144:F144"/>
    <mergeCell ref="G144:H144"/>
    <mergeCell ref="I144:M144"/>
    <mergeCell ref="O144:P144"/>
    <mergeCell ref="Q144:S144"/>
    <mergeCell ref="T144:W144"/>
    <mergeCell ref="D145:F145"/>
    <mergeCell ref="G145:H145"/>
    <mergeCell ref="I145:W145"/>
    <mergeCell ref="D146:F146"/>
    <mergeCell ref="G146:H146"/>
    <mergeCell ref="I146:M146"/>
    <mergeCell ref="O146:P146"/>
    <mergeCell ref="Q146:S146"/>
    <mergeCell ref="T146:W146"/>
    <mergeCell ref="D147:H147"/>
    <mergeCell ref="I147:Q147"/>
    <mergeCell ref="R147:W147"/>
    <mergeCell ref="D148:F148"/>
    <mergeCell ref="G148:H148"/>
    <mergeCell ref="I148:M148"/>
    <mergeCell ref="O148:P148"/>
    <mergeCell ref="Q148:S148"/>
    <mergeCell ref="D149:F149"/>
    <mergeCell ref="G149:H149"/>
    <mergeCell ref="I149:M149"/>
    <mergeCell ref="O149:P149"/>
    <mergeCell ref="Q149:S149"/>
    <mergeCell ref="T149:W149"/>
    <mergeCell ref="D150:F150"/>
    <mergeCell ref="G150:H150"/>
    <mergeCell ref="I150:W150"/>
    <mergeCell ref="D151:F151"/>
    <mergeCell ref="G151:H151"/>
    <mergeCell ref="I151:M151"/>
    <mergeCell ref="O151:P151"/>
    <mergeCell ref="Q151:S151"/>
    <mergeCell ref="T151:W151"/>
    <mergeCell ref="D152:F152"/>
    <mergeCell ref="G152:H152"/>
    <mergeCell ref="I152:M152"/>
    <mergeCell ref="O152:P152"/>
    <mergeCell ref="Q152:S152"/>
    <mergeCell ref="T152:W152"/>
    <mergeCell ref="D153:F153"/>
    <mergeCell ref="G153:H153"/>
    <mergeCell ref="I153:M153"/>
    <mergeCell ref="O153:P153"/>
    <mergeCell ref="Q153:S153"/>
    <mergeCell ref="T153:W153"/>
    <mergeCell ref="D154:H154"/>
    <mergeCell ref="I154:Q154"/>
    <mergeCell ref="R154:W154"/>
    <mergeCell ref="D155:F155"/>
    <mergeCell ref="G155:H155"/>
    <mergeCell ref="I155:M155"/>
    <mergeCell ref="O155:P155"/>
    <mergeCell ref="Q155:S155"/>
    <mergeCell ref="D156:F156"/>
    <mergeCell ref="G156:H156"/>
    <mergeCell ref="I156:M156"/>
    <mergeCell ref="O156:P156"/>
    <mergeCell ref="Q156:S156"/>
    <mergeCell ref="T156:W156"/>
    <mergeCell ref="D157:F157"/>
    <mergeCell ref="G157:H157"/>
    <mergeCell ref="I157:M157"/>
    <mergeCell ref="O157:P157"/>
    <mergeCell ref="Q157:S157"/>
    <mergeCell ref="T157:W157"/>
    <mergeCell ref="D158:F158"/>
    <mergeCell ref="G158:H158"/>
    <mergeCell ref="I158:W158"/>
    <mergeCell ref="D159:F159"/>
    <mergeCell ref="G159:H159"/>
    <mergeCell ref="I159:M159"/>
    <mergeCell ref="O159:P159"/>
    <mergeCell ref="Q159:S159"/>
    <mergeCell ref="T159:W159"/>
    <mergeCell ref="D160:F160"/>
    <mergeCell ref="G160:H160"/>
    <mergeCell ref="I160:M160"/>
    <mergeCell ref="O160:P160"/>
    <mergeCell ref="Q160:S160"/>
    <mergeCell ref="T160:W160"/>
    <mergeCell ref="D161:F161"/>
    <mergeCell ref="G161:H161"/>
    <mergeCell ref="I161:M161"/>
    <mergeCell ref="O161:P161"/>
    <mergeCell ref="Q161:S161"/>
    <mergeCell ref="T161:W161"/>
    <mergeCell ref="D162:H162"/>
    <mergeCell ref="I162:Q162"/>
    <mergeCell ref="R162:W162"/>
    <mergeCell ref="D163:F163"/>
    <mergeCell ref="G163:H163"/>
    <mergeCell ref="I163:M163"/>
    <mergeCell ref="O163:P163"/>
    <mergeCell ref="Q163:S163"/>
    <mergeCell ref="I166:M166"/>
    <mergeCell ref="O166:P166"/>
    <mergeCell ref="Q166:S166"/>
    <mergeCell ref="T166:W166"/>
    <mergeCell ref="D164:F164"/>
    <mergeCell ref="G164:H164"/>
    <mergeCell ref="I164:M164"/>
    <mergeCell ref="O164:P164"/>
    <mergeCell ref="Q164:S164"/>
    <mergeCell ref="T164:W164"/>
    <mergeCell ref="D167:F167"/>
    <mergeCell ref="G167:H167"/>
    <mergeCell ref="I167:M167"/>
    <mergeCell ref="O167:P167"/>
    <mergeCell ref="Q167:S167"/>
    <mergeCell ref="D165:F165"/>
    <mergeCell ref="G165:H165"/>
    <mergeCell ref="I165:W165"/>
    <mergeCell ref="D166:F166"/>
    <mergeCell ref="G166:H166"/>
    <mergeCell ref="D168:F168"/>
    <mergeCell ref="G168:H168"/>
    <mergeCell ref="I168:M168"/>
    <mergeCell ref="O168:P168"/>
    <mergeCell ref="Q168:S168"/>
    <mergeCell ref="T168:W168"/>
    <mergeCell ref="D169:F169"/>
    <mergeCell ref="G169:H169"/>
    <mergeCell ref="I169:W169"/>
    <mergeCell ref="D170:F170"/>
    <mergeCell ref="G170:H170"/>
    <mergeCell ref="I170:M170"/>
    <mergeCell ref="O170:P170"/>
    <mergeCell ref="Q170:S170"/>
    <mergeCell ref="T170:W170"/>
    <mergeCell ref="T172:W172"/>
    <mergeCell ref="D171:F171"/>
    <mergeCell ref="G171:H171"/>
    <mergeCell ref="I171:M171"/>
    <mergeCell ref="O171:P171"/>
    <mergeCell ref="Q171:S171"/>
    <mergeCell ref="T171:W171"/>
    <mergeCell ref="D173:F173"/>
    <mergeCell ref="G173:H173"/>
    <mergeCell ref="I173:M173"/>
    <mergeCell ref="O173:P173"/>
    <mergeCell ref="Q173:S173"/>
    <mergeCell ref="D172:F172"/>
    <mergeCell ref="G172:H172"/>
    <mergeCell ref="I172:M172"/>
    <mergeCell ref="O172:P172"/>
    <mergeCell ref="Q172:S172"/>
    <mergeCell ref="I176:M176"/>
    <mergeCell ref="O176:P176"/>
    <mergeCell ref="Q176:S176"/>
    <mergeCell ref="T176:W176"/>
    <mergeCell ref="D174:F174"/>
    <mergeCell ref="G174:H174"/>
    <mergeCell ref="I174:M174"/>
    <mergeCell ref="O174:P174"/>
    <mergeCell ref="Q174:S174"/>
    <mergeCell ref="T174:W174"/>
    <mergeCell ref="D177:F177"/>
    <mergeCell ref="G177:H177"/>
    <mergeCell ref="I177:M177"/>
    <mergeCell ref="O177:P177"/>
    <mergeCell ref="Q177:S177"/>
    <mergeCell ref="D175:F175"/>
    <mergeCell ref="G175:H175"/>
    <mergeCell ref="I175:W175"/>
    <mergeCell ref="D176:F176"/>
    <mergeCell ref="G176:H176"/>
    <mergeCell ref="I180:M180"/>
    <mergeCell ref="O180:P180"/>
    <mergeCell ref="Q180:S180"/>
    <mergeCell ref="T180:W180"/>
    <mergeCell ref="D178:F178"/>
    <mergeCell ref="G178:H178"/>
    <mergeCell ref="I178:M178"/>
    <mergeCell ref="O178:P178"/>
    <mergeCell ref="Q178:S178"/>
    <mergeCell ref="T178:W178"/>
    <mergeCell ref="D181:F181"/>
    <mergeCell ref="G181:H181"/>
    <mergeCell ref="I181:M181"/>
    <mergeCell ref="O181:P181"/>
    <mergeCell ref="Q181:S181"/>
    <mergeCell ref="D179:F179"/>
    <mergeCell ref="G179:H179"/>
    <mergeCell ref="I179:W179"/>
    <mergeCell ref="D180:F180"/>
    <mergeCell ref="G180:H180"/>
    <mergeCell ref="D182:F182"/>
    <mergeCell ref="G182:H182"/>
    <mergeCell ref="I182:M182"/>
    <mergeCell ref="O182:P182"/>
    <mergeCell ref="Q182:S182"/>
    <mergeCell ref="T182:W182"/>
    <mergeCell ref="I185:M185"/>
    <mergeCell ref="O185:P185"/>
    <mergeCell ref="Q185:S185"/>
    <mergeCell ref="T185:W185"/>
    <mergeCell ref="D183:F183"/>
    <mergeCell ref="G183:H183"/>
    <mergeCell ref="I183:M183"/>
    <mergeCell ref="O183:P183"/>
    <mergeCell ref="Q183:S183"/>
    <mergeCell ref="T183:W183"/>
    <mergeCell ref="D186:F186"/>
    <mergeCell ref="G186:H186"/>
    <mergeCell ref="I186:M186"/>
    <mergeCell ref="O186:P186"/>
    <mergeCell ref="Q186:S186"/>
    <mergeCell ref="D184:F184"/>
    <mergeCell ref="G184:H184"/>
    <mergeCell ref="I184:W184"/>
    <mergeCell ref="D185:F185"/>
    <mergeCell ref="G185:H185"/>
    <mergeCell ref="D187:F187"/>
    <mergeCell ref="G187:H187"/>
    <mergeCell ref="I187:M187"/>
    <mergeCell ref="O187:P187"/>
    <mergeCell ref="Q187:S187"/>
    <mergeCell ref="T187:W187"/>
    <mergeCell ref="D188:F188"/>
    <mergeCell ref="G188:H188"/>
    <mergeCell ref="I188:M188"/>
    <mergeCell ref="O188:P188"/>
    <mergeCell ref="Q188:S188"/>
    <mergeCell ref="T188:W188"/>
    <mergeCell ref="D189:F189"/>
    <mergeCell ref="G189:H189"/>
    <mergeCell ref="I189:W189"/>
    <mergeCell ref="D190:F190"/>
    <mergeCell ref="G190:H190"/>
    <mergeCell ref="I190:M190"/>
    <mergeCell ref="O190:P190"/>
    <mergeCell ref="Q190:S190"/>
    <mergeCell ref="T190:W190"/>
    <mergeCell ref="T192:W192"/>
    <mergeCell ref="D191:F191"/>
    <mergeCell ref="G191:H191"/>
    <mergeCell ref="I191:M191"/>
    <mergeCell ref="O191:P191"/>
    <mergeCell ref="Q191:S191"/>
    <mergeCell ref="T191:W191"/>
    <mergeCell ref="D193:F193"/>
    <mergeCell ref="G193:H193"/>
    <mergeCell ref="I193:M193"/>
    <mergeCell ref="O193:P193"/>
    <mergeCell ref="Q193:S193"/>
    <mergeCell ref="D192:F192"/>
    <mergeCell ref="G192:H192"/>
    <mergeCell ref="I192:M192"/>
    <mergeCell ref="O192:P192"/>
    <mergeCell ref="Q192:S192"/>
    <mergeCell ref="D194:F194"/>
    <mergeCell ref="G194:H194"/>
    <mergeCell ref="I194:M194"/>
    <mergeCell ref="O194:P194"/>
    <mergeCell ref="Q194:S194"/>
    <mergeCell ref="T194:W194"/>
    <mergeCell ref="D195:F195"/>
    <mergeCell ref="G195:H195"/>
    <mergeCell ref="I195:W195"/>
    <mergeCell ref="D196:F196"/>
    <mergeCell ref="G196:H196"/>
    <mergeCell ref="I196:M196"/>
    <mergeCell ref="O196:P196"/>
    <mergeCell ref="Q196:S196"/>
    <mergeCell ref="T196:W196"/>
    <mergeCell ref="D197:F197"/>
    <mergeCell ref="G197:H197"/>
    <mergeCell ref="I197:M197"/>
    <mergeCell ref="O197:P197"/>
    <mergeCell ref="Q197:S197"/>
    <mergeCell ref="T197:W197"/>
    <mergeCell ref="I200:M200"/>
    <mergeCell ref="O200:P200"/>
    <mergeCell ref="Q200:S200"/>
    <mergeCell ref="T200:W200"/>
    <mergeCell ref="D198:F198"/>
    <mergeCell ref="G198:H198"/>
    <mergeCell ref="I198:M198"/>
    <mergeCell ref="O198:P198"/>
    <mergeCell ref="Q198:S198"/>
    <mergeCell ref="T198:W198"/>
    <mergeCell ref="D201:F201"/>
    <mergeCell ref="G201:H201"/>
    <mergeCell ref="I201:M201"/>
    <mergeCell ref="O201:P201"/>
    <mergeCell ref="Q201:S201"/>
    <mergeCell ref="D199:F199"/>
    <mergeCell ref="G199:H199"/>
    <mergeCell ref="I199:W199"/>
    <mergeCell ref="D200:F200"/>
    <mergeCell ref="G200:H200"/>
    <mergeCell ref="D202:F202"/>
    <mergeCell ref="G202:H202"/>
    <mergeCell ref="I202:M202"/>
    <mergeCell ref="O202:P202"/>
    <mergeCell ref="Q202:S202"/>
    <mergeCell ref="T202:W202"/>
    <mergeCell ref="D203:F203"/>
    <mergeCell ref="G203:H203"/>
    <mergeCell ref="I203:W203"/>
    <mergeCell ref="D204:F204"/>
    <mergeCell ref="G204:H204"/>
    <mergeCell ref="I204:M204"/>
    <mergeCell ref="O204:P204"/>
    <mergeCell ref="Q204:S204"/>
    <mergeCell ref="T204:W204"/>
    <mergeCell ref="D205:F205"/>
    <mergeCell ref="G205:H205"/>
    <mergeCell ref="I205:M205"/>
    <mergeCell ref="O205:P205"/>
    <mergeCell ref="Q205:S205"/>
    <mergeCell ref="T205:W205"/>
    <mergeCell ref="D206:H206"/>
    <mergeCell ref="I206:Q206"/>
    <mergeCell ref="R206:W206"/>
    <mergeCell ref="D207:F207"/>
    <mergeCell ref="G207:H207"/>
    <mergeCell ref="I207:M207"/>
    <mergeCell ref="O207:P207"/>
    <mergeCell ref="Q207:S207"/>
    <mergeCell ref="D208:F208"/>
    <mergeCell ref="G208:H208"/>
    <mergeCell ref="I208:M208"/>
    <mergeCell ref="O208:P208"/>
    <mergeCell ref="Q208:S208"/>
    <mergeCell ref="T208:W208"/>
    <mergeCell ref="D209:F209"/>
    <mergeCell ref="G209:H209"/>
    <mergeCell ref="I209:W209"/>
    <mergeCell ref="D210:F210"/>
    <mergeCell ref="G210:H210"/>
    <mergeCell ref="I210:M210"/>
    <mergeCell ref="O210:P210"/>
    <mergeCell ref="Q210:S210"/>
    <mergeCell ref="T210:W210"/>
    <mergeCell ref="D211:H211"/>
    <mergeCell ref="I211:Q211"/>
    <mergeCell ref="R211:W211"/>
    <mergeCell ref="D212:F212"/>
    <mergeCell ref="G212:H212"/>
    <mergeCell ref="I212:M212"/>
    <mergeCell ref="O212:P212"/>
    <mergeCell ref="Q212:S212"/>
    <mergeCell ref="I215:M215"/>
    <mergeCell ref="O215:P215"/>
    <mergeCell ref="Q215:S215"/>
    <mergeCell ref="T215:W215"/>
    <mergeCell ref="D213:F213"/>
    <mergeCell ref="G213:H213"/>
    <mergeCell ref="I213:M213"/>
    <mergeCell ref="O213:P213"/>
    <mergeCell ref="Q213:S213"/>
    <mergeCell ref="T213:W213"/>
    <mergeCell ref="D216:F216"/>
    <mergeCell ref="G216:H216"/>
    <mergeCell ref="I216:M216"/>
    <mergeCell ref="O216:P216"/>
    <mergeCell ref="Q216:S216"/>
    <mergeCell ref="D214:F214"/>
    <mergeCell ref="G214:H214"/>
    <mergeCell ref="I214:W214"/>
    <mergeCell ref="D215:F215"/>
    <mergeCell ref="G215:H215"/>
    <mergeCell ref="D217:F217"/>
    <mergeCell ref="G217:H217"/>
    <mergeCell ref="I217:M217"/>
    <mergeCell ref="O217:P217"/>
    <mergeCell ref="Q217:S217"/>
    <mergeCell ref="T217:W217"/>
    <mergeCell ref="D218:F218"/>
    <mergeCell ref="G218:H218"/>
    <mergeCell ref="I218:M218"/>
    <mergeCell ref="O218:P218"/>
    <mergeCell ref="Q218:S218"/>
    <mergeCell ref="T218:W218"/>
    <mergeCell ref="D219:F219"/>
    <mergeCell ref="G219:H219"/>
    <mergeCell ref="I219:W219"/>
    <mergeCell ref="D220:F220"/>
    <mergeCell ref="G220:H220"/>
    <mergeCell ref="I220:M220"/>
    <mergeCell ref="O220:P220"/>
    <mergeCell ref="Q220:S220"/>
    <mergeCell ref="T220:W220"/>
    <mergeCell ref="D221:H221"/>
    <mergeCell ref="I221:Q221"/>
    <mergeCell ref="R221:W221"/>
    <mergeCell ref="D222:F222"/>
    <mergeCell ref="G222:H222"/>
    <mergeCell ref="I222:M222"/>
    <mergeCell ref="O222:P222"/>
    <mergeCell ref="Q222:S222"/>
    <mergeCell ref="I225:M225"/>
    <mergeCell ref="O225:P225"/>
    <mergeCell ref="Q225:S225"/>
    <mergeCell ref="T225:W225"/>
    <mergeCell ref="D223:F223"/>
    <mergeCell ref="G223:H223"/>
    <mergeCell ref="I223:M223"/>
    <mergeCell ref="O223:P223"/>
    <mergeCell ref="Q223:S223"/>
    <mergeCell ref="T223:W223"/>
    <mergeCell ref="D226:F226"/>
    <mergeCell ref="G226:H226"/>
    <mergeCell ref="I226:M226"/>
    <mergeCell ref="O226:P226"/>
    <mergeCell ref="Q226:S226"/>
    <mergeCell ref="D224:F224"/>
    <mergeCell ref="G224:H224"/>
    <mergeCell ref="I224:W224"/>
    <mergeCell ref="D225:F225"/>
    <mergeCell ref="G225:H225"/>
    <mergeCell ref="I229:M229"/>
    <mergeCell ref="O229:P229"/>
    <mergeCell ref="Q229:S229"/>
    <mergeCell ref="T229:W229"/>
    <mergeCell ref="D227:F227"/>
    <mergeCell ref="G227:H227"/>
    <mergeCell ref="I227:M227"/>
    <mergeCell ref="O227:P227"/>
    <mergeCell ref="Q227:S227"/>
    <mergeCell ref="T227:W227"/>
    <mergeCell ref="D230:F230"/>
    <mergeCell ref="G230:H230"/>
    <mergeCell ref="I230:M230"/>
    <mergeCell ref="O230:P230"/>
    <mergeCell ref="Q230:S230"/>
    <mergeCell ref="D228:F228"/>
    <mergeCell ref="G228:H228"/>
    <mergeCell ref="I228:W228"/>
    <mergeCell ref="D229:F229"/>
    <mergeCell ref="G229:H229"/>
    <mergeCell ref="I233:M233"/>
    <mergeCell ref="O233:P233"/>
    <mergeCell ref="Q233:S233"/>
    <mergeCell ref="T233:W233"/>
    <mergeCell ref="D231:F231"/>
    <mergeCell ref="G231:H231"/>
    <mergeCell ref="I231:M231"/>
    <mergeCell ref="O231:P231"/>
    <mergeCell ref="Q231:S231"/>
    <mergeCell ref="T231:W231"/>
    <mergeCell ref="D234:F234"/>
    <mergeCell ref="G234:H234"/>
    <mergeCell ref="I234:M234"/>
    <mergeCell ref="O234:P234"/>
    <mergeCell ref="Q234:S234"/>
    <mergeCell ref="D232:F232"/>
    <mergeCell ref="G232:H232"/>
    <mergeCell ref="I232:W232"/>
    <mergeCell ref="D233:F233"/>
    <mergeCell ref="G233:H233"/>
    <mergeCell ref="I237:M237"/>
    <mergeCell ref="O237:P237"/>
    <mergeCell ref="Q237:S237"/>
    <mergeCell ref="T237:W237"/>
    <mergeCell ref="D235:F235"/>
    <mergeCell ref="G235:H235"/>
    <mergeCell ref="I235:M235"/>
    <mergeCell ref="O235:P235"/>
    <mergeCell ref="Q235:S235"/>
    <mergeCell ref="T235:W235"/>
    <mergeCell ref="D238:F238"/>
    <mergeCell ref="G238:H238"/>
    <mergeCell ref="I238:M238"/>
    <mergeCell ref="O238:P238"/>
    <mergeCell ref="Q238:S238"/>
    <mergeCell ref="D236:F236"/>
    <mergeCell ref="G236:H236"/>
    <mergeCell ref="I236:W236"/>
    <mergeCell ref="D237:F237"/>
    <mergeCell ref="G237:H237"/>
    <mergeCell ref="I241:M241"/>
    <mergeCell ref="O241:P241"/>
    <mergeCell ref="Q241:S241"/>
    <mergeCell ref="T241:W241"/>
    <mergeCell ref="D239:F239"/>
    <mergeCell ref="G239:H239"/>
    <mergeCell ref="I239:M239"/>
    <mergeCell ref="O239:P239"/>
    <mergeCell ref="Q239:S239"/>
    <mergeCell ref="T239:W239"/>
    <mergeCell ref="D242:F242"/>
    <mergeCell ref="G242:H242"/>
    <mergeCell ref="I242:M242"/>
    <mergeCell ref="O242:P242"/>
    <mergeCell ref="Q242:S242"/>
    <mergeCell ref="D240:F240"/>
    <mergeCell ref="G240:H240"/>
    <mergeCell ref="I240:W240"/>
    <mergeCell ref="D241:F241"/>
    <mergeCell ref="G241:H241"/>
    <mergeCell ref="I245:M245"/>
    <mergeCell ref="O245:P245"/>
    <mergeCell ref="Q245:S245"/>
    <mergeCell ref="T245:W245"/>
    <mergeCell ref="D243:F243"/>
    <mergeCell ref="G243:H243"/>
    <mergeCell ref="I243:M243"/>
    <mergeCell ref="O243:P243"/>
    <mergeCell ref="Q243:S243"/>
    <mergeCell ref="T243:W243"/>
    <mergeCell ref="D246:F246"/>
    <mergeCell ref="G246:H246"/>
    <mergeCell ref="I246:M246"/>
    <mergeCell ref="O246:P246"/>
    <mergeCell ref="Q246:S246"/>
    <mergeCell ref="D244:F244"/>
    <mergeCell ref="G244:H244"/>
    <mergeCell ref="I244:W244"/>
    <mergeCell ref="D245:F245"/>
    <mergeCell ref="G245:H245"/>
    <mergeCell ref="I249:M249"/>
    <mergeCell ref="O249:P249"/>
    <mergeCell ref="Q249:S249"/>
    <mergeCell ref="T249:W249"/>
    <mergeCell ref="D247:F247"/>
    <mergeCell ref="G247:H247"/>
    <mergeCell ref="I247:M247"/>
    <mergeCell ref="O247:P247"/>
    <mergeCell ref="Q247:S247"/>
    <mergeCell ref="T247:W247"/>
    <mergeCell ref="D250:F250"/>
    <mergeCell ref="G250:H250"/>
    <mergeCell ref="I250:M250"/>
    <mergeCell ref="O250:P250"/>
    <mergeCell ref="Q250:S250"/>
    <mergeCell ref="D248:F248"/>
    <mergeCell ref="G248:H248"/>
    <mergeCell ref="I248:W248"/>
    <mergeCell ref="D249:F249"/>
    <mergeCell ref="G249:H249"/>
    <mergeCell ref="D251:F251"/>
    <mergeCell ref="G251:H251"/>
    <mergeCell ref="I251:M251"/>
    <mergeCell ref="O251:P251"/>
    <mergeCell ref="Q251:S251"/>
    <mergeCell ref="T251:W251"/>
    <mergeCell ref="D252:F252"/>
    <mergeCell ref="G252:H252"/>
    <mergeCell ref="I252:W252"/>
    <mergeCell ref="D253:F253"/>
    <mergeCell ref="G253:H253"/>
    <mergeCell ref="I253:M253"/>
    <mergeCell ref="O253:P253"/>
    <mergeCell ref="Q253:S253"/>
    <mergeCell ref="T253:W253"/>
  </mergeCells>
  <printOptions/>
  <pageMargins left="0.3233333230018616" right="0.4266666769981384" top="0.2866666615009308" bottom="0.38999998569488525" header="0.3" footer="0.3"/>
  <pageSetup errors="blank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Drozenova Dagmar</cp:lastModifiedBy>
  <dcterms:created xsi:type="dcterms:W3CDTF">2023-05-15T09:53:43Z</dcterms:created>
  <dcterms:modified xsi:type="dcterms:W3CDTF">2023-05-31T09:24:33Z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20.1.3.0</vt:lpwstr>
  </property>
</Properties>
</file>