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6227"/>
  <workbookPr/>
  <bookViews>
    <workbookView xWindow="65416" yWindow="65416" windowWidth="29040" windowHeight="15840" activeTab="0"/>
  </bookViews>
  <sheets>
    <sheet name="VZ" sheetId="14" r:id="rId1"/>
  </sheets>
  <definedNames/>
  <calcPr calcId="191029"/>
  <extLst/>
</workbook>
</file>

<file path=xl/sharedStrings.xml><?xml version="1.0" encoding="utf-8"?>
<sst xmlns="http://schemas.openxmlformats.org/spreadsheetml/2006/main" count="67" uniqueCount="48">
  <si>
    <t>Název požadovaného výrobku</t>
  </si>
  <si>
    <t>technická specifikace požadovaného výrobku</t>
  </si>
  <si>
    <t>množství</t>
  </si>
  <si>
    <t>jednotka</t>
  </si>
  <si>
    <t>cena celkem včetně DPH</t>
  </si>
  <si>
    <t>NABÍDKA</t>
  </si>
  <si>
    <t>ks</t>
  </si>
  <si>
    <t>maximální možná cena včetně DPH/jednotka</t>
  </si>
  <si>
    <t>maximální možná cena bez DPH/jednotka</t>
  </si>
  <si>
    <t>jednotková cena bez DPH</t>
  </si>
  <si>
    <t>cena celkem bez DPH</t>
  </si>
  <si>
    <t>Moderní učebny výpočetní techniky - inovativní medoty ve výuce II.</t>
  </si>
  <si>
    <t>Hardware</t>
  </si>
  <si>
    <t>Zobrazovací jednotka</t>
  </si>
  <si>
    <t>Centrální server pro 20 stanic</t>
  </si>
  <si>
    <t>Centrální server pro 30 stanic</t>
  </si>
  <si>
    <t xml:space="preserve">• možnost sdílení obrazovky z učitelského pracovního místa na všechny zobrazovací jednotky žáků v učebně – prezentace multimediální formou 
• možnost sdílení obrazovky žáka ostatním žákům ve třídě 
• vzdálená podpora žákům při práci se software 
• odpojení, odhlášení, přihlášení, restart zobrazovacích jednotek učitelem 
• možnost převzetí kontroly nad stanicí žáka z učitelského místa 
• možnost posílaní notifikací studentovi/studentům bez možnosti odpovědi 
• blokování USB vstupů na zobrazovací jednotce – zařízení, které jsou vložené do zobrazovací jednotky před zablokováním USB přes konzoli žák vidí i po akci zablokování USB (např. myš, klávesnice) 
• úplné zamezení/obnova internetu na zobrazovacích jednotkách žáků 
• úplné zamezení/obnova sociálních sítí na zobrazovacích jednotkách žáků 
• pokročilé možnosti sdílení souborů (zadaní) žákům 
• jednoduché vymazání žáky stažených souborů (dokumentů, tabulek, prezentací apod.) a pročištění pracovní plochy na zobrazovacích jednotkách žáků jedním kliknutím 
• jednoduchá možnost sběru výsledků ze zobrazovacích jednotek žáků 
• dodaný software v českém jazyce 
• školení k dodanému softwaru lektorem od jeho výrobce 
• kompatibilita s minimálně Windows Server 2022 </t>
  </si>
  <si>
    <r>
      <t xml:space="preserve">• prezentuje sdílený výkon ze serveru na monitoru žáka 
• zabezpečuje přenos funkcí periferií mezi Zobrazovací jednotkou a serverem 
• vlastní oddělený diskový prostor 
• požadovaná nulová hlučnost bez pohyblivých častí jako je harddisk či ventilátor 
• průměrná spotřeba 5 W / maximální spotřeba 15 W 
• podpora rozlišení do 1920x1080 
• 10/100/1000 Mbps Ethernet 
• podpora USB periferních zařízení jako jsou paměťová média, audio zařízení 
• maximální rozměry do 120x120x40mm 
• maximální váha do 300g 
• komunikační software a firmware pro klientské stanice v českém jazyce 
• výrazné snížení elektromagnetického smogu v učebnách 
• výrobek splňuje požadavky na bezpečnost dle ES/EU 
</t>
    </r>
    <r>
      <rPr>
        <b/>
        <sz val="9"/>
        <rFont val="Calibri"/>
        <family val="2"/>
        <scheme val="minor"/>
      </rPr>
      <t>Potřebný obsah balení</t>
    </r>
    <r>
      <rPr>
        <sz val="9"/>
        <rFont val="Calibri"/>
        <family val="2"/>
        <scheme val="minor"/>
      </rPr>
      <t xml:space="preserve">
• zobrazovací jednotka 
• napájecí adaptér 
• VESA úchyt 
• microHDMI – HDMI kabel 
</t>
    </r>
    <r>
      <rPr>
        <b/>
        <sz val="9"/>
        <rFont val="Calibri"/>
        <family val="2"/>
        <scheme val="minor"/>
      </rPr>
      <t>Vstupy a výstupy</t>
    </r>
    <r>
      <rPr>
        <sz val="9"/>
        <rFont val="Calibri"/>
        <family val="2"/>
        <scheme val="minor"/>
      </rPr>
      <t xml:space="preserve">
• 2x USB 2.0 porty, 2x USB 3.0 porty 
• 1x 4-ring TRS ’A/V’ jack 3.5mm 
• 1x integrované power/reset tlačítko 
• napájení 5,1V 3A DC USB-C 
• 2x microHDMI video výstup 
• 1x RJ45 Ethernet 
• standard VESA pro uchycení na monitor </t>
    </r>
  </si>
  <si>
    <r>
      <t xml:space="preserve">• procesor s minimálním taktem 3,7 GHz, počet jader minimálně 12
• operační paměť typu DDR4, minimální kapacita 48 GB
• SSD disk typu M.2 o velikosti 2000 GB s minimální výdrží 300 TBW
• grafická karta s operační pamětí minimálně 4 GB
• LAN GbE (10/100/1000 Mbit/s)
• zvuková karta
• Počítačový zdroj 650W s minimální účinností 80 Plus
• DVD mechanika
• PC skříň s prachovými filtry a zvukovou izolací
</t>
    </r>
    <r>
      <rPr>
        <b/>
        <sz val="9"/>
        <rFont val="Calibri"/>
        <family val="2"/>
        <scheme val="minor"/>
      </rPr>
      <t>Součástí základního balíku serveru je i:</t>
    </r>
    <r>
      <rPr>
        <sz val="9"/>
        <rFont val="Calibri"/>
        <family val="2"/>
        <scheme val="minor"/>
      </rPr>
      <t xml:space="preserve">
• složení serveru na míru
• hloubková diagnostika všech komponentů serveru
• základní konfigurace serveru
• instalace centrálního managementu a správy – dodávaný centrální management pro učitele je vyvinut výrobcem zobrazovacích jednotek a poskytuje tak 100% kompatibilitu v rámci komunikace serveru se zobrazovací jednotkou• možnost sdílení obrazovky z učitelského pracovního místa na všechny zobrazovací jednotky žáků v učebně – prezentace multimediální formou 
• možnost sdílení obrazovky žáka ostatním žákům ve třídě 
• vzdálená podpora žákům při práci se software 
• odpojení, odhlášení, přihlášení, restart zobrazovacích jednotek učitelem 
• možnost převzetí kontroly nad stanicí žáka z učitelského místa 
• možnost posílaní notifikací studentovi/studentům bez možnosti odpovědi 
• blokování USB vstupů na zobrazovací jednotce – zařízení, které jsou vložené do zobrazovací jednotky před zablokováním USB přes konzoli žák vidí i po akci zablokování USB (např. myš, klávesnice) 
• úplné zamezení/obnova internetu na zobrazovacích jednotkách žáků 
• úplné zamezení/obnova sociálních sítí na zobrazovacích jednotkách žáků 
• pokročilé možnosti sdílení souborů (zadaní) žákům 
• jednoduché vymazání žáky stažených souborů (dokumentů, tabulek, prezentací apod.) a pročištění pracovní plochy na zobrazovacích jednotkách žáků jedním kliknutím 
• jednoduchá možnost sběru výsledků ze zobrazovacích jednotek žáků 
• dodaný software v českém jazyce 
• školení k dodanému softwaru lektorem od jeho výrobce 
• kompatibilita s minimálně Windows Server 2022 </t>
    </r>
  </si>
  <si>
    <r>
      <t xml:space="preserve">• procesor s minimálním taktem 3,4 GHz, počet jader minimálně 16
• operační paměť typu DDR4, minimální kapacita 64 GB
• SSD disk typu M.2 o velikosti 2000 GB s minimální výdrží 300 TBW
• grafická karta s operační pamětí minimálně 4 GB
• LAN GbE (10/100/1000 Mbit/s)
• zvuková karta
• Počítačový zdroj 750W s minimální účinností 80 Plus
• DVD mechanika
• PC skříň s prachovými filtry a zvukovou izolací
</t>
    </r>
    <r>
      <rPr>
        <b/>
        <sz val="9"/>
        <color theme="1"/>
        <rFont val="Calibri"/>
        <family val="2"/>
        <scheme val="minor"/>
      </rPr>
      <t>Součástí základního balíku serveru je i:</t>
    </r>
    <r>
      <rPr>
        <sz val="9"/>
        <color theme="1"/>
        <rFont val="Calibri"/>
        <family val="2"/>
        <scheme val="minor"/>
      </rPr>
      <t xml:space="preserve">
• složení serveru na míru
• hloubková diagnostika všech komponentů serveru
• základní konfigurace serveru
• instalace centrálního managementu a správy – dodávaný centrální management pro učitele je vyvinut výrobcem zobrazovacích jednotek a poskytuje tak 100% kompatibilitu v rámci komunikace serveru se zobrazovací jednotkou</t>
    </r>
  </si>
  <si>
    <r>
      <t xml:space="preserve">• procesor s minimálním taktem 3,0 GHz, počet jader minimálně 32
• operační paměť typu DDR4, minimální kapacita 96 GB
• 2x SSD disk typu M.2 o velikosti 2000 GB s minimální výdrží 300 TBW
• grafická karta s operační pamětí minimálně 16 GB
• LAN GbE (10/100/1000 Mbit/s)
• zvuková karta
• Počítačový zdroj 1300W s minimální účinností 80 Plus Platinum
• DVD mechanika
• PC skříň s prachovými filtry a zvukovou izolací
</t>
    </r>
    <r>
      <rPr>
        <b/>
        <sz val="9"/>
        <color theme="1"/>
        <rFont val="Calibri"/>
        <family val="2"/>
        <scheme val="minor"/>
      </rPr>
      <t>Součástí základního balíku serveru je i:</t>
    </r>
    <r>
      <rPr>
        <sz val="9"/>
        <color theme="1"/>
        <rFont val="Calibri"/>
        <family val="2"/>
        <scheme val="minor"/>
      </rPr>
      <t xml:space="preserve">
• složení serveru na míru
• hloubková diagnostika všech koponentů serveru
• základní konfigurace serveru
• instalace centrálního managementu a správy – dodávaný centrální management pro učitele je vyvinut výrobcem zobrazovacích jednotek a poskytuje tak 100% kompatibilitu v rámci komunikace serveru se zobrazovací jednotkou</t>
    </r>
  </si>
  <si>
    <t>Switch</t>
  </si>
  <si>
    <t>• Minimální počet portů 24
• LAN GbE (10/100/1000 Mbit/s)</t>
  </si>
  <si>
    <t>Router</t>
  </si>
  <si>
    <t>• Minimální počet portů 4
• Procesor minimálně 650 MHz
• Paměť RAM minimálně 32MB</t>
  </si>
  <si>
    <t>Monitor</t>
  </si>
  <si>
    <t>• minimálně 23"
• HDMI rozhraní
• minimální rozlišení 1920x1080 (FullHD)</t>
  </si>
  <si>
    <t>Sluchátka</t>
  </si>
  <si>
    <t>• USB rozhraní
• mikrofon: ANO</t>
  </si>
  <si>
    <t>Klávesnice</t>
  </si>
  <si>
    <t>• USB rozhraní
• CZ/SK lokalizace
• drátové</t>
  </si>
  <si>
    <t>Set myš + klávesnice</t>
  </si>
  <si>
    <t>Windows Server 2022 Standard - 16 Core License Pack EDU</t>
  </si>
  <si>
    <t>• Windows Server 2022 Standard - 16 Core License Pack EDU</t>
  </si>
  <si>
    <t>Windows Server 2022 Remote Desktop Services - CAL  EDU</t>
  </si>
  <si>
    <t>• Windows Server 2022 Remote Desktop Services - CAL  EDU</t>
  </si>
  <si>
    <t>Windows Server 2022 - CAL EDU</t>
  </si>
  <si>
    <t>• Windows Server 2022 - CAL EDU</t>
  </si>
  <si>
    <t>Software</t>
  </si>
  <si>
    <t>Cena celkem bez DPH</t>
  </si>
  <si>
    <t>Cena celkem včetně DPH</t>
  </si>
  <si>
    <r>
      <t>Maximální cena Hardware + software s DPH</t>
    </r>
    <r>
      <rPr>
        <b/>
        <sz val="11"/>
        <color theme="1"/>
        <rFont val="Calibri"/>
        <family val="2"/>
        <scheme val="minor"/>
      </rPr>
      <t xml:space="preserve"> 1 750 000 Kč </t>
    </r>
    <r>
      <rPr>
        <sz val="11"/>
        <color theme="1"/>
        <rFont val="Calibri"/>
        <family val="2"/>
        <scheme val="minor"/>
      </rPr>
      <t xml:space="preserve"> všechny položky jsou </t>
    </r>
    <r>
      <rPr>
        <b/>
        <sz val="11"/>
        <color theme="1"/>
        <rFont val="Calibri"/>
        <family val="2"/>
        <scheme val="minor"/>
      </rPr>
      <t>NEINVESTIČNÍ.</t>
    </r>
  </si>
  <si>
    <t>DODÁVKA MUSÍ ZAHRNOVAT DOPRAVU, ODBORNOU MONTÁŽ, INSTALACI A ZAŠKOLENÍ V UŽÍVÁNÍ V MÍSTĚ PLNĚNÍ</t>
  </si>
  <si>
    <t>Název a parametry nabízeného výrobku</t>
  </si>
  <si>
    <t>Cena celkem za celou zakázku bez DPH</t>
  </si>
  <si>
    <t>Cena celkem za celou zakázku s DPH</t>
  </si>
  <si>
    <t>Celková cena za NEINVESTIČNÍ zakázku  1 750 000 Kč  včetně DPH je maximální a nepřekročitelná.</t>
  </si>
  <si>
    <t>Ve Slaném dne 18.5.2023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</si>
</sst>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#,##0\ &quot;Kč&quot;;[Red]\-#,##0\ &quot;Kč&quot;"/>
    <numFmt numFmtId="44" formatCode="_-* #,##0.00\ &quot;Kč&quot;_-;\-* #,##0.00\ &quot;Kč&quot;_-;_-* &quot;-&quot;??\ &quot;Kč&quot;_-;_-@_-"/>
    <numFmt numFmtId="164" formatCode="#,##0\ &quot;Kč&quot;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8"/>
      <name val="MS Sans Serif"/>
      <family val="2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9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0070C0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8"/>
      <name val="Calibri"/>
      <family val="2"/>
      <scheme val="minor"/>
    </font>
    <font>
      <sz val="9"/>
      <color theme="1"/>
      <name val="Calibri"/>
      <family val="2"/>
      <scheme val="minor"/>
    </font>
  </fonts>
  <fills count="8">
    <fill>
      <patternFill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00102615356"/>
        <bgColor indexed="64"/>
      </patternFill>
    </fill>
  </fills>
  <borders count="50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thin"/>
      <right/>
      <top style="medium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/>
      <bottom style="medium"/>
    </border>
    <border>
      <left/>
      <right style="thin"/>
      <top style="medium"/>
      <bottom style="thin"/>
    </border>
    <border>
      <left style="medium"/>
      <right style="thin"/>
      <top style="medium"/>
      <bottom style="medium"/>
    </border>
    <border>
      <left/>
      <right style="thin">
        <color theme="0" tint="-0.4999699890613556"/>
      </right>
      <top style="medium"/>
      <bottom style="medium"/>
    </border>
    <border>
      <left style="thin">
        <color theme="0" tint="-0.4999699890613556"/>
      </left>
      <right style="thin">
        <color theme="0" tint="-0.4999699890613556"/>
      </right>
      <top style="medium"/>
      <bottom style="medium"/>
    </border>
    <border>
      <left style="thin">
        <color theme="0" tint="-0.4999699890613556"/>
      </left>
      <right style="medium"/>
      <top style="medium"/>
      <bottom style="medium"/>
    </border>
    <border>
      <left style="thin">
        <color theme="0" tint="-0.4999699890613556"/>
      </left>
      <right/>
      <top style="medium"/>
      <bottom style="medium"/>
    </border>
    <border>
      <left style="thin"/>
      <right/>
      <top/>
      <bottom style="thin"/>
    </border>
    <border>
      <left style="thin"/>
      <right/>
      <top/>
      <bottom style="medium"/>
    </border>
    <border>
      <left style="medium"/>
      <right style="thin">
        <color theme="0" tint="-0.4999699890613556"/>
      </right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/>
      <bottom style="medium"/>
    </border>
    <border>
      <left style="medium"/>
      <right/>
      <top style="medium"/>
      <bottom style="medium">
        <color theme="0" tint="-0.4999699890613556"/>
      </bottom>
    </border>
    <border>
      <left/>
      <right/>
      <top style="medium"/>
      <bottom style="medium">
        <color theme="0" tint="-0.4999699890613556"/>
      </bottom>
    </border>
    <border>
      <left style="medium"/>
      <right/>
      <top style="medium">
        <color theme="0" tint="-0.4999699890613556"/>
      </top>
      <bottom style="medium"/>
    </border>
    <border>
      <left/>
      <right/>
      <top style="medium">
        <color theme="0" tint="-0.4999699890613556"/>
      </top>
      <bottom style="medium"/>
    </border>
    <border>
      <left style="medium"/>
      <right style="medium"/>
      <top style="medium"/>
      <bottom style="medium">
        <color theme="0" tint="-0.4999699890613556"/>
      </bottom>
    </border>
    <border>
      <left style="medium"/>
      <right style="medium"/>
      <top style="medium">
        <color theme="0" tint="-0.4999699890613556"/>
      </top>
      <bottom style="medium"/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 style="thin"/>
      <right/>
      <top style="thin"/>
      <bottom/>
    </border>
    <border>
      <left style="medium"/>
      <right style="thin"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>
      <alignment/>
      <protection locked="0"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>
      <alignment/>
      <protection locked="0"/>
    </xf>
  </cellStyleXfs>
  <cellXfs count="121">
    <xf numFmtId="0" fontId="0" fillId="0" borderId="0" xfId="0"/>
    <xf numFmtId="0" fontId="5" fillId="0" borderId="0" xfId="0" applyFont="1" applyAlignment="1">
      <alignment vertical="top" wrapText="1"/>
    </xf>
    <xf numFmtId="44" fontId="0" fillId="2" borderId="1" xfId="0" applyNumberFormat="1" applyFill="1" applyBorder="1" applyAlignment="1">
      <alignment vertical="center"/>
    </xf>
    <xf numFmtId="44" fontId="0" fillId="0" borderId="0" xfId="0" applyNumberFormat="1"/>
    <xf numFmtId="0" fontId="12" fillId="0" borderId="0" xfId="0" applyFont="1" applyAlignment="1">
      <alignment horizontal="left" vertical="top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3" borderId="1" xfId="0" applyFill="1" applyBorder="1" applyAlignment="1">
      <alignment horizontal="center" vertical="center"/>
    </xf>
    <xf numFmtId="6" fontId="0" fillId="3" borderId="1" xfId="0" applyNumberForma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left" vertical="center" wrapText="1"/>
    </xf>
    <xf numFmtId="0" fontId="13" fillId="3" borderId="3" xfId="0" applyFont="1" applyFill="1" applyBorder="1" applyAlignment="1">
      <alignment vertical="top" wrapText="1"/>
    </xf>
    <xf numFmtId="0" fontId="13" fillId="3" borderId="4" xfId="0" applyFont="1" applyFill="1" applyBorder="1" applyAlignment="1">
      <alignment vertical="top" wrapText="1"/>
    </xf>
    <xf numFmtId="0" fontId="13" fillId="3" borderId="5" xfId="0" applyFont="1" applyFill="1" applyBorder="1" applyAlignment="1">
      <alignment vertical="top" wrapText="1"/>
    </xf>
    <xf numFmtId="0" fontId="13" fillId="3" borderId="1" xfId="0" applyFont="1" applyFill="1" applyBorder="1" applyAlignment="1">
      <alignment vertical="top" wrapText="1"/>
    </xf>
    <xf numFmtId="0" fontId="4" fillId="3" borderId="1" xfId="0" applyFont="1" applyFill="1" applyBorder="1" applyAlignment="1">
      <alignment horizontal="left" vertical="center"/>
    </xf>
    <xf numFmtId="0" fontId="13" fillId="3" borderId="1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4" fillId="3" borderId="6" xfId="0" applyFont="1" applyFill="1" applyBorder="1" applyAlignment="1">
      <alignment horizontal="left" vertical="center"/>
    </xf>
    <xf numFmtId="0" fontId="13" fillId="3" borderId="6" xfId="0" applyFont="1" applyFill="1" applyBorder="1" applyAlignment="1">
      <alignment horizontal="left" vertical="center" wrapText="1"/>
    </xf>
    <xf numFmtId="6" fontId="0" fillId="3" borderId="6" xfId="0" applyNumberFormat="1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44" fontId="0" fillId="2" borderId="6" xfId="0" applyNumberFormat="1" applyFill="1" applyBorder="1" applyAlignment="1">
      <alignment vertical="center"/>
    </xf>
    <xf numFmtId="164" fontId="0" fillId="4" borderId="5" xfId="0" applyNumberFormat="1" applyFill="1" applyBorder="1" applyAlignment="1">
      <alignment horizontal="center" vertical="center"/>
    </xf>
    <xf numFmtId="6" fontId="0" fillId="4" borderId="5" xfId="0" applyNumberFormat="1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0" fontId="4" fillId="4" borderId="1" xfId="0" applyFont="1" applyFill="1" applyBorder="1" applyAlignment="1">
      <alignment horizontal="left" vertical="center" wrapText="1"/>
    </xf>
    <xf numFmtId="0" fontId="13" fillId="4" borderId="1" xfId="0" applyFont="1" applyFill="1" applyBorder="1" applyAlignment="1">
      <alignment horizontal="left" vertical="center" wrapText="1"/>
    </xf>
    <xf numFmtId="44" fontId="0" fillId="2" borderId="7" xfId="0" applyNumberFormat="1" applyFill="1" applyBorder="1" applyAlignment="1">
      <alignment vertical="center"/>
    </xf>
    <xf numFmtId="0" fontId="7" fillId="0" borderId="0" xfId="0" applyFont="1" applyAlignment="1">
      <alignment horizontal="left" vertical="center"/>
    </xf>
    <xf numFmtId="44" fontId="0" fillId="2" borderId="8" xfId="0" applyNumberFormat="1" applyFill="1" applyBorder="1" applyAlignment="1">
      <alignment vertical="center"/>
    </xf>
    <xf numFmtId="44" fontId="0" fillId="2" borderId="9" xfId="0" applyNumberFormat="1" applyFill="1" applyBorder="1" applyAlignment="1">
      <alignment vertical="center"/>
    </xf>
    <xf numFmtId="44" fontId="0" fillId="2" borderId="10" xfId="0" applyNumberFormat="1" applyFill="1" applyBorder="1" applyAlignment="1">
      <alignment vertical="center"/>
    </xf>
    <xf numFmtId="0" fontId="4" fillId="5" borderId="11" xfId="0" applyFont="1" applyFill="1" applyBorder="1" applyAlignment="1">
      <alignment horizontal="center" vertical="center"/>
    </xf>
    <xf numFmtId="0" fontId="0" fillId="2" borderId="12" xfId="0" applyFill="1" applyBorder="1"/>
    <xf numFmtId="0" fontId="0" fillId="2" borderId="13" xfId="0" applyFill="1" applyBorder="1"/>
    <xf numFmtId="0" fontId="0" fillId="2" borderId="14" xfId="0" applyFill="1" applyBorder="1"/>
    <xf numFmtId="0" fontId="4" fillId="4" borderId="7" xfId="0" applyFont="1" applyFill="1" applyBorder="1" applyAlignment="1">
      <alignment horizontal="left" vertical="center" wrapText="1"/>
    </xf>
    <xf numFmtId="0" fontId="13" fillId="4" borderId="7" xfId="0" applyFont="1" applyFill="1" applyBorder="1" applyAlignment="1">
      <alignment horizontal="left" vertical="center" wrapText="1"/>
    </xf>
    <xf numFmtId="164" fontId="0" fillId="4" borderId="7" xfId="0" applyNumberFormat="1" applyFill="1" applyBorder="1" applyAlignment="1">
      <alignment horizontal="center" vertical="center"/>
    </xf>
    <xf numFmtId="6" fontId="0" fillId="4" borderId="7" xfId="0" applyNumberFormat="1" applyFill="1" applyBorder="1" applyAlignment="1">
      <alignment horizontal="center" vertical="center"/>
    </xf>
    <xf numFmtId="0" fontId="0" fillId="4" borderId="7" xfId="0" applyFill="1" applyBorder="1" applyAlignment="1">
      <alignment horizontal="center" vertical="center"/>
    </xf>
    <xf numFmtId="0" fontId="4" fillId="4" borderId="6" xfId="0" applyFont="1" applyFill="1" applyBorder="1" applyAlignment="1">
      <alignment horizontal="left" vertical="center" wrapText="1"/>
    </xf>
    <xf numFmtId="0" fontId="13" fillId="4" borderId="6" xfId="0" applyFont="1" applyFill="1" applyBorder="1" applyAlignment="1">
      <alignment horizontal="left" vertical="center" wrapText="1"/>
    </xf>
    <xf numFmtId="164" fontId="0" fillId="4" borderId="15" xfId="0" applyNumberFormat="1" applyFill="1" applyBorder="1" applyAlignment="1">
      <alignment horizontal="center" vertical="center"/>
    </xf>
    <xf numFmtId="6" fontId="0" fillId="4" borderId="15" xfId="0" applyNumberFormat="1" applyFill="1" applyBorder="1" applyAlignment="1">
      <alignment horizontal="center" vertical="center"/>
    </xf>
    <xf numFmtId="0" fontId="0" fillId="4" borderId="15" xfId="0" applyFill="1" applyBorder="1" applyAlignment="1">
      <alignment horizontal="center" vertical="center"/>
    </xf>
    <xf numFmtId="0" fontId="4" fillId="3" borderId="16" xfId="0" applyFont="1" applyFill="1" applyBorder="1" applyAlignment="1">
      <alignment horizontal="left" vertical="center" wrapText="1"/>
    </xf>
    <xf numFmtId="0" fontId="6" fillId="3" borderId="7" xfId="0" applyFont="1" applyFill="1" applyBorder="1" applyAlignment="1">
      <alignment horizontal="left" vertical="top" wrapText="1"/>
    </xf>
    <xf numFmtId="164" fontId="11" fillId="3" borderId="7" xfId="0" applyNumberFormat="1" applyFont="1" applyFill="1" applyBorder="1" applyAlignment="1">
      <alignment horizontal="center" vertical="center" wrapText="1"/>
    </xf>
    <xf numFmtId="0" fontId="0" fillId="3" borderId="7" xfId="0" applyFill="1" applyBorder="1" applyAlignment="1">
      <alignment horizontal="center" vertical="center"/>
    </xf>
    <xf numFmtId="0" fontId="4" fillId="6" borderId="0" xfId="0" applyFont="1" applyFill="1" applyAlignment="1">
      <alignment horizontal="center"/>
    </xf>
    <xf numFmtId="0" fontId="0" fillId="5" borderId="17" xfId="0" applyFill="1" applyBorder="1" applyAlignment="1">
      <alignment horizontal="center" vertical="center" textRotation="255"/>
    </xf>
    <xf numFmtId="0" fontId="8" fillId="5" borderId="18" xfId="0" applyFont="1" applyFill="1" applyBorder="1" applyAlignment="1">
      <alignment horizontal="left" vertical="center"/>
    </xf>
    <xf numFmtId="0" fontId="8" fillId="5" borderId="19" xfId="0" applyFont="1" applyFill="1" applyBorder="1" applyAlignment="1">
      <alignment horizontal="center" vertical="center"/>
    </xf>
    <xf numFmtId="0" fontId="9" fillId="5" borderId="19" xfId="0" applyFont="1" applyFill="1" applyBorder="1" applyAlignment="1">
      <alignment horizontal="center" vertical="center" wrapText="1"/>
    </xf>
    <xf numFmtId="0" fontId="4" fillId="5" borderId="19" xfId="0" applyFont="1" applyFill="1" applyBorder="1" applyAlignment="1">
      <alignment horizontal="center" vertical="center"/>
    </xf>
    <xf numFmtId="0" fontId="4" fillId="5" borderId="19" xfId="0" applyFont="1" applyFill="1" applyBorder="1" applyAlignment="1" applyProtection="1">
      <alignment vertical="center" wrapText="1"/>
      <protection locked="0"/>
    </xf>
    <xf numFmtId="0" fontId="4" fillId="5" borderId="20" xfId="0" applyFont="1" applyFill="1" applyBorder="1" applyAlignment="1" applyProtection="1">
      <alignment vertical="center" wrapText="1"/>
      <protection locked="0"/>
    </xf>
    <xf numFmtId="0" fontId="4" fillId="5" borderId="21" xfId="0" applyFont="1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4" borderId="10" xfId="0" applyFill="1" applyBorder="1" applyAlignment="1">
      <alignment horizontal="center" vertical="center"/>
    </xf>
    <xf numFmtId="0" fontId="0" fillId="4" borderId="22" xfId="0" applyFill="1" applyBorder="1" applyAlignment="1">
      <alignment horizontal="center" vertical="center"/>
    </xf>
    <xf numFmtId="0" fontId="0" fillId="4" borderId="23" xfId="0" applyFill="1" applyBorder="1" applyAlignment="1">
      <alignment horizontal="center" vertical="center"/>
    </xf>
    <xf numFmtId="0" fontId="4" fillId="5" borderId="24" xfId="0" applyFont="1" applyFill="1" applyBorder="1" applyAlignment="1" applyProtection="1">
      <alignment vertical="center" wrapText="1"/>
      <protection locked="0"/>
    </xf>
    <xf numFmtId="44" fontId="0" fillId="2" borderId="25" xfId="0" applyNumberFormat="1" applyFill="1" applyBorder="1" applyAlignment="1">
      <alignment vertical="center"/>
    </xf>
    <xf numFmtId="0" fontId="0" fillId="2" borderId="26" xfId="0" applyFill="1" applyBorder="1"/>
    <xf numFmtId="0" fontId="0" fillId="2" borderId="27" xfId="0" applyFill="1" applyBorder="1"/>
    <xf numFmtId="0" fontId="0" fillId="2" borderId="28" xfId="0" applyFill="1" applyBorder="1"/>
    <xf numFmtId="0" fontId="0" fillId="2" borderId="25" xfId="0" applyFill="1" applyBorder="1"/>
    <xf numFmtId="0" fontId="0" fillId="2" borderId="29" xfId="0" applyFill="1" applyBorder="1"/>
    <xf numFmtId="0" fontId="4" fillId="0" borderId="30" xfId="0" applyFont="1" applyBorder="1" applyAlignment="1">
      <alignment horizontal="left" vertical="center"/>
    </xf>
    <xf numFmtId="0" fontId="0" fillId="0" borderId="31" xfId="0" applyBorder="1" applyAlignment="1">
      <alignment horizontal="center" vertical="center"/>
    </xf>
    <xf numFmtId="44" fontId="0" fillId="0" borderId="31" xfId="0" applyNumberFormat="1" applyBorder="1"/>
    <xf numFmtId="0" fontId="4" fillId="0" borderId="32" xfId="0" applyFont="1" applyBorder="1" applyAlignment="1">
      <alignment horizontal="left" vertical="center"/>
    </xf>
    <xf numFmtId="0" fontId="0" fillId="0" borderId="33" xfId="0" applyBorder="1" applyAlignment="1">
      <alignment horizontal="center" vertical="center"/>
    </xf>
    <xf numFmtId="44" fontId="0" fillId="0" borderId="33" xfId="0" applyNumberFormat="1" applyBorder="1"/>
    <xf numFmtId="44" fontId="4" fillId="2" borderId="34" xfId="0" applyNumberFormat="1" applyFont="1" applyFill="1" applyBorder="1"/>
    <xf numFmtId="44" fontId="4" fillId="2" borderId="35" xfId="0" applyNumberFormat="1" applyFont="1" applyFill="1" applyBorder="1"/>
    <xf numFmtId="44" fontId="0" fillId="2" borderId="11" xfId="0" applyNumberFormat="1" applyFill="1" applyBorder="1"/>
    <xf numFmtId="0" fontId="7" fillId="3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2" borderId="36" xfId="0" applyFill="1" applyBorder="1"/>
    <xf numFmtId="0" fontId="0" fillId="0" borderId="37" xfId="0" applyBorder="1"/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38" xfId="0" applyFill="1" applyBorder="1" applyAlignment="1">
      <alignment horizontal="center" vertical="center"/>
    </xf>
    <xf numFmtId="0" fontId="0" fillId="3" borderId="22" xfId="0" applyFill="1" applyBorder="1" applyAlignment="1">
      <alignment horizontal="center" vertical="center"/>
    </xf>
    <xf numFmtId="44" fontId="0" fillId="2" borderId="39" xfId="0" applyNumberFormat="1" applyFill="1" applyBorder="1" applyAlignment="1">
      <alignment vertical="center"/>
    </xf>
    <xf numFmtId="0" fontId="0" fillId="2" borderId="26" xfId="0" applyFill="1" applyBorder="1"/>
    <xf numFmtId="44" fontId="0" fillId="2" borderId="4" xfId="0" applyNumberFormat="1" applyFill="1" applyBorder="1" applyAlignment="1">
      <alignment vertical="center"/>
    </xf>
    <xf numFmtId="0" fontId="0" fillId="0" borderId="5" xfId="0" applyBorder="1" applyAlignment="1">
      <alignment vertical="center"/>
    </xf>
    <xf numFmtId="44" fontId="0" fillId="2" borderId="38" xfId="0" applyNumberFormat="1" applyFill="1" applyBorder="1" applyAlignment="1">
      <alignment vertical="center"/>
    </xf>
    <xf numFmtId="0" fontId="0" fillId="0" borderId="22" xfId="0" applyBorder="1" applyAlignment="1">
      <alignment vertical="center"/>
    </xf>
    <xf numFmtId="0" fontId="4" fillId="2" borderId="40" xfId="0" applyFont="1" applyFill="1" applyBorder="1" applyAlignment="1">
      <alignment horizontal="center"/>
    </xf>
    <xf numFmtId="0" fontId="0" fillId="0" borderId="41" xfId="0" applyBorder="1"/>
    <xf numFmtId="0" fontId="0" fillId="0" borderId="42" xfId="0" applyBorder="1"/>
    <xf numFmtId="6" fontId="0" fillId="3" borderId="4" xfId="0" applyNumberFormat="1" applyFill="1" applyBorder="1" applyAlignment="1">
      <alignment horizontal="center" vertical="center"/>
    </xf>
    <xf numFmtId="0" fontId="0" fillId="2" borderId="39" xfId="0" applyFill="1" applyBorder="1"/>
    <xf numFmtId="164" fontId="11" fillId="3" borderId="4" xfId="0" applyNumberFormat="1" applyFont="1" applyFill="1" applyBorder="1" applyAlignment="1">
      <alignment horizontal="center" vertical="center" wrapText="1"/>
    </xf>
    <xf numFmtId="0" fontId="4" fillId="3" borderId="38" xfId="0" applyFont="1" applyFill="1" applyBorder="1" applyAlignment="1">
      <alignment horizontal="left" vertical="center" wrapText="1"/>
    </xf>
    <xf numFmtId="0" fontId="0" fillId="3" borderId="22" xfId="0" applyFill="1" applyBorder="1" applyAlignment="1">
      <alignment horizontal="left" vertical="center" wrapText="1"/>
    </xf>
    <xf numFmtId="0" fontId="0" fillId="4" borderId="43" xfId="0" applyFill="1" applyBorder="1" applyAlignment="1">
      <alignment horizontal="center" textRotation="255" wrapText="1"/>
    </xf>
    <xf numFmtId="0" fontId="0" fillId="4" borderId="44" xfId="0" applyFill="1" applyBorder="1" applyAlignment="1">
      <alignment horizontal="center" textRotation="255" wrapText="1"/>
    </xf>
    <xf numFmtId="0" fontId="0" fillId="4" borderId="29" xfId="0" applyFill="1" applyBorder="1" applyAlignment="1">
      <alignment horizontal="center" textRotation="255" wrapText="1"/>
    </xf>
    <xf numFmtId="0" fontId="4" fillId="3" borderId="43" xfId="0" applyFont="1" applyFill="1" applyBorder="1" applyAlignment="1">
      <alignment horizontal="center" vertical="center" textRotation="255"/>
    </xf>
    <xf numFmtId="0" fontId="4" fillId="0" borderId="44" xfId="0" applyFont="1" applyBorder="1" applyAlignment="1">
      <alignment horizontal="center" vertical="center" textRotation="255"/>
    </xf>
    <xf numFmtId="0" fontId="4" fillId="0" borderId="29" xfId="0" applyFont="1" applyBorder="1" applyAlignment="1">
      <alignment horizontal="center" vertical="center" textRotation="255"/>
    </xf>
    <xf numFmtId="0" fontId="6" fillId="3" borderId="4" xfId="0" applyFont="1" applyFill="1" applyBorder="1" applyAlignment="1">
      <alignment horizontal="left" vertical="top" wrapText="1"/>
    </xf>
    <xf numFmtId="0" fontId="13" fillId="3" borderId="3" xfId="0" applyFont="1" applyFill="1" applyBorder="1" applyAlignment="1">
      <alignment vertical="top" wrapText="1"/>
    </xf>
    <xf numFmtId="0" fontId="4" fillId="3" borderId="4" xfId="0" applyFont="1" applyFill="1" applyBorder="1" applyAlignment="1">
      <alignment horizontal="left" vertical="center" wrapText="1"/>
    </xf>
    <xf numFmtId="0" fontId="0" fillId="3" borderId="5" xfId="0" applyFill="1" applyBorder="1" applyAlignment="1">
      <alignment horizontal="left" vertical="center" wrapText="1"/>
    </xf>
    <xf numFmtId="0" fontId="4" fillId="2" borderId="45" xfId="0" applyFont="1" applyFill="1" applyBorder="1" applyAlignment="1">
      <alignment horizontal="left" vertical="center"/>
    </xf>
    <xf numFmtId="0" fontId="0" fillId="2" borderId="46" xfId="0" applyFill="1" applyBorder="1"/>
    <xf numFmtId="0" fontId="0" fillId="2" borderId="47" xfId="0" applyFill="1" applyBorder="1"/>
    <xf numFmtId="0" fontId="4" fillId="7" borderId="48" xfId="0" applyFont="1" applyFill="1" applyBorder="1" applyAlignment="1">
      <alignment horizontal="left" vertical="center"/>
    </xf>
    <xf numFmtId="0" fontId="4" fillId="7" borderId="49" xfId="0" applyFont="1" applyFill="1" applyBorder="1" applyAlignment="1">
      <alignment horizontal="left" vertical="center"/>
    </xf>
    <xf numFmtId="0" fontId="4" fillId="4" borderId="48" xfId="0" applyFont="1" applyFill="1" applyBorder="1" applyAlignment="1">
      <alignment horizontal="left" vertical="center"/>
    </xf>
    <xf numFmtId="0" fontId="4" fillId="4" borderId="49" xfId="0" applyFont="1" applyFill="1" applyBorder="1" applyAlignment="1">
      <alignment horizontal="left" vertical="center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 2" xfId="20"/>
    <cellStyle name="Normální 3" xfId="21"/>
    <cellStyle name="Normální 2" xfId="22"/>
    <cellStyle name="normální 4" xfId="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K46"/>
  <sheetViews>
    <sheetView showGridLines="0" tabSelected="1" workbookViewId="0" topLeftCell="A14">
      <selection activeCell="B30" sqref="B30"/>
    </sheetView>
  </sheetViews>
  <sheetFormatPr defaultColWidth="9.140625" defaultRowHeight="15"/>
  <cols>
    <col min="1" max="1" width="5.7109375" style="0" customWidth="1"/>
    <col min="2" max="2" width="27.7109375" style="6" customWidth="1"/>
    <col min="3" max="3" width="82.421875" style="0" customWidth="1"/>
    <col min="4" max="5" width="25.00390625" style="5" customWidth="1"/>
    <col min="6" max="6" width="21.8515625" style="5" customWidth="1"/>
    <col min="7" max="7" width="9.140625" style="5" customWidth="1"/>
    <col min="8" max="8" width="16.7109375" style="0" customWidth="1"/>
    <col min="9" max="9" width="15.28125" style="0" customWidth="1"/>
    <col min="10" max="10" width="19.7109375" style="0" customWidth="1"/>
    <col min="11" max="11" width="44.421875" style="0" customWidth="1"/>
  </cols>
  <sheetData>
    <row r="2" spans="1:11" ht="18.75">
      <c r="A2" s="81" t="s">
        <v>11</v>
      </c>
      <c r="B2" s="82"/>
      <c r="C2" s="82"/>
      <c r="D2" s="82"/>
      <c r="E2" s="82"/>
      <c r="F2" s="82"/>
      <c r="G2" s="82"/>
      <c r="H2" s="82"/>
      <c r="I2" s="82"/>
      <c r="J2" s="82"/>
      <c r="K2" s="82"/>
    </row>
    <row r="3" spans="1:11" ht="15.75" thickBot="1">
      <c r="A3" s="83" t="s">
        <v>42</v>
      </c>
      <c r="B3" s="83"/>
      <c r="C3" s="83"/>
      <c r="D3" s="83"/>
      <c r="E3" s="83"/>
      <c r="F3" s="83"/>
      <c r="G3" s="83"/>
      <c r="H3" s="83"/>
      <c r="I3" s="83"/>
      <c r="J3" s="83"/>
      <c r="K3" s="83"/>
    </row>
    <row r="4" spans="6:11" ht="15.75" thickBot="1">
      <c r="F4" s="50"/>
      <c r="G4" s="50"/>
      <c r="H4" s="96" t="s">
        <v>5</v>
      </c>
      <c r="I4" s="97"/>
      <c r="J4" s="97"/>
      <c r="K4" s="98"/>
    </row>
    <row r="5" spans="1:11" ht="30.75" customHeight="1" thickBot="1">
      <c r="A5" s="51"/>
      <c r="B5" s="52" t="s">
        <v>0</v>
      </c>
      <c r="C5" s="53" t="s">
        <v>1</v>
      </c>
      <c r="D5" s="54" t="s">
        <v>8</v>
      </c>
      <c r="E5" s="54" t="s">
        <v>7</v>
      </c>
      <c r="F5" s="55" t="s">
        <v>2</v>
      </c>
      <c r="G5" s="58" t="s">
        <v>3</v>
      </c>
      <c r="H5" s="65" t="s">
        <v>9</v>
      </c>
      <c r="I5" s="56" t="s">
        <v>10</v>
      </c>
      <c r="J5" s="57" t="s">
        <v>4</v>
      </c>
      <c r="K5" s="32" t="s">
        <v>43</v>
      </c>
    </row>
    <row r="6" spans="1:11" ht="343.5" customHeight="1">
      <c r="A6" s="107" t="s">
        <v>12</v>
      </c>
      <c r="B6" s="46" t="s">
        <v>13</v>
      </c>
      <c r="C6" s="47" t="s">
        <v>17</v>
      </c>
      <c r="D6" s="48">
        <f>E6/1.21</f>
        <v>33057.85123966942</v>
      </c>
      <c r="E6" s="48">
        <v>40000</v>
      </c>
      <c r="F6" s="49">
        <v>70</v>
      </c>
      <c r="G6" s="59" t="s">
        <v>6</v>
      </c>
      <c r="H6" s="66"/>
      <c r="I6" s="27">
        <f>F6*H6</f>
        <v>0</v>
      </c>
      <c r="J6" s="31">
        <f>I6*1.21</f>
        <v>0</v>
      </c>
      <c r="K6" s="33"/>
    </row>
    <row r="7" spans="1:11" ht="333" customHeight="1">
      <c r="A7" s="108"/>
      <c r="B7" s="112" t="s">
        <v>14</v>
      </c>
      <c r="C7" s="110" t="s">
        <v>18</v>
      </c>
      <c r="D7" s="101">
        <f>E7/1.21</f>
        <v>33057.85123966942</v>
      </c>
      <c r="E7" s="101">
        <v>40000</v>
      </c>
      <c r="F7" s="86">
        <v>1</v>
      </c>
      <c r="G7" s="88" t="s">
        <v>6</v>
      </c>
      <c r="H7" s="90"/>
      <c r="I7" s="92">
        <f aca="true" t="shared" si="0" ref="I7">F7*H7</f>
        <v>0</v>
      </c>
      <c r="J7" s="94">
        <f aca="true" t="shared" si="1" ref="J7:J11">I7*1.21</f>
        <v>0</v>
      </c>
      <c r="K7" s="84"/>
    </row>
    <row r="8" spans="1:11" ht="81.75" customHeight="1">
      <c r="A8" s="108"/>
      <c r="B8" s="113"/>
      <c r="C8" s="111"/>
      <c r="D8" s="87"/>
      <c r="E8" s="87"/>
      <c r="F8" s="87"/>
      <c r="G8" s="89"/>
      <c r="H8" s="91"/>
      <c r="I8" s="93"/>
      <c r="J8" s="95"/>
      <c r="K8" s="85"/>
    </row>
    <row r="9" spans="1:11" ht="205.5" customHeight="1">
      <c r="A9" s="108"/>
      <c r="B9" s="102" t="s">
        <v>15</v>
      </c>
      <c r="C9" s="11" t="s">
        <v>19</v>
      </c>
      <c r="D9" s="99">
        <f>E9/1.21</f>
        <v>33057.85123966942</v>
      </c>
      <c r="E9" s="99">
        <v>40000</v>
      </c>
      <c r="F9" s="86">
        <v>1</v>
      </c>
      <c r="G9" s="88" t="s">
        <v>6</v>
      </c>
      <c r="H9" s="100"/>
      <c r="I9" s="92">
        <f aca="true" t="shared" si="2" ref="I9">F9*H9</f>
        <v>0</v>
      </c>
      <c r="J9" s="94">
        <f t="shared" si="1"/>
        <v>0</v>
      </c>
      <c r="K9" s="84"/>
    </row>
    <row r="10" spans="1:11" ht="222.75" customHeight="1">
      <c r="A10" s="108"/>
      <c r="B10" s="103"/>
      <c r="C10" s="10" t="s">
        <v>16</v>
      </c>
      <c r="D10" s="87"/>
      <c r="E10" s="87"/>
      <c r="F10" s="87"/>
      <c r="G10" s="89"/>
      <c r="H10" s="91"/>
      <c r="I10" s="93"/>
      <c r="J10" s="95"/>
      <c r="K10" s="85"/>
    </row>
    <row r="11" spans="1:11" ht="207.75" customHeight="1">
      <c r="A11" s="108"/>
      <c r="B11" s="102" t="s">
        <v>14</v>
      </c>
      <c r="C11" s="11" t="s">
        <v>20</v>
      </c>
      <c r="D11" s="99">
        <f>E11/1.21</f>
        <v>33057.85123966942</v>
      </c>
      <c r="E11" s="99">
        <v>40000</v>
      </c>
      <c r="F11" s="86">
        <v>1</v>
      </c>
      <c r="G11" s="88" t="s">
        <v>6</v>
      </c>
      <c r="H11" s="100"/>
      <c r="I11" s="92">
        <f aca="true" t="shared" si="3" ref="I11">F11*H11</f>
        <v>0</v>
      </c>
      <c r="J11" s="94">
        <f t="shared" si="1"/>
        <v>0</v>
      </c>
      <c r="K11" s="84"/>
    </row>
    <row r="12" spans="1:11" ht="224.25" customHeight="1">
      <c r="A12" s="108"/>
      <c r="B12" s="103"/>
      <c r="C12" s="12" t="s">
        <v>16</v>
      </c>
      <c r="D12" s="87"/>
      <c r="E12" s="87"/>
      <c r="F12" s="87"/>
      <c r="G12" s="89"/>
      <c r="H12" s="91"/>
      <c r="I12" s="93"/>
      <c r="J12" s="95"/>
      <c r="K12" s="85"/>
    </row>
    <row r="13" spans="1:11" ht="26.25" customHeight="1">
      <c r="A13" s="108"/>
      <c r="B13" s="9" t="s">
        <v>21</v>
      </c>
      <c r="C13" s="12" t="s">
        <v>22</v>
      </c>
      <c r="D13" s="8">
        <f aca="true" t="shared" si="4" ref="D13:D21">E13/1.21</f>
        <v>33057.85123966942</v>
      </c>
      <c r="E13" s="8">
        <v>40000</v>
      </c>
      <c r="F13" s="7">
        <v>4</v>
      </c>
      <c r="G13" s="60" t="s">
        <v>6</v>
      </c>
      <c r="H13" s="68"/>
      <c r="I13" s="2">
        <f aca="true" t="shared" si="5" ref="I13:I21">F13*H13</f>
        <v>0</v>
      </c>
      <c r="J13" s="29">
        <f aca="true" t="shared" si="6" ref="J13:J21">I13*1.21</f>
        <v>0</v>
      </c>
      <c r="K13" s="34"/>
    </row>
    <row r="14" spans="1:11" ht="40.5" customHeight="1">
      <c r="A14" s="108"/>
      <c r="B14" s="9" t="s">
        <v>23</v>
      </c>
      <c r="C14" s="13" t="s">
        <v>24</v>
      </c>
      <c r="D14" s="8">
        <f t="shared" si="4"/>
        <v>33057.85123966942</v>
      </c>
      <c r="E14" s="8">
        <v>40000</v>
      </c>
      <c r="F14" s="7">
        <v>3</v>
      </c>
      <c r="G14" s="60" t="s">
        <v>6</v>
      </c>
      <c r="H14" s="68"/>
      <c r="I14" s="2">
        <f t="shared" si="5"/>
        <v>0</v>
      </c>
      <c r="J14" s="29">
        <f t="shared" si="6"/>
        <v>0</v>
      </c>
      <c r="K14" s="34"/>
    </row>
    <row r="15" spans="1:11" ht="39" customHeight="1">
      <c r="A15" s="108"/>
      <c r="B15" s="9" t="s">
        <v>25</v>
      </c>
      <c r="C15" s="13" t="s">
        <v>26</v>
      </c>
      <c r="D15" s="8">
        <f t="shared" si="4"/>
        <v>33057.85123966942</v>
      </c>
      <c r="E15" s="8">
        <v>40000</v>
      </c>
      <c r="F15" s="7">
        <v>73</v>
      </c>
      <c r="G15" s="60" t="s">
        <v>6</v>
      </c>
      <c r="H15" s="68"/>
      <c r="I15" s="2">
        <f t="shared" si="5"/>
        <v>0</v>
      </c>
      <c r="J15" s="29">
        <f t="shared" si="6"/>
        <v>0</v>
      </c>
      <c r="K15" s="34"/>
    </row>
    <row r="16" spans="1:11" ht="45.75" customHeight="1">
      <c r="A16" s="108"/>
      <c r="B16" s="14" t="s">
        <v>27</v>
      </c>
      <c r="C16" s="15" t="s">
        <v>28</v>
      </c>
      <c r="D16" s="8">
        <f t="shared" si="4"/>
        <v>33057.85123966942</v>
      </c>
      <c r="E16" s="8">
        <v>40000</v>
      </c>
      <c r="F16" s="7">
        <v>23</v>
      </c>
      <c r="G16" s="60" t="s">
        <v>6</v>
      </c>
      <c r="H16" s="68"/>
      <c r="I16" s="2">
        <f t="shared" si="5"/>
        <v>0</v>
      </c>
      <c r="J16" s="29">
        <f t="shared" si="6"/>
        <v>0</v>
      </c>
      <c r="K16" s="34"/>
    </row>
    <row r="17" spans="1:11" ht="42" customHeight="1">
      <c r="A17" s="108"/>
      <c r="B17" s="16" t="s">
        <v>29</v>
      </c>
      <c r="C17" s="15" t="s">
        <v>30</v>
      </c>
      <c r="D17" s="8">
        <f t="shared" si="4"/>
        <v>33057.85123966942</v>
      </c>
      <c r="E17" s="8">
        <v>40000</v>
      </c>
      <c r="F17" s="7">
        <v>30</v>
      </c>
      <c r="G17" s="60" t="s">
        <v>6</v>
      </c>
      <c r="H17" s="68"/>
      <c r="I17" s="2">
        <f t="shared" si="5"/>
        <v>0</v>
      </c>
      <c r="J17" s="29">
        <f t="shared" si="6"/>
        <v>0</v>
      </c>
      <c r="K17" s="34"/>
    </row>
    <row r="18" spans="1:11" ht="36.75" customHeight="1" thickBot="1">
      <c r="A18" s="109"/>
      <c r="B18" s="17" t="s">
        <v>31</v>
      </c>
      <c r="C18" s="18" t="s">
        <v>30</v>
      </c>
      <c r="D18" s="19">
        <f t="shared" si="4"/>
        <v>33057.85123966942</v>
      </c>
      <c r="E18" s="19">
        <v>40000</v>
      </c>
      <c r="F18" s="20">
        <v>83</v>
      </c>
      <c r="G18" s="61" t="s">
        <v>6</v>
      </c>
      <c r="H18" s="69"/>
      <c r="I18" s="21">
        <f t="shared" si="5"/>
        <v>0</v>
      </c>
      <c r="J18" s="30">
        <f t="shared" si="6"/>
        <v>0</v>
      </c>
      <c r="K18" s="35"/>
    </row>
    <row r="19" spans="1:11" ht="45">
      <c r="A19" s="104" t="s">
        <v>38</v>
      </c>
      <c r="B19" s="36" t="s">
        <v>32</v>
      </c>
      <c r="C19" s="37" t="s">
        <v>33</v>
      </c>
      <c r="D19" s="38">
        <f t="shared" si="4"/>
        <v>49586.776859504134</v>
      </c>
      <c r="E19" s="39">
        <v>60000</v>
      </c>
      <c r="F19" s="40">
        <v>4</v>
      </c>
      <c r="G19" s="62" t="s">
        <v>6</v>
      </c>
      <c r="H19" s="70"/>
      <c r="I19" s="27">
        <f t="shared" si="5"/>
        <v>0</v>
      </c>
      <c r="J19" s="31">
        <f t="shared" si="6"/>
        <v>0</v>
      </c>
      <c r="K19" s="33"/>
    </row>
    <row r="20" spans="1:11" ht="45">
      <c r="A20" s="105"/>
      <c r="B20" s="25" t="s">
        <v>34</v>
      </c>
      <c r="C20" s="26" t="s">
        <v>35</v>
      </c>
      <c r="D20" s="22">
        <f t="shared" si="4"/>
        <v>49586.776859504134</v>
      </c>
      <c r="E20" s="23">
        <v>60000</v>
      </c>
      <c r="F20" s="24">
        <v>70</v>
      </c>
      <c r="G20" s="63" t="s">
        <v>6</v>
      </c>
      <c r="H20" s="67"/>
      <c r="I20" s="2">
        <f t="shared" si="5"/>
        <v>0</v>
      </c>
      <c r="J20" s="29">
        <f t="shared" si="6"/>
        <v>0</v>
      </c>
      <c r="K20" s="34"/>
    </row>
    <row r="21" spans="1:11" ht="42.75" customHeight="1" thickBot="1">
      <c r="A21" s="106"/>
      <c r="B21" s="41" t="s">
        <v>36</v>
      </c>
      <c r="C21" s="42" t="s">
        <v>37</v>
      </c>
      <c r="D21" s="43">
        <f t="shared" si="4"/>
        <v>49586.776859504134</v>
      </c>
      <c r="E21" s="44">
        <v>60000</v>
      </c>
      <c r="F21" s="45">
        <v>70</v>
      </c>
      <c r="G21" s="64" t="s">
        <v>6</v>
      </c>
      <c r="H21" s="71"/>
      <c r="I21" s="21">
        <f t="shared" si="5"/>
        <v>0</v>
      </c>
      <c r="J21" s="30">
        <f t="shared" si="6"/>
        <v>0</v>
      </c>
      <c r="K21" s="35"/>
    </row>
    <row r="22" spans="8:10" ht="15">
      <c r="H22" s="3"/>
      <c r="I22" s="3"/>
      <c r="J22" s="3"/>
    </row>
    <row r="23" spans="2:10" ht="15.75" thickBot="1">
      <c r="B23" s="6" t="s">
        <v>41</v>
      </c>
      <c r="H23" s="3"/>
      <c r="I23" s="3"/>
      <c r="J23" s="3"/>
    </row>
    <row r="24" spans="5:10" ht="15.75" thickBot="1">
      <c r="E24" s="117" t="s">
        <v>12</v>
      </c>
      <c r="F24" s="72" t="s">
        <v>39</v>
      </c>
      <c r="G24" s="73"/>
      <c r="H24" s="74"/>
      <c r="I24" s="74"/>
      <c r="J24" s="78">
        <f>SUM(I6:I18)</f>
        <v>0</v>
      </c>
    </row>
    <row r="25" spans="2:10" ht="19.5" thickBot="1">
      <c r="B25" s="28" t="s">
        <v>46</v>
      </c>
      <c r="C25" s="1"/>
      <c r="E25" s="118"/>
      <c r="F25" s="75" t="s">
        <v>40</v>
      </c>
      <c r="G25" s="76"/>
      <c r="H25" s="77"/>
      <c r="I25" s="77"/>
      <c r="J25" s="79">
        <f>SUM(J6:J18)</f>
        <v>0</v>
      </c>
    </row>
    <row r="26" spans="3:10" ht="15.75" thickBot="1">
      <c r="C26" s="1"/>
      <c r="E26" s="119" t="s">
        <v>38</v>
      </c>
      <c r="F26" s="72" t="s">
        <v>39</v>
      </c>
      <c r="G26" s="73"/>
      <c r="H26" s="74"/>
      <c r="I26" s="74"/>
      <c r="J26" s="78">
        <f>SUM(I19:I21)</f>
        <v>0</v>
      </c>
    </row>
    <row r="27" spans="3:10" ht="15.75" thickBot="1">
      <c r="C27" s="1"/>
      <c r="E27" s="120"/>
      <c r="F27" s="75" t="s">
        <v>40</v>
      </c>
      <c r="G27" s="76"/>
      <c r="H27" s="77"/>
      <c r="I27" s="77"/>
      <c r="J27" s="79">
        <f>SUM(J19:J21)</f>
        <v>0</v>
      </c>
    </row>
    <row r="28" spans="3:10" ht="15.75" thickBot="1">
      <c r="C28" s="1"/>
      <c r="E28" s="114" t="s">
        <v>44</v>
      </c>
      <c r="F28" s="115"/>
      <c r="G28" s="115"/>
      <c r="H28" s="115"/>
      <c r="I28" s="116"/>
      <c r="J28" s="80">
        <f>J24+J26</f>
        <v>0</v>
      </c>
    </row>
    <row r="29" spans="2:10" ht="15.75" thickBot="1">
      <c r="B29" s="6" t="s">
        <v>47</v>
      </c>
      <c r="E29" s="114" t="s">
        <v>45</v>
      </c>
      <c r="F29" s="115"/>
      <c r="G29" s="115"/>
      <c r="H29" s="115"/>
      <c r="I29" s="116"/>
      <c r="J29" s="80">
        <f>J25+J27</f>
        <v>0</v>
      </c>
    </row>
    <row r="31" ht="15">
      <c r="C31" s="4"/>
    </row>
    <row r="32" ht="15">
      <c r="C32" s="1"/>
    </row>
    <row r="37" ht="103.15" customHeight="1">
      <c r="C37" s="1"/>
    </row>
    <row r="38" ht="16.15" customHeight="1">
      <c r="C38" s="1"/>
    </row>
    <row r="39" ht="16.9" customHeight="1">
      <c r="C39" s="1"/>
    </row>
    <row r="40" ht="15">
      <c r="C40" s="1"/>
    </row>
    <row r="41" ht="15">
      <c r="C41" s="1"/>
    </row>
    <row r="42" ht="15">
      <c r="C42" s="1"/>
    </row>
    <row r="43" ht="15">
      <c r="C43" s="1"/>
    </row>
    <row r="44" ht="15">
      <c r="C44" s="1"/>
    </row>
    <row r="45" ht="15">
      <c r="C45" s="1"/>
    </row>
    <row r="46" ht="15">
      <c r="C46" s="1"/>
    </row>
  </sheetData>
  <mergeCells count="37">
    <mergeCell ref="E28:I28"/>
    <mergeCell ref="E29:I29"/>
    <mergeCell ref="K9:K10"/>
    <mergeCell ref="K11:K12"/>
    <mergeCell ref="F9:F10"/>
    <mergeCell ref="G9:G10"/>
    <mergeCell ref="H9:H10"/>
    <mergeCell ref="I9:I10"/>
    <mergeCell ref="J9:J10"/>
    <mergeCell ref="E24:E25"/>
    <mergeCell ref="E26:E27"/>
    <mergeCell ref="B9:B10"/>
    <mergeCell ref="D9:D10"/>
    <mergeCell ref="E9:E10"/>
    <mergeCell ref="A19:A21"/>
    <mergeCell ref="A6:A18"/>
    <mergeCell ref="C7:C8"/>
    <mergeCell ref="B7:B8"/>
    <mergeCell ref="B11:B12"/>
    <mergeCell ref="D11:D12"/>
    <mergeCell ref="E11:E12"/>
    <mergeCell ref="H11:H12"/>
    <mergeCell ref="I11:I12"/>
    <mergeCell ref="J11:J12"/>
    <mergeCell ref="F11:F12"/>
    <mergeCell ref="G11:G12"/>
    <mergeCell ref="A2:K2"/>
    <mergeCell ref="A3:K3"/>
    <mergeCell ref="K7:K8"/>
    <mergeCell ref="F7:F8"/>
    <mergeCell ref="G7:G8"/>
    <mergeCell ref="H7:H8"/>
    <mergeCell ref="I7:I8"/>
    <mergeCell ref="J7:J8"/>
    <mergeCell ref="H4:K4"/>
    <mergeCell ref="D7:D8"/>
    <mergeCell ref="E7:E8"/>
  </mergeCells>
  <printOptions/>
  <pageMargins left="0.2362204724409449" right="0.2362204724409449" top="0.15748031496062992" bottom="0.15748031496062992" header="0.31496062992125984" footer="0.31496062992125984"/>
  <pageSetup fitToHeight="1" fitToWidth="1" horizontalDpi="600" verticalDpi="600" orientation="portrait" paperSize="8" scale="45" r:id="rId1"/>
  <headerFooter>
    <oddHeader>&amp;CObchodní akademie Dr. Edvarda Beneše, Slaný, Smetanovo nám. 1200
Smetanovo nám. 1200, 274 01  Slaný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Blažíčková Jolana</dc:creator>
  <cp:keywords/>
  <dc:description/>
  <cp:lastModifiedBy>Michaela Rosická</cp:lastModifiedBy>
  <cp:lastPrinted>2023-05-16T08:03:19Z</cp:lastPrinted>
  <dcterms:created xsi:type="dcterms:W3CDTF">2017-01-23T02:45:31Z</dcterms:created>
  <dcterms:modified xsi:type="dcterms:W3CDTF">2023-05-16T13:08:07Z</dcterms:modified>
  <cp:category/>
  <cp:version/>
  <cp:contentType/>
  <cp:contentStatus/>
</cp:coreProperties>
</file>