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defaultThemeVersion="124226"/>
  <xr:revisionPtr revIDLastSave="0" documentId="8_{7DCF1A52-C5B8-426D-BE2F-F5CF23535B8E}" xr6:coauthVersionLast="47" xr6:coauthVersionMax="47" xr10:uidLastSave="{00000000-0000-0000-0000-000000000000}"/>
  <bookViews>
    <workbookView xWindow="-108" yWindow="-108" windowWidth="23256" windowHeight="12456" activeTab="1" xr2:uid="{00000000-000D-0000-FFFF-FFFF00000000}"/>
  </bookViews>
  <sheets>
    <sheet name="Soupis prací" sheetId="1" r:id="rId1"/>
    <sheet name="PD" sheetId="12" r:id="rId2"/>
    <sheet name="TP" sheetId="4" r:id="rId3"/>
  </sheets>
  <externalReferences>
    <externalReference r:id="rId4"/>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C19" i="12" l="1"/>
  <c r="D10" i="4" l="1"/>
  <c r="D9" i="4"/>
  <c r="B24" i="4"/>
  <c r="B1" i="12" l="1"/>
  <c r="B23" i="4" l="1"/>
  <c r="F14" i="1"/>
  <c r="C35" i="12" l="1"/>
  <c r="E14" i="1"/>
  <c r="B11" i="4"/>
  <c r="D11" i="4" s="1"/>
  <c r="B25" i="4"/>
  <c r="D14" i="1" l="1"/>
  <c r="A4" i="12" l="1"/>
  <c r="C23" i="1" l="1"/>
  <c r="C22" i="1"/>
  <c r="C21" i="1"/>
  <c r="B12" i="4" l="1"/>
  <c r="G11" i="1" s="1"/>
  <c r="D12" i="4"/>
  <c r="G14" i="1" l="1"/>
  <c r="H14" i="1"/>
</calcChain>
</file>

<file path=xl/sharedStrings.xml><?xml version="1.0" encoding="utf-8"?>
<sst xmlns="http://schemas.openxmlformats.org/spreadsheetml/2006/main" count="116" uniqueCount="91">
  <si>
    <t>Nabídka uchazeč v Kč bez DPH</t>
  </si>
  <si>
    <t>*) Uchazeč použije při ocenění % poměr ze stavebních nákladů uvedený v Rámcové smlouvě. Tento % poměr může být buď shodný nebo nižší než je % poměr uvedený v Rámcové smlouvě. Podrobnější popis viz čl. 6 "Cena" v Rámcové smlouvě</t>
  </si>
  <si>
    <t>x</t>
  </si>
  <si>
    <t xml:space="preserve">% změna ceny Nabídka/Předpoklad </t>
  </si>
  <si>
    <t>žlutě - vyplní uchazeč</t>
  </si>
  <si>
    <t>Předpokládaná hodnota stavebních nákladů v Kč bez DPH</t>
  </si>
  <si>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</si>
  <si>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</si>
  <si>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</si>
  <si>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</si>
  <si>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</si>
  <si>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</si>
  <si>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</si>
  <si>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</si>
  <si>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</si>
  <si>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</si>
  <si>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</si>
  <si>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</si>
  <si>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</si>
  <si>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Předpokládaná hodnota dílčí části Veřejné zakázky ***)</t>
  </si>
  <si>
    <t>Předpokládaný celkový počet hod technické pomoci</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</si>
  <si>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</si>
  <si>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</si>
  <si>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</si>
  <si>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</si>
  <si>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</si>
  <si>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</si>
  <si>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</si>
  <si>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SOUPIS SLUŽEB</t>
  </si>
  <si>
    <t>AKCE</t>
  </si>
  <si>
    <t>**) Uchazeč použije při ocenění hodinovou sazbu (bez DPH) ve stejné výši nebo nižší než, je příslušná hodinová sazba bez DPH uvedené v přišlušném rozmezí předpokládaných stavebních nákladů uvedených v Soupisu prací v tabulce "IV.C) Položkový rozpočet - technická pomoc objednateli" přišlušného typového příkladu, který je součástí Rámcové smlouvy. Bližší popis viz čl. 6 "Cena" v Rámcové smlouvě. Hodinovou sazbu doplní do příslušné tabulky technické pomoci</t>
  </si>
  <si>
    <t>***)  Předpokládanou hodnotu dílčí části Veřejné zakázky považuje Zadavatel jako maximální a nepřekročitelnou. V případě jejího překročení si zadavatel vyhrazuje právo zadávací řízení zrušit</t>
  </si>
  <si>
    <r>
      <t xml:space="preserve">****) Celková cena bez DPH uvedená v </t>
    </r>
    <r>
      <rPr>
        <b/>
        <sz val="11"/>
        <color theme="1"/>
        <rFont val="Calibri"/>
        <family val="2"/>
        <charset val="238"/>
        <scheme val="minor"/>
      </rPr>
      <t xml:space="preserve">Tabulce soupisu prací </t>
    </r>
    <r>
      <rPr>
        <sz val="11"/>
        <color theme="1"/>
        <rFont val="Calibri"/>
        <family val="2"/>
        <charset val="238"/>
        <scheme val="minor"/>
      </rPr>
      <t xml:space="preserve">musí být shodná s Celkovou cenou v Kč bez DPH uvedenou v </t>
    </r>
    <r>
      <rPr>
        <b/>
        <sz val="11"/>
        <color theme="1"/>
        <rFont val="Calibri"/>
        <family val="2"/>
        <charset val="238"/>
        <scheme val="minor"/>
      </rPr>
      <t>Nabídkové tabulce</t>
    </r>
    <r>
      <rPr>
        <sz val="11"/>
        <color theme="1"/>
        <rFont val="Calibri"/>
        <family val="2"/>
        <charset val="238"/>
        <scheme val="minor"/>
      </rPr>
      <t xml:space="preserve"> uchazeče.</t>
    </r>
  </si>
  <si>
    <t>Cena celkem v Kč bez DPH****)</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</si>
  <si>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</si>
  <si>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</si>
  <si>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</si>
  <si>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</si>
  <si>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</si>
  <si>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</si>
  <si>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</si>
  <si>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Tabulka č. 1</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</si>
  <si>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</si>
  <si>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Kontrola rovnosti dílčích cen v tabulce č. 1 a rozepsaných cen v tabulce č. 2 - 6</t>
  </si>
  <si>
    <t>AD</t>
  </si>
  <si>
    <t xml:space="preserve">Procentní poměr ze stavebních nákladů nabídnutý uchazečem v Rámcové smlouvě - část VD-ZDS*)  </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</si>
  <si>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</si>
  <si>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</si>
  <si>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</si>
  <si>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</si>
  <si>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</si>
  <si>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</si>
  <si>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</si>
  <si>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</si>
  <si>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</si>
  <si>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</si>
  <si>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</si>
  <si>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</si>
  <si>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</si>
  <si>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majetkoprávní podklady</t>
  </si>
  <si>
    <t>podání žádosti bez poplatků</t>
  </si>
  <si>
    <t>IČ celkem</t>
  </si>
  <si>
    <t>PDPS</t>
  </si>
  <si>
    <t>Technická zpráva</t>
  </si>
  <si>
    <t xml:space="preserve">Výkresová část </t>
  </si>
  <si>
    <t>ZTKP</t>
  </si>
  <si>
    <t>Soupis prací a rozpočet</t>
  </si>
  <si>
    <t>PDPS celkem</t>
  </si>
  <si>
    <t>celkem bez DPH</t>
  </si>
  <si>
    <t>Kontrolní propočet Tab. č. 1 a 2.  část VD-ZDS Rozdíl:</t>
  </si>
  <si>
    <t>Příloha č. 2</t>
  </si>
  <si>
    <t>Podrobná specifikace ceny</t>
  </si>
  <si>
    <t>Technická pomoc objednateli - Autorský dozor</t>
  </si>
  <si>
    <t>Cena Technická pomoc v rámci výběrového řízení na zhotovitele stavby</t>
  </si>
  <si>
    <t>Cena Technická pomoc v rámci majetkoprávího projednání - vedení aplikace MPP</t>
  </si>
  <si>
    <t>Celkem</t>
  </si>
  <si>
    <t>Technická pomoc objednateli    (v Kč bez DPH/hod)**)</t>
  </si>
  <si>
    <t>Zjištění průběhu a zákres IS, zaměření, záborový elaborát, digitální katastrální mapa</t>
  </si>
  <si>
    <t>Průzkumy a podklady - DUSP</t>
  </si>
  <si>
    <t xml:space="preserve">DUSP </t>
  </si>
  <si>
    <t>DUSP celkem</t>
  </si>
  <si>
    <t>DUSP celkem včetně průzkumů</t>
  </si>
  <si>
    <t>IČ-zajištění vydání společného povolení</t>
  </si>
  <si>
    <t xml:space="preserve">Procentní poměr ze stavebních nákladů nabídnutý uchazečem v Rámcové smlouvě - část DUSP*) </t>
  </si>
  <si>
    <t xml:space="preserve">Procentní poměr ze stavebních nákladů nabídnutý uchazečem v Rámcové smlouvě - část Výkon IČ ke společnému povolení včetně majetkoprávního projednání*) </t>
  </si>
  <si>
    <t>Průzkumy DUSP celkem</t>
  </si>
  <si>
    <t>Kontrolní propočet Tab. č. 1 a 2  část DUSP Rozdíl:</t>
  </si>
  <si>
    <t>Kontrolní propočet Tab. č. 1 a 2.  část IČ ke společnému povolení Rozdíl:</t>
  </si>
  <si>
    <t>Průzkumy pro DUSP ( Dendrologický průzkum, diagnostika vozovky dle vyhl.130/2019, hydrotechnické posouzení, diagnostika mostu apod)</t>
  </si>
  <si>
    <t>Geotechnický průzkum dle TP 76</t>
  </si>
  <si>
    <t>VY11626 Mníšek pod Brdy, most ev.č. VY11626 – 1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</si>
</sst>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_-* #,##0.00&quot; Kč&quot;_-;\-* #,##0.00&quot; Kč&quot;_-;_-* \-??&quot; Kč&quot;_-;_-@_-"/>
    <numFmt numFmtId="165" formatCode="#,##0.000"/>
    <numFmt numFmtId="166" formatCode="0.000%"/>
    <numFmt numFmtId="167" formatCode="0.000000%"/>
    <numFmt numFmtId="168" formatCode="0.000"/>
  </numFmts>
  <fonts count="32" x14ac:knownFonts="1">
    <font>
      <sz val="11"/>
      <color theme="1"/>
      <name val="Calibri"/>
      <family val="2"/>
      <charset val="238"/>
      <scheme val="minor"/>
    </font>
    <font>
      <b/>
      <sz val="11"/>
      <color indexed="8"/>
      <name val="Calibri"/>
      <family val="2"/>
      <charset val="238"/>
    </font>
    <font>
      <b/>
      <sz val="16"/>
      <color indexed="8"/>
      <name val="Calibri"/>
      <family val="2"/>
      <charset val="238"/>
    </font>
    <font>
      <b/>
      <sz val="12"/>
      <color indexed="8"/>
      <name val="Calibri"/>
      <family val="2"/>
      <charset val="238"/>
    </font>
    <font>
      <sz val="12"/>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b/>
      <sz val="18"/>
      <name val="Arial"/>
      <family val="2"/>
      <charset val="238"/>
    </font>
    <font>
      <sz val="11"/>
      <color theme="1"/>
      <name val="Calibri"/>
      <family val="2"/>
      <charset val="238"/>
      <scheme val="minor"/>
    </font>
    <font>
      <sz val="11"/>
      <color rgb="FFFF0000"/>
      <name val="Calibri"/>
      <family val="2"/>
      <charset val="238"/>
      <scheme val="minor"/>
    </font>
    <font>
      <b/>
      <sz val="12"/>
      <color theme="1"/>
      <name val="Calibri"/>
      <family val="2"/>
      <charset val="238"/>
      <scheme val="minor"/>
    </font>
    <font>
      <b/>
      <sz val="12"/>
      <color rgb="FFFF0000"/>
      <name val="Calibri"/>
      <family val="2"/>
      <charset val="238"/>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i/>
      <sz val="11"/>
      <color theme="1"/>
      <name val="Calibri"/>
      <family val="2"/>
      <charset val="238"/>
      <scheme val="minor"/>
    </font>
    <font>
      <b/>
      <sz val="11"/>
      <color rgb="FFFF0000"/>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b/>
      <sz val="18"/>
      <color theme="1"/>
      <name val="Calibri"/>
      <family val="2"/>
      <charset val="238"/>
      <scheme val="minor"/>
    </font>
    <font>
      <b/>
      <sz val="16"/>
      <color theme="1"/>
      <name val="Calibri"/>
      <family val="2"/>
      <charset val="238"/>
      <scheme val="minor"/>
    </font>
    <font>
      <sz val="11"/>
      <color theme="1"/>
      <name val="Calibri"/>
      <family val="2"/>
      <scheme val="minor"/>
    </font>
  </fonts>
  <fills count="12">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indexed="41"/>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E05B"/>
        <bgColor indexed="64"/>
      </patternFill>
    </fill>
    <fill>
      <patternFill patternType="solid">
        <fgColor rgb="FFFFCC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1">
    <xf numFmtId="0" fontId="0" fillId="0" borderId="0"/>
    <xf numFmtId="164" fontId="6" fillId="0" borderId="0" applyFill="0" applyBorder="0" applyAlignment="0" applyProtection="0"/>
    <xf numFmtId="0" fontId="9" fillId="0" borderId="0"/>
    <xf numFmtId="0" fontId="6" fillId="0" borderId="0"/>
    <xf numFmtId="0" fontId="10" fillId="0" borderId="0"/>
    <xf numFmtId="0" fontId="9" fillId="0" borderId="0"/>
    <xf numFmtId="44" fontId="13" fillId="0" borderId="0" applyFont="0" applyFill="0" applyBorder="0" applyAlignment="0" applyProtection="0"/>
    <xf numFmtId="9" fontId="13" fillId="0" borderId="0" applyFont="0" applyFill="0" applyBorder="0" applyAlignment="0" applyProtection="0"/>
    <xf numFmtId="0" fontId="31" fillId="0" borderId="0"/>
    <xf numFmtId="0" fontId="10" fillId="0" borderId="0"/>
    <xf numFmtId="0" fontId="10" fillId="0" borderId="0"/>
  </cellStyleXfs>
  <cellXfs count="108">
    <xf numFmtId="0" fontId="0" fillId="0" borderId="0" xfId="0"/>
    <xf numFmtId="0" fontId="2" fillId="0" borderId="0" xfId="0" applyFont="1"/>
    <xf numFmtId="3" fontId="0" fillId="0" borderId="0" xfId="0" applyNumberFormat="1"/>
    <xf numFmtId="3" fontId="2" fillId="0" borderId="0" xfId="0" applyNumberFormat="1" applyFont="1"/>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3" fontId="0" fillId="0" borderId="1" xfId="0" applyNumberFormat="1" applyBorder="1" applyAlignment="1">
      <alignment horizontal="center" vertical="center"/>
    </xf>
    <xf numFmtId="3" fontId="4" fillId="2" borderId="0" xfId="0" applyNumberFormat="1" applyFont="1" applyFill="1"/>
    <xf numFmtId="0" fontId="6" fillId="0" borderId="0" xfId="3"/>
    <xf numFmtId="0" fontId="8" fillId="4" borderId="12" xfId="3" applyFont="1" applyFill="1" applyBorder="1" applyAlignment="1">
      <alignment horizontal="lef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3" fontId="0" fillId="0" borderId="15" xfId="0" applyNumberFormat="1" applyBorder="1"/>
    <xf numFmtId="3" fontId="0" fillId="0" borderId="0" xfId="0" applyNumberFormat="1" applyAlignment="1">
      <alignment vertical="center"/>
    </xf>
    <xf numFmtId="3" fontId="0" fillId="0" borderId="11" xfId="0" applyNumberFormat="1" applyBorder="1" applyAlignment="1">
      <alignment vertical="center"/>
    </xf>
    <xf numFmtId="0" fontId="11" fillId="0" borderId="0" xfId="5" applyFont="1" applyAlignment="1">
      <alignment vertical="center"/>
    </xf>
    <xf numFmtId="0" fontId="11" fillId="0" borderId="0" xfId="5" applyFont="1" applyAlignment="1">
      <alignment horizontal="center" vertical="center"/>
    </xf>
    <xf numFmtId="0" fontId="0" fillId="0" borderId="0" xfId="0" applyAlignment="1">
      <alignment vertical="center"/>
    </xf>
    <xf numFmtId="165" fontId="0" fillId="0" borderId="0" xfId="0" applyNumberFormat="1"/>
    <xf numFmtId="3" fontId="3" fillId="0" borderId="0" xfId="0" applyNumberFormat="1" applyFont="1"/>
    <xf numFmtId="10" fontId="14" fillId="0" borderId="0" xfId="7" applyNumberFormat="1" applyFont="1"/>
    <xf numFmtId="44" fontId="14" fillId="0" borderId="0" xfId="6" applyFont="1"/>
    <xf numFmtId="3" fontId="16" fillId="0" borderId="0" xfId="0" applyNumberFormat="1" applyFont="1"/>
    <xf numFmtId="0" fontId="7" fillId="0" borderId="0" xfId="0" applyFont="1" applyAlignment="1">
      <alignment horizontal="center" vertical="center"/>
    </xf>
    <xf numFmtId="0" fontId="17" fillId="4" borderId="12" xfId="3" applyFont="1" applyFill="1" applyBorder="1" applyAlignment="1">
      <alignment horizontal="left" vertical="center"/>
    </xf>
    <xf numFmtId="0" fontId="18" fillId="0" borderId="0" xfId="0" applyFont="1" applyAlignment="1">
      <alignment vertical="center"/>
    </xf>
    <xf numFmtId="0" fontId="19" fillId="0" borderId="0" xfId="0" applyFont="1"/>
    <xf numFmtId="0" fontId="9" fillId="0" borderId="6" xfId="5" applyBorder="1" applyAlignment="1">
      <alignment vertical="center" wrapText="1"/>
    </xf>
    <xf numFmtId="0" fontId="0" fillId="8" borderId="0" xfId="0" applyFill="1"/>
    <xf numFmtId="0" fontId="11" fillId="8" borderId="0" xfId="5" applyFont="1" applyFill="1" applyAlignment="1">
      <alignment vertical="center"/>
    </xf>
    <xf numFmtId="0" fontId="11" fillId="8" borderId="0" xfId="5" applyFont="1" applyFill="1" applyAlignment="1">
      <alignment horizontal="center" vertical="center"/>
    </xf>
    <xf numFmtId="0" fontId="20" fillId="8" borderId="0" xfId="5" applyFont="1" applyFill="1" applyAlignment="1">
      <alignment vertical="center"/>
    </xf>
    <xf numFmtId="0" fontId="12" fillId="0" borderId="0" xfId="5" applyFont="1" applyAlignment="1">
      <alignment vertical="center"/>
    </xf>
    <xf numFmtId="0" fontId="15" fillId="0" borderId="0" xfId="0" applyFont="1"/>
    <xf numFmtId="0" fontId="21" fillId="6" borderId="1" xfId="0" applyFont="1" applyFill="1" applyBorder="1" applyAlignment="1">
      <alignment wrapText="1"/>
    </xf>
    <xf numFmtId="0" fontId="6" fillId="4" borderId="0" xfId="3" applyFill="1"/>
    <xf numFmtId="0" fontId="17" fillId="4" borderId="9" xfId="3" applyFont="1" applyFill="1" applyBorder="1" applyAlignment="1">
      <alignment horizontal="center" vertical="center" wrapText="1"/>
    </xf>
    <xf numFmtId="0" fontId="17" fillId="4" borderId="10" xfId="3" applyFont="1" applyFill="1" applyBorder="1" applyAlignment="1">
      <alignment horizontal="center" vertical="center" wrapText="1"/>
    </xf>
    <xf numFmtId="3" fontId="6" fillId="4" borderId="1" xfId="3" applyNumberFormat="1" applyFill="1" applyBorder="1"/>
    <xf numFmtId="0" fontId="6" fillId="4" borderId="1" xfId="3" applyFill="1" applyBorder="1"/>
    <xf numFmtId="0" fontId="5" fillId="3" borderId="1" xfId="3" applyFont="1" applyFill="1" applyBorder="1"/>
    <xf numFmtId="3" fontId="5" fillId="3" borderId="1" xfId="3" applyNumberFormat="1" applyFont="1" applyFill="1" applyBorder="1"/>
    <xf numFmtId="0" fontId="5" fillId="3" borderId="7" xfId="3" applyFont="1" applyFill="1" applyBorder="1"/>
    <xf numFmtId="0" fontId="24" fillId="0" borderId="0" xfId="5" applyFont="1"/>
    <xf numFmtId="0" fontId="24" fillId="0" borderId="8" xfId="5" applyFont="1" applyBorder="1" applyAlignment="1">
      <alignment horizontal="center" vertical="center" wrapText="1"/>
    </xf>
    <xf numFmtId="0" fontId="24" fillId="0" borderId="9" xfId="5" applyFont="1" applyBorder="1" applyAlignment="1">
      <alignment horizontal="center" vertical="center" wrapText="1"/>
    </xf>
    <xf numFmtId="0" fontId="25" fillId="0" borderId="2" xfId="5" applyFont="1" applyBorder="1" applyAlignment="1">
      <alignment wrapText="1"/>
    </xf>
    <xf numFmtId="0" fontId="25" fillId="0" borderId="2" xfId="5" applyFont="1" applyBorder="1" applyAlignment="1">
      <alignment vertical="top" wrapText="1"/>
    </xf>
    <xf numFmtId="0" fontId="25" fillId="0" borderId="2" xfId="5" applyFont="1" applyBorder="1" applyAlignment="1">
      <alignment horizontal="left" wrapText="1"/>
    </xf>
    <xf numFmtId="0" fontId="25" fillId="0" borderId="0" xfId="5" applyFont="1"/>
    <xf numFmtId="0" fontId="25" fillId="0" borderId="0" xfId="5" applyFont="1" applyAlignment="1">
      <alignment vertical="center" wrapText="1"/>
    </xf>
    <xf numFmtId="0" fontId="25" fillId="0" borderId="0" xfId="5" applyFont="1" applyAlignment="1">
      <alignment horizontal="center" vertical="center" wrapText="1"/>
    </xf>
    <xf numFmtId="3" fontId="24" fillId="11" borderId="1" xfId="5" applyNumberFormat="1" applyFont="1" applyFill="1" applyBorder="1" applyAlignment="1">
      <alignment horizontal="center" vertical="center" wrapText="1"/>
    </xf>
    <xf numFmtId="0" fontId="1" fillId="7" borderId="1" xfId="3" applyFont="1" applyFill="1" applyBorder="1" applyAlignment="1">
      <alignment horizontal="center" vertical="top" wrapText="1"/>
    </xf>
    <xf numFmtId="166" fontId="0" fillId="0" borderId="0" xfId="7" applyNumberFormat="1" applyFont="1"/>
    <xf numFmtId="4" fontId="0" fillId="0" borderId="0" xfId="0" applyNumberFormat="1"/>
    <xf numFmtId="167" fontId="0" fillId="0" borderId="0" xfId="7" applyNumberFormat="1" applyFont="1"/>
    <xf numFmtId="166" fontId="0" fillId="2" borderId="1" xfId="0" applyNumberFormat="1" applyFill="1" applyBorder="1" applyAlignment="1">
      <alignment horizontal="center"/>
    </xf>
    <xf numFmtId="0" fontId="25" fillId="6" borderId="1" xfId="5" applyFont="1" applyFill="1" applyBorder="1" applyAlignment="1">
      <alignment horizontal="center" vertical="center" wrapText="1"/>
    </xf>
    <xf numFmtId="0" fontId="25" fillId="6" borderId="7" xfId="5" applyFont="1" applyFill="1" applyBorder="1" applyAlignment="1">
      <alignment horizontal="center" vertical="center" wrapText="1"/>
    </xf>
    <xf numFmtId="0" fontId="27" fillId="0" borderId="1" xfId="0" applyFont="1" applyBorder="1" applyAlignment="1">
      <alignment vertical="center"/>
    </xf>
    <xf numFmtId="0" fontId="27" fillId="0" borderId="1" xfId="0" applyFont="1" applyBorder="1" applyAlignment="1">
      <alignment vertical="center" wrapText="1"/>
    </xf>
    <xf numFmtId="0" fontId="28" fillId="0" borderId="1" xfId="0" applyFont="1" applyBorder="1" applyAlignment="1">
      <alignment vertical="center"/>
    </xf>
    <xf numFmtId="4" fontId="28" fillId="8" borderId="1" xfId="0" applyNumberFormat="1" applyFont="1" applyFill="1" applyBorder="1" applyAlignment="1">
      <alignment vertical="center"/>
    </xf>
    <xf numFmtId="4" fontId="28" fillId="7" borderId="1" xfId="0" applyNumberFormat="1" applyFont="1" applyFill="1" applyBorder="1" applyAlignment="1">
      <alignment vertical="center"/>
    </xf>
    <xf numFmtId="0" fontId="28" fillId="0" borderId="1" xfId="0" applyFont="1" applyBorder="1" applyAlignment="1">
      <alignment vertical="center" wrapText="1"/>
    </xf>
    <xf numFmtId="4" fontId="28" fillId="0" borderId="1" xfId="0" applyNumberFormat="1" applyFont="1" applyBorder="1" applyAlignment="1">
      <alignment vertical="center"/>
    </xf>
    <xf numFmtId="4" fontId="27" fillId="7" borderId="1" xfId="0" applyNumberFormat="1" applyFont="1" applyFill="1" applyBorder="1" applyAlignment="1">
      <alignment vertical="center"/>
    </xf>
    <xf numFmtId="0" fontId="30" fillId="0" borderId="0" xfId="0" applyFont="1"/>
    <xf numFmtId="0" fontId="5" fillId="3" borderId="0" xfId="3" applyFont="1" applyFill="1"/>
    <xf numFmtId="3" fontId="5" fillId="3" borderId="0" xfId="3" applyNumberFormat="1" applyFont="1" applyFill="1"/>
    <xf numFmtId="0" fontId="5" fillId="11" borderId="1" xfId="3" applyFont="1" applyFill="1" applyBorder="1" applyAlignment="1">
      <alignment horizontal="center" vertical="center"/>
    </xf>
    <xf numFmtId="168" fontId="0" fillId="2" borderId="1" xfId="0" applyNumberFormat="1" applyFill="1" applyBorder="1" applyAlignment="1">
      <alignment horizontal="center"/>
    </xf>
    <xf numFmtId="3" fontId="11" fillId="0" borderId="0" xfId="5" applyNumberFormat="1" applyFont="1" applyAlignment="1">
      <alignment vertical="center"/>
    </xf>
    <xf numFmtId="3" fontId="5" fillId="5" borderId="1" xfId="0" applyNumberFormat="1" applyFont="1" applyFill="1" applyBorder="1" applyAlignment="1">
      <alignment horizontal="center" vertical="center"/>
    </xf>
    <xf numFmtId="3" fontId="5" fillId="7" borderId="1" xfId="0" applyNumberFormat="1" applyFont="1" applyFill="1" applyBorder="1" applyAlignment="1">
      <alignment horizontal="center"/>
    </xf>
    <xf numFmtId="3" fontId="1" fillId="5" borderId="3" xfId="0" applyNumberFormat="1" applyFont="1" applyFill="1" applyBorder="1" applyAlignment="1">
      <alignment horizontal="center" vertical="center"/>
    </xf>
    <xf numFmtId="3" fontId="5" fillId="7" borderId="3" xfId="0" applyNumberFormat="1" applyFont="1" applyFill="1" applyBorder="1" applyAlignment="1">
      <alignment horizontal="center"/>
    </xf>
    <xf numFmtId="0" fontId="23" fillId="6" borderId="1" xfId="0" applyFont="1" applyFill="1" applyBorder="1" applyAlignment="1">
      <alignment horizontal="center"/>
    </xf>
    <xf numFmtId="3" fontId="5" fillId="11" borderId="1" xfId="0" applyNumberFormat="1" applyFont="1" applyFill="1" applyBorder="1" applyAlignment="1">
      <alignment horizontal="center" vertical="center"/>
    </xf>
    <xf numFmtId="0" fontId="29" fillId="0" borderId="0" xfId="0" applyFont="1" applyAlignment="1">
      <alignment horizontal="right"/>
    </xf>
    <xf numFmtId="0" fontId="30" fillId="0" borderId="0" xfId="0" applyFont="1" applyAlignment="1">
      <alignment horizontal="center" vertical="center"/>
    </xf>
    <xf numFmtId="0" fontId="0" fillId="0" borderId="0" xfId="0" applyAlignment="1">
      <alignment horizontal="left" wrapText="1"/>
    </xf>
    <xf numFmtId="0" fontId="22" fillId="0" borderId="6" xfId="0" applyFont="1" applyBorder="1" applyAlignment="1">
      <alignment horizontal="center" wrapText="1"/>
    </xf>
    <xf numFmtId="0" fontId="12" fillId="6" borderId="0" xfId="5" applyFont="1" applyFill="1" applyAlignment="1">
      <alignment horizontal="center" vertical="center" wrapText="1"/>
    </xf>
    <xf numFmtId="3" fontId="0" fillId="0" borderId="0" xfId="0" applyNumberFormat="1" applyAlignment="1">
      <alignment horizontal="left"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3" fontId="16" fillId="10" borderId="23" xfId="0" applyNumberFormat="1" applyFont="1" applyFill="1" applyBorder="1" applyAlignment="1">
      <alignment horizontal="center" vertical="center" wrapText="1"/>
    </xf>
    <xf numFmtId="3" fontId="16" fillId="10" borderId="24" xfId="0" applyNumberFormat="1" applyFont="1" applyFill="1" applyBorder="1" applyAlignment="1">
      <alignment horizontal="center" vertical="center" wrapText="1"/>
    </xf>
    <xf numFmtId="3" fontId="0" fillId="0" borderId="23" xfId="0" applyNumberFormat="1" applyBorder="1" applyAlignment="1">
      <alignment horizontal="center" wrapText="1"/>
    </xf>
    <xf numFmtId="3" fontId="0" fillId="0" borderId="24" xfId="0" applyNumberFormat="1" applyBorder="1" applyAlignment="1">
      <alignment horizontal="center" wrapText="1"/>
    </xf>
    <xf numFmtId="3" fontId="1" fillId="0" borderId="23" xfId="0" applyNumberFormat="1" applyFont="1" applyBorder="1" applyAlignment="1">
      <alignment horizontal="center" wrapText="1"/>
    </xf>
    <xf numFmtId="3" fontId="1" fillId="0" borderId="24" xfId="0" applyNumberFormat="1" applyFont="1" applyBorder="1" applyAlignment="1">
      <alignment horizont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xf>
    <xf numFmtId="0" fontId="7" fillId="9" borderId="16" xfId="0" applyFont="1" applyFill="1" applyBorder="1" applyAlignment="1">
      <alignment horizontal="center" vertical="center"/>
    </xf>
    <xf numFmtId="0" fontId="7" fillId="9" borderId="17" xfId="0" applyFont="1" applyFill="1" applyBorder="1" applyAlignment="1">
      <alignment horizontal="center" vertical="center"/>
    </xf>
    <xf numFmtId="0" fontId="7" fillId="9" borderId="18" xfId="0" applyFont="1" applyFill="1" applyBorder="1" applyAlignment="1">
      <alignment horizontal="center" vertical="center"/>
    </xf>
    <xf numFmtId="0" fontId="25" fillId="0" borderId="0" xfId="5" applyFont="1" applyAlignment="1">
      <alignment vertical="center" wrapText="1"/>
    </xf>
    <xf numFmtId="0" fontId="7" fillId="9" borderId="8" xfId="0" applyFont="1" applyFill="1" applyBorder="1" applyAlignment="1">
      <alignment horizontal="center" vertical="center"/>
    </xf>
    <xf numFmtId="0" fontId="7" fillId="9" borderId="9" xfId="0" applyFont="1" applyFill="1" applyBorder="1" applyAlignment="1">
      <alignment horizontal="center" vertical="center"/>
    </xf>
    <xf numFmtId="0" fontId="7" fillId="9" borderId="19" xfId="0" applyFont="1" applyFill="1" applyBorder="1" applyAlignment="1">
      <alignment horizontal="center" vertical="center"/>
    </xf>
    <xf numFmtId="0" fontId="7" fillId="9" borderId="10" xfId="0" applyFont="1" applyFill="1" applyBorder="1" applyAlignment="1">
      <alignment horizontal="center" vertical="center"/>
    </xf>
    <xf numFmtId="3" fontId="5" fillId="6" borderId="20" xfId="3" applyNumberFormat="1" applyFont="1" applyFill="1" applyBorder="1" applyAlignment="1">
      <alignment horizontal="center" vertical="center"/>
    </xf>
    <xf numFmtId="3" fontId="5" fillId="6" borderId="7" xfId="3" applyNumberFormat="1" applyFont="1" applyFill="1" applyBorder="1" applyAlignment="1">
      <alignment horizontal="center" vertical="center"/>
    </xf>
  </cellXfs>
  <cellStyles count="11">
    <cellStyle name="Měna" xfId="6" builtinId="4"/>
    <cellStyle name="Měna 2" xfId="1" xr:uid="{00000000-0005-0000-0000-000001000000}"/>
    <cellStyle name="Normální" xfId="0" builtinId="0"/>
    <cellStyle name="normální 2" xfId="2" xr:uid="{00000000-0005-0000-0000-000003000000}"/>
    <cellStyle name="Normální 3" xfId="3" xr:uid="{00000000-0005-0000-0000-000004000000}"/>
    <cellStyle name="Normální 3 2" xfId="9" xr:uid="{00000000-0005-0000-0000-000005000000}"/>
    <cellStyle name="Normální 4" xfId="4" xr:uid="{00000000-0005-0000-0000-000006000000}"/>
    <cellStyle name="Normální 5" xfId="5" xr:uid="{00000000-0005-0000-0000-000007000000}"/>
    <cellStyle name="Normální 5 2" xfId="10" xr:uid="{00000000-0005-0000-0000-000008000000}"/>
    <cellStyle name="Normální 6" xfId="8" xr:uid="{00000000-0005-0000-0000-000009000000}"/>
    <cellStyle name="Procenta" xfId="7" builtinId="5"/>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34"/>
  <sheetViews>
    <sheetView topLeftCell="A17" zoomScale="90" zoomScaleNormal="90" zoomScalePageLayoutView="80" workbookViewId="0">
      <selection activeCell="I20" sqref="I20"/>
    </sheetView>
  </sheetViews>
  <sheetFormatPr defaultRowHeight="14.4" x14ac:dyDescent="0.3"/>
  <cols>
    <col min="2" max="2" width="36.6640625" customWidth="1"/>
    <col min="3" max="3" width="16.5546875" customWidth="1"/>
    <col min="4" max="4" width="15.44140625" customWidth="1"/>
    <col min="5" max="5" width="16.5546875" customWidth="1"/>
    <col min="6" max="6" width="15" customWidth="1"/>
    <col min="7" max="7" width="16" customWidth="1"/>
    <col min="8" max="8" width="11.5546875" customWidth="1"/>
    <col min="9" max="9" width="17" customWidth="1"/>
    <col min="10" max="10" width="17.44140625" customWidth="1"/>
    <col min="11" max="11" width="10.6640625" bestFit="1" customWidth="1"/>
    <col min="13" max="13" width="11.33203125" bestFit="1" customWidth="1"/>
  </cols>
  <sheetData>
    <row r="1" spans="2:15" ht="21" x14ac:dyDescent="0.4">
      <c r="B1" s="33" t="s">
        <v>28</v>
      </c>
      <c r="C1" s="1"/>
    </row>
    <row r="2" spans="2:15" ht="7.5" customHeight="1" x14ac:dyDescent="0.3"/>
    <row r="3" spans="2:15" ht="42" customHeight="1" x14ac:dyDescent="0.3">
      <c r="B3" s="81" t="s">
        <v>71</v>
      </c>
      <c r="C3" s="81"/>
      <c r="D3" s="81"/>
      <c r="E3" s="81"/>
      <c r="F3" s="81"/>
      <c r="G3" s="81"/>
    </row>
    <row r="4" spans="2:15" ht="27" customHeight="1" x14ac:dyDescent="0.45">
      <c r="B4" s="68" t="s">
        <v>29</v>
      </c>
      <c r="F4" s="80" t="s">
        <v>70</v>
      </c>
      <c r="G4" s="80"/>
    </row>
    <row r="5" spans="2:15" ht="39.6" customHeight="1" x14ac:dyDescent="0.3">
      <c r="B5" s="84" t="s">
        <v>90</v>
      </c>
      <c r="C5" s="84"/>
      <c r="D5" s="84"/>
      <c r="E5" s="84"/>
      <c r="F5" s="84"/>
      <c r="G5" s="84"/>
      <c r="H5" s="32"/>
      <c r="I5" s="32"/>
      <c r="J5" s="32"/>
      <c r="K5" s="32"/>
      <c r="L5" s="32"/>
      <c r="M5" s="32"/>
      <c r="N5" s="32"/>
    </row>
    <row r="6" spans="2:15" s="2" customFormat="1" ht="15.6" x14ac:dyDescent="0.3">
      <c r="B6" s="7" t="s">
        <v>4</v>
      </c>
      <c r="C6" s="19"/>
      <c r="D6" s="19"/>
      <c r="E6" s="19"/>
      <c r="F6" s="19"/>
    </row>
    <row r="7" spans="2:15" s="2" customFormat="1" ht="21" x14ac:dyDescent="0.4">
      <c r="B7" s="3"/>
      <c r="C7" s="20"/>
      <c r="D7" s="20"/>
      <c r="E7" s="20"/>
      <c r="F7" s="21"/>
    </row>
    <row r="8" spans="2:15" s="2" customFormat="1" ht="16.2" thickBot="1" x14ac:dyDescent="0.35">
      <c r="B8" s="19" t="s">
        <v>41</v>
      </c>
      <c r="C8" s="22"/>
      <c r="D8" s="22"/>
      <c r="E8" s="22"/>
      <c r="F8" s="22"/>
    </row>
    <row r="9" spans="2:15" s="2" customFormat="1" ht="144" x14ac:dyDescent="0.3">
      <c r="B9" s="86" t="s">
        <v>5</v>
      </c>
      <c r="C9" s="87"/>
      <c r="D9" s="10" t="s">
        <v>83</v>
      </c>
      <c r="E9" s="10" t="s">
        <v>84</v>
      </c>
      <c r="F9" s="10" t="s">
        <v>45</v>
      </c>
      <c r="G9" s="10" t="s">
        <v>76</v>
      </c>
      <c r="H9" s="11" t="s">
        <v>33</v>
      </c>
    </row>
    <row r="10" spans="2:15" s="13" customFormat="1" ht="21" customHeight="1" x14ac:dyDescent="0.3">
      <c r="B10" s="88">
        <v>12000000</v>
      </c>
      <c r="C10" s="89"/>
      <c r="D10" s="57">
        <v>5.1799999999999999E-2</v>
      </c>
      <c r="E10" s="57">
        <v>2.98E-2</v>
      </c>
      <c r="F10" s="57">
        <v>1.1299999999999999E-2</v>
      </c>
      <c r="G10" s="72">
        <v>1000</v>
      </c>
      <c r="H10" s="14"/>
    </row>
    <row r="11" spans="2:15" ht="28.95" customHeight="1" x14ac:dyDescent="0.3">
      <c r="B11" s="90" t="s">
        <v>20</v>
      </c>
      <c r="C11" s="91"/>
      <c r="D11" s="6" t="s">
        <v>2</v>
      </c>
      <c r="E11" s="6" t="s">
        <v>2</v>
      </c>
      <c r="F11" s="6" t="s">
        <v>2</v>
      </c>
      <c r="G11" s="6">
        <f>+TP!B12</f>
        <v>190</v>
      </c>
      <c r="H11" s="12"/>
    </row>
    <row r="12" spans="2:15" ht="72.75" customHeight="1" x14ac:dyDescent="0.3">
      <c r="B12" s="92" t="s">
        <v>19</v>
      </c>
      <c r="C12" s="93"/>
      <c r="D12" s="74">
        <v>610000</v>
      </c>
      <c r="E12" s="74">
        <v>350000</v>
      </c>
      <c r="F12" s="74">
        <v>150000</v>
      </c>
      <c r="G12" s="74">
        <v>190000</v>
      </c>
      <c r="H12" s="76">
        <f>SUM(C12:G12)</f>
        <v>1300000</v>
      </c>
      <c r="I12" s="2"/>
    </row>
    <row r="13" spans="2:15" ht="21" customHeight="1" x14ac:dyDescent="0.3">
      <c r="B13" s="92" t="s">
        <v>0</v>
      </c>
      <c r="C13" s="93"/>
      <c r="D13" s="75">
        <v>0</v>
      </c>
      <c r="E13" s="75">
        <v>0</v>
      </c>
      <c r="F13" s="79">
        <v>0</v>
      </c>
      <c r="G13" s="75">
        <v>0</v>
      </c>
      <c r="H13" s="77">
        <v>0</v>
      </c>
      <c r="L13" s="2"/>
      <c r="M13" s="2"/>
      <c r="N13" s="2"/>
      <c r="O13" s="2"/>
    </row>
    <row r="14" spans="2:15" ht="22.5" customHeight="1" thickBot="1" x14ac:dyDescent="0.35">
      <c r="B14" s="94" t="s">
        <v>3</v>
      </c>
      <c r="C14" s="95"/>
      <c r="D14" s="4">
        <f t="shared" ref="D14:F14" si="0">D13/D12</f>
        <v>0</v>
      </c>
      <c r="E14" s="4">
        <f t="shared" si="0"/>
        <v>0</v>
      </c>
      <c r="F14" s="4">
        <f t="shared" si="0"/>
        <v>0</v>
      </c>
      <c r="G14" s="4">
        <f>G13/G12</f>
        <v>0</v>
      </c>
      <c r="H14" s="5">
        <f>H13/H12</f>
        <v>0</v>
      </c>
      <c r="K14" s="2"/>
      <c r="L14" s="2"/>
      <c r="M14" s="2"/>
      <c r="N14" s="2"/>
      <c r="O14" s="2"/>
    </row>
    <row r="15" spans="2:15" ht="31.5" customHeight="1" x14ac:dyDescent="0.3">
      <c r="B15" s="85" t="s">
        <v>1</v>
      </c>
      <c r="C15" s="85"/>
      <c r="D15" s="85"/>
      <c r="E15" s="85"/>
      <c r="F15" s="85"/>
      <c r="G15" s="85"/>
      <c r="H15" s="85"/>
      <c r="I15" s="2"/>
      <c r="J15" s="2"/>
      <c r="K15" s="2"/>
      <c r="L15" s="2"/>
      <c r="M15" s="2"/>
    </row>
    <row r="16" spans="2:15" ht="46.5" customHeight="1" x14ac:dyDescent="0.3">
      <c r="B16" s="85" t="s">
        <v>30</v>
      </c>
      <c r="C16" s="85"/>
      <c r="D16" s="85"/>
      <c r="E16" s="85"/>
      <c r="F16" s="85"/>
      <c r="G16" s="85"/>
      <c r="H16" s="85"/>
      <c r="I16" s="2"/>
      <c r="J16" s="2"/>
      <c r="K16" s="2"/>
      <c r="L16" s="2"/>
      <c r="M16" s="2"/>
    </row>
    <row r="17" spans="2:13" ht="30" customHeight="1" x14ac:dyDescent="0.3">
      <c r="B17" s="82" t="s">
        <v>31</v>
      </c>
      <c r="C17" s="82"/>
      <c r="D17" s="82"/>
      <c r="E17" s="82"/>
      <c r="F17" s="82"/>
      <c r="G17" s="82"/>
      <c r="H17" s="82"/>
      <c r="I17" s="2"/>
      <c r="J17" s="2"/>
      <c r="K17" s="2"/>
      <c r="L17" s="2"/>
      <c r="M17" s="2"/>
    </row>
    <row r="18" spans="2:13" ht="17.399999999999999" customHeight="1" x14ac:dyDescent="0.3">
      <c r="B18" s="82" t="s">
        <v>32</v>
      </c>
      <c r="C18" s="82"/>
      <c r="D18" s="82"/>
      <c r="E18" s="82"/>
      <c r="F18" s="82"/>
      <c r="G18" s="82"/>
      <c r="H18" s="82"/>
      <c r="I18" s="2"/>
      <c r="J18" s="2"/>
      <c r="K18" s="2"/>
      <c r="L18" s="2"/>
      <c r="M18" s="2"/>
    </row>
    <row r="19" spans="2:13" x14ac:dyDescent="0.3">
      <c r="B19" s="55"/>
      <c r="C19" s="54"/>
      <c r="I19" s="18"/>
    </row>
    <row r="20" spans="2:13" ht="28.95" customHeight="1" x14ac:dyDescent="0.3">
      <c r="B20" s="83" t="s">
        <v>43</v>
      </c>
      <c r="C20" s="83"/>
      <c r="E20" s="56"/>
    </row>
    <row r="21" spans="2:13" ht="28.8" x14ac:dyDescent="0.3">
      <c r="B21" s="34" t="s">
        <v>86</v>
      </c>
      <c r="C21" s="78" t="str">
        <f>IF(ROUND(D13-PD!C19,-5)=0,"Ok","Chyba")</f>
        <v>Ok</v>
      </c>
    </row>
    <row r="22" spans="2:13" ht="28.8" x14ac:dyDescent="0.3">
      <c r="B22" s="34" t="s">
        <v>87</v>
      </c>
      <c r="C22" s="78" t="str">
        <f>IF(ROUND(E13-PD!C25,-4)=0,"Ok","Chyba")</f>
        <v>Ok</v>
      </c>
    </row>
    <row r="23" spans="2:13" ht="28.8" x14ac:dyDescent="0.3">
      <c r="B23" s="34" t="s">
        <v>69</v>
      </c>
      <c r="C23" s="78" t="str">
        <f>IF(ROUND(F13-PD!C32,-5)=0,"Ok","Chyba")</f>
        <v>Ok</v>
      </c>
    </row>
    <row r="29" spans="2:13" x14ac:dyDescent="0.3">
      <c r="B29" s="28" t="s">
        <v>24</v>
      </c>
      <c r="C29" s="27"/>
    </row>
    <row r="30" spans="2:13" x14ac:dyDescent="0.3">
      <c r="B30" s="15"/>
      <c r="C30" s="28" t="s">
        <v>25</v>
      </c>
    </row>
    <row r="31" spans="2:13" x14ac:dyDescent="0.3">
      <c r="B31" s="15"/>
      <c r="C31" s="31" t="s">
        <v>26</v>
      </c>
    </row>
    <row r="32" spans="2:13" x14ac:dyDescent="0.3">
      <c r="C32" s="28" t="s">
        <v>27</v>
      </c>
    </row>
    <row r="33" spans="2:3" x14ac:dyDescent="0.3">
      <c r="B33" s="15"/>
      <c r="C33" s="15"/>
    </row>
    <row r="34" spans="2:3" x14ac:dyDescent="0.3">
      <c r="B34" s="15"/>
      <c r="C34" s="15"/>
    </row>
  </sheetData>
  <mergeCells count="14">
    <mergeCell ref="F4:G4"/>
    <mergeCell ref="B3:G3"/>
    <mergeCell ref="B18:H18"/>
    <mergeCell ref="B20:C20"/>
    <mergeCell ref="B5:G5"/>
    <mergeCell ref="B15:H15"/>
    <mergeCell ref="B16:H16"/>
    <mergeCell ref="B17:H17"/>
    <mergeCell ref="B9:C9"/>
    <mergeCell ref="B10:C10"/>
    <mergeCell ref="B11:C11"/>
    <mergeCell ref="B12:C12"/>
    <mergeCell ref="B13:C13"/>
    <mergeCell ref="B14:C14"/>
  </mergeCells>
  <phoneticPr fontId="0" type="noConversion"/>
  <printOptions horizontalCentered="1"/>
  <pageMargins left="0.31496062992125984" right="0.31496062992125984" top="0.27559055118110237" bottom="0.35433070866141736"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5"/>
  <sheetViews>
    <sheetView tabSelected="1" topLeftCell="A2" zoomScaleNormal="100" workbookViewId="0">
      <selection activeCell="C41" sqref="C41"/>
    </sheetView>
  </sheetViews>
  <sheetFormatPr defaultRowHeight="14.4" x14ac:dyDescent="0.3"/>
  <cols>
    <col min="2" max="2" width="38.33203125" customWidth="1"/>
    <col min="3" max="3" width="30" customWidth="1"/>
    <col min="4" max="4" width="14.88671875" customWidth="1"/>
    <col min="5" max="5" width="16.33203125" customWidth="1"/>
    <col min="7" max="7" width="12" customWidth="1"/>
    <col min="255" max="255" width="34.5546875" customWidth="1"/>
    <col min="256" max="256" width="30" customWidth="1"/>
    <col min="257" max="257" width="14.88671875" customWidth="1"/>
    <col min="258" max="258" width="16.33203125" customWidth="1"/>
    <col min="511" max="511" width="34.5546875" customWidth="1"/>
    <col min="512" max="512" width="30" customWidth="1"/>
    <col min="513" max="513" width="14.88671875" customWidth="1"/>
    <col min="514" max="514" width="16.33203125" customWidth="1"/>
    <col min="767" max="767" width="34.5546875" customWidth="1"/>
    <col min="768" max="768" width="30" customWidth="1"/>
    <col min="769" max="769" width="14.88671875" customWidth="1"/>
    <col min="770" max="770" width="16.33203125" customWidth="1"/>
    <col min="1023" max="1023" width="34.5546875" customWidth="1"/>
    <col min="1024" max="1024" width="30" customWidth="1"/>
    <col min="1025" max="1025" width="14.88671875" customWidth="1"/>
    <col min="1026" max="1026" width="16.33203125" customWidth="1"/>
    <col min="1279" max="1279" width="34.5546875" customWidth="1"/>
    <col min="1280" max="1280" width="30" customWidth="1"/>
    <col min="1281" max="1281" width="14.88671875" customWidth="1"/>
    <col min="1282" max="1282" width="16.33203125" customWidth="1"/>
    <col min="1535" max="1535" width="34.5546875" customWidth="1"/>
    <col min="1536" max="1536" width="30" customWidth="1"/>
    <col min="1537" max="1537" width="14.88671875" customWidth="1"/>
    <col min="1538" max="1538" width="16.33203125" customWidth="1"/>
    <col min="1791" max="1791" width="34.5546875" customWidth="1"/>
    <col min="1792" max="1792" width="30" customWidth="1"/>
    <col min="1793" max="1793" width="14.88671875" customWidth="1"/>
    <col min="1794" max="1794" width="16.33203125" customWidth="1"/>
    <col min="2047" max="2047" width="34.5546875" customWidth="1"/>
    <col min="2048" max="2048" width="30" customWidth="1"/>
    <col min="2049" max="2049" width="14.88671875" customWidth="1"/>
    <col min="2050" max="2050" width="16.33203125" customWidth="1"/>
    <col min="2303" max="2303" width="34.5546875" customWidth="1"/>
    <col min="2304" max="2304" width="30" customWidth="1"/>
    <col min="2305" max="2305" width="14.88671875" customWidth="1"/>
    <col min="2306" max="2306" width="16.33203125" customWidth="1"/>
    <col min="2559" max="2559" width="34.5546875" customWidth="1"/>
    <col min="2560" max="2560" width="30" customWidth="1"/>
    <col min="2561" max="2561" width="14.88671875" customWidth="1"/>
    <col min="2562" max="2562" width="16.33203125" customWidth="1"/>
    <col min="2815" max="2815" width="34.5546875" customWidth="1"/>
    <col min="2816" max="2816" width="30" customWidth="1"/>
    <col min="2817" max="2817" width="14.88671875" customWidth="1"/>
    <col min="2818" max="2818" width="16.33203125" customWidth="1"/>
    <col min="3071" max="3071" width="34.5546875" customWidth="1"/>
    <col min="3072" max="3072" width="30" customWidth="1"/>
    <col min="3073" max="3073" width="14.88671875" customWidth="1"/>
    <col min="3074" max="3074" width="16.33203125" customWidth="1"/>
    <col min="3327" max="3327" width="34.5546875" customWidth="1"/>
    <col min="3328" max="3328" width="30" customWidth="1"/>
    <col min="3329" max="3329" width="14.88671875" customWidth="1"/>
    <col min="3330" max="3330" width="16.33203125" customWidth="1"/>
    <col min="3583" max="3583" width="34.5546875" customWidth="1"/>
    <col min="3584" max="3584" width="30" customWidth="1"/>
    <col min="3585" max="3585" width="14.88671875" customWidth="1"/>
    <col min="3586" max="3586" width="16.33203125" customWidth="1"/>
    <col min="3839" max="3839" width="34.5546875" customWidth="1"/>
    <col min="3840" max="3840" width="30" customWidth="1"/>
    <col min="3841" max="3841" width="14.88671875" customWidth="1"/>
    <col min="3842" max="3842" width="16.33203125" customWidth="1"/>
    <col min="4095" max="4095" width="34.5546875" customWidth="1"/>
    <col min="4096" max="4096" width="30" customWidth="1"/>
    <col min="4097" max="4097" width="14.88671875" customWidth="1"/>
    <col min="4098" max="4098" width="16.33203125" customWidth="1"/>
    <col min="4351" max="4351" width="34.5546875" customWidth="1"/>
    <col min="4352" max="4352" width="30" customWidth="1"/>
    <col min="4353" max="4353" width="14.88671875" customWidth="1"/>
    <col min="4354" max="4354" width="16.33203125" customWidth="1"/>
    <col min="4607" max="4607" width="34.5546875" customWidth="1"/>
    <col min="4608" max="4608" width="30" customWidth="1"/>
    <col min="4609" max="4609" width="14.88671875" customWidth="1"/>
    <col min="4610" max="4610" width="16.33203125" customWidth="1"/>
    <col min="4863" max="4863" width="34.5546875" customWidth="1"/>
    <col min="4864" max="4864" width="30" customWidth="1"/>
    <col min="4865" max="4865" width="14.88671875" customWidth="1"/>
    <col min="4866" max="4866" width="16.33203125" customWidth="1"/>
    <col min="5119" max="5119" width="34.5546875" customWidth="1"/>
    <col min="5120" max="5120" width="30" customWidth="1"/>
    <col min="5121" max="5121" width="14.88671875" customWidth="1"/>
    <col min="5122" max="5122" width="16.33203125" customWidth="1"/>
    <col min="5375" max="5375" width="34.5546875" customWidth="1"/>
    <col min="5376" max="5376" width="30" customWidth="1"/>
    <col min="5377" max="5377" width="14.88671875" customWidth="1"/>
    <col min="5378" max="5378" width="16.33203125" customWidth="1"/>
    <col min="5631" max="5631" width="34.5546875" customWidth="1"/>
    <col min="5632" max="5632" width="30" customWidth="1"/>
    <col min="5633" max="5633" width="14.88671875" customWidth="1"/>
    <col min="5634" max="5634" width="16.33203125" customWidth="1"/>
    <col min="5887" max="5887" width="34.5546875" customWidth="1"/>
    <col min="5888" max="5888" width="30" customWidth="1"/>
    <col min="5889" max="5889" width="14.88671875" customWidth="1"/>
    <col min="5890" max="5890" width="16.33203125" customWidth="1"/>
    <col min="6143" max="6143" width="34.5546875" customWidth="1"/>
    <col min="6144" max="6144" width="30" customWidth="1"/>
    <col min="6145" max="6145" width="14.88671875" customWidth="1"/>
    <col min="6146" max="6146" width="16.33203125" customWidth="1"/>
    <col min="6399" max="6399" width="34.5546875" customWidth="1"/>
    <col min="6400" max="6400" width="30" customWidth="1"/>
    <col min="6401" max="6401" width="14.88671875" customWidth="1"/>
    <col min="6402" max="6402" width="16.33203125" customWidth="1"/>
    <col min="6655" max="6655" width="34.5546875" customWidth="1"/>
    <col min="6656" max="6656" width="30" customWidth="1"/>
    <col min="6657" max="6657" width="14.88671875" customWidth="1"/>
    <col min="6658" max="6658" width="16.33203125" customWidth="1"/>
    <col min="6911" max="6911" width="34.5546875" customWidth="1"/>
    <col min="6912" max="6912" width="30" customWidth="1"/>
    <col min="6913" max="6913" width="14.88671875" customWidth="1"/>
    <col min="6914" max="6914" width="16.33203125" customWidth="1"/>
    <col min="7167" max="7167" width="34.5546875" customWidth="1"/>
    <col min="7168" max="7168" width="30" customWidth="1"/>
    <col min="7169" max="7169" width="14.88671875" customWidth="1"/>
    <col min="7170" max="7170" width="16.33203125" customWidth="1"/>
    <col min="7423" max="7423" width="34.5546875" customWidth="1"/>
    <col min="7424" max="7424" width="30" customWidth="1"/>
    <col min="7425" max="7425" width="14.88671875" customWidth="1"/>
    <col min="7426" max="7426" width="16.33203125" customWidth="1"/>
    <col min="7679" max="7679" width="34.5546875" customWidth="1"/>
    <col min="7680" max="7680" width="30" customWidth="1"/>
    <col min="7681" max="7681" width="14.88671875" customWidth="1"/>
    <col min="7682" max="7682" width="16.33203125" customWidth="1"/>
    <col min="7935" max="7935" width="34.5546875" customWidth="1"/>
    <col min="7936" max="7936" width="30" customWidth="1"/>
    <col min="7937" max="7937" width="14.88671875" customWidth="1"/>
    <col min="7938" max="7938" width="16.33203125" customWidth="1"/>
    <col min="8191" max="8191" width="34.5546875" customWidth="1"/>
    <col min="8192" max="8192" width="30" customWidth="1"/>
    <col min="8193" max="8193" width="14.88671875" customWidth="1"/>
    <col min="8194" max="8194" width="16.33203125" customWidth="1"/>
    <col min="8447" max="8447" width="34.5546875" customWidth="1"/>
    <col min="8448" max="8448" width="30" customWidth="1"/>
    <col min="8449" max="8449" width="14.88671875" customWidth="1"/>
    <col min="8450" max="8450" width="16.33203125" customWidth="1"/>
    <col min="8703" max="8703" width="34.5546875" customWidth="1"/>
    <col min="8704" max="8704" width="30" customWidth="1"/>
    <col min="8705" max="8705" width="14.88671875" customWidth="1"/>
    <col min="8706" max="8706" width="16.33203125" customWidth="1"/>
    <col min="8959" max="8959" width="34.5546875" customWidth="1"/>
    <col min="8960" max="8960" width="30" customWidth="1"/>
    <col min="8961" max="8961" width="14.88671875" customWidth="1"/>
    <col min="8962" max="8962" width="16.33203125" customWidth="1"/>
    <col min="9215" max="9215" width="34.5546875" customWidth="1"/>
    <col min="9216" max="9216" width="30" customWidth="1"/>
    <col min="9217" max="9217" width="14.88671875" customWidth="1"/>
    <col min="9218" max="9218" width="16.33203125" customWidth="1"/>
    <col min="9471" max="9471" width="34.5546875" customWidth="1"/>
    <col min="9472" max="9472" width="30" customWidth="1"/>
    <col min="9473" max="9473" width="14.88671875" customWidth="1"/>
    <col min="9474" max="9474" width="16.33203125" customWidth="1"/>
    <col min="9727" max="9727" width="34.5546875" customWidth="1"/>
    <col min="9728" max="9728" width="30" customWidth="1"/>
    <col min="9729" max="9729" width="14.88671875" customWidth="1"/>
    <col min="9730" max="9730" width="16.33203125" customWidth="1"/>
    <col min="9983" max="9983" width="34.5546875" customWidth="1"/>
    <col min="9984" max="9984" width="30" customWidth="1"/>
    <col min="9985" max="9985" width="14.88671875" customWidth="1"/>
    <col min="9986" max="9986" width="16.33203125" customWidth="1"/>
    <col min="10239" max="10239" width="34.5546875" customWidth="1"/>
    <col min="10240" max="10240" width="30" customWidth="1"/>
    <col min="10241" max="10241" width="14.88671875" customWidth="1"/>
    <col min="10242" max="10242" width="16.33203125" customWidth="1"/>
    <col min="10495" max="10495" width="34.5546875" customWidth="1"/>
    <col min="10496" max="10496" width="30" customWidth="1"/>
    <col min="10497" max="10497" width="14.88671875" customWidth="1"/>
    <col min="10498" max="10498" width="16.33203125" customWidth="1"/>
    <col min="10751" max="10751" width="34.5546875" customWidth="1"/>
    <col min="10752" max="10752" width="30" customWidth="1"/>
    <col min="10753" max="10753" width="14.88671875" customWidth="1"/>
    <col min="10754" max="10754" width="16.33203125" customWidth="1"/>
    <col min="11007" max="11007" width="34.5546875" customWidth="1"/>
    <col min="11008" max="11008" width="30" customWidth="1"/>
    <col min="11009" max="11009" width="14.88671875" customWidth="1"/>
    <col min="11010" max="11010" width="16.33203125" customWidth="1"/>
    <col min="11263" max="11263" width="34.5546875" customWidth="1"/>
    <col min="11264" max="11264" width="30" customWidth="1"/>
    <col min="11265" max="11265" width="14.88671875" customWidth="1"/>
    <col min="11266" max="11266" width="16.33203125" customWidth="1"/>
    <col min="11519" max="11519" width="34.5546875" customWidth="1"/>
    <col min="11520" max="11520" width="30" customWidth="1"/>
    <col min="11521" max="11521" width="14.88671875" customWidth="1"/>
    <col min="11522" max="11522" width="16.33203125" customWidth="1"/>
    <col min="11775" max="11775" width="34.5546875" customWidth="1"/>
    <col min="11776" max="11776" width="30" customWidth="1"/>
    <col min="11777" max="11777" width="14.88671875" customWidth="1"/>
    <col min="11778" max="11778" width="16.33203125" customWidth="1"/>
    <col min="12031" max="12031" width="34.5546875" customWidth="1"/>
    <col min="12032" max="12032" width="30" customWidth="1"/>
    <col min="12033" max="12033" width="14.88671875" customWidth="1"/>
    <col min="12034" max="12034" width="16.33203125" customWidth="1"/>
    <col min="12287" max="12287" width="34.5546875" customWidth="1"/>
    <col min="12288" max="12288" width="30" customWidth="1"/>
    <col min="12289" max="12289" width="14.88671875" customWidth="1"/>
    <col min="12290" max="12290" width="16.33203125" customWidth="1"/>
    <col min="12543" max="12543" width="34.5546875" customWidth="1"/>
    <col min="12544" max="12544" width="30" customWidth="1"/>
    <col min="12545" max="12545" width="14.88671875" customWidth="1"/>
    <col min="12546" max="12546" width="16.33203125" customWidth="1"/>
    <col min="12799" max="12799" width="34.5546875" customWidth="1"/>
    <col min="12800" max="12800" width="30" customWidth="1"/>
    <col min="12801" max="12801" width="14.88671875" customWidth="1"/>
    <col min="12802" max="12802" width="16.33203125" customWidth="1"/>
    <col min="13055" max="13055" width="34.5546875" customWidth="1"/>
    <col min="13056" max="13056" width="30" customWidth="1"/>
    <col min="13057" max="13057" width="14.88671875" customWidth="1"/>
    <col min="13058" max="13058" width="16.33203125" customWidth="1"/>
    <col min="13311" max="13311" width="34.5546875" customWidth="1"/>
    <col min="13312" max="13312" width="30" customWidth="1"/>
    <col min="13313" max="13313" width="14.88671875" customWidth="1"/>
    <col min="13314" max="13314" width="16.33203125" customWidth="1"/>
    <col min="13567" max="13567" width="34.5546875" customWidth="1"/>
    <col min="13568" max="13568" width="30" customWidth="1"/>
    <col min="13569" max="13569" width="14.88671875" customWidth="1"/>
    <col min="13570" max="13570" width="16.33203125" customWidth="1"/>
    <col min="13823" max="13823" width="34.5546875" customWidth="1"/>
    <col min="13824" max="13824" width="30" customWidth="1"/>
    <col min="13825" max="13825" width="14.88671875" customWidth="1"/>
    <col min="13826" max="13826" width="16.33203125" customWidth="1"/>
    <col min="14079" max="14079" width="34.5546875" customWidth="1"/>
    <col min="14080" max="14080" width="30" customWidth="1"/>
    <col min="14081" max="14081" width="14.88671875" customWidth="1"/>
    <col min="14082" max="14082" width="16.33203125" customWidth="1"/>
    <col min="14335" max="14335" width="34.5546875" customWidth="1"/>
    <col min="14336" max="14336" width="30" customWidth="1"/>
    <col min="14337" max="14337" width="14.88671875" customWidth="1"/>
    <col min="14338" max="14338" width="16.33203125" customWidth="1"/>
    <col min="14591" max="14591" width="34.5546875" customWidth="1"/>
    <col min="14592" max="14592" width="30" customWidth="1"/>
    <col min="14593" max="14593" width="14.88671875" customWidth="1"/>
    <col min="14594" max="14594" width="16.33203125" customWidth="1"/>
    <col min="14847" max="14847" width="34.5546875" customWidth="1"/>
    <col min="14848" max="14848" width="30" customWidth="1"/>
    <col min="14849" max="14849" width="14.88671875" customWidth="1"/>
    <col min="14850" max="14850" width="16.33203125" customWidth="1"/>
    <col min="15103" max="15103" width="34.5546875" customWidth="1"/>
    <col min="15104" max="15104" width="30" customWidth="1"/>
    <col min="15105" max="15105" width="14.88671875" customWidth="1"/>
    <col min="15106" max="15106" width="16.33203125" customWidth="1"/>
    <col min="15359" max="15359" width="34.5546875" customWidth="1"/>
    <col min="15360" max="15360" width="30" customWidth="1"/>
    <col min="15361" max="15361" width="14.88671875" customWidth="1"/>
    <col min="15362" max="15362" width="16.33203125" customWidth="1"/>
    <col min="15615" max="15615" width="34.5546875" customWidth="1"/>
    <col min="15616" max="15616" width="30" customWidth="1"/>
    <col min="15617" max="15617" width="14.88671875" customWidth="1"/>
    <col min="15618" max="15618" width="16.33203125" customWidth="1"/>
    <col min="15871" max="15871" width="34.5546875" customWidth="1"/>
    <col min="15872" max="15872" width="30" customWidth="1"/>
    <col min="15873" max="15873" width="14.88671875" customWidth="1"/>
    <col min="15874" max="15874" width="16.33203125" customWidth="1"/>
    <col min="16127" max="16127" width="34.5546875" customWidth="1"/>
    <col min="16128" max="16128" width="30" customWidth="1"/>
    <col min="16129" max="16129" width="14.88671875" customWidth="1"/>
    <col min="16130" max="16130" width="16.33203125" customWidth="1"/>
  </cols>
  <sheetData>
    <row r="1" spans="1:4" ht="38.25" customHeight="1" x14ac:dyDescent="0.3">
      <c r="B1" s="96" t="str">
        <f>'Soupis prací'!B5:G5</f>
        <v>VY11626 Mníšek pod Brdy, most ev.č. VY11626 – 1 PD</v>
      </c>
      <c r="C1" s="96"/>
    </row>
    <row r="2" spans="1:4" ht="15.6" x14ac:dyDescent="0.3">
      <c r="B2" s="97"/>
      <c r="C2" s="97"/>
    </row>
    <row r="3" spans="1:4" x14ac:dyDescent="0.3">
      <c r="B3" s="28" t="s">
        <v>47</v>
      </c>
    </row>
    <row r="4" spans="1:4" x14ac:dyDescent="0.3">
      <c r="A4">
        <f>PD!B159</f>
        <v>0</v>
      </c>
      <c r="B4" s="60" t="s">
        <v>48</v>
      </c>
      <c r="C4" s="61" t="s">
        <v>49</v>
      </c>
    </row>
    <row r="5" spans="1:4" x14ac:dyDescent="0.3">
      <c r="B5" s="60"/>
      <c r="C5" s="60"/>
    </row>
    <row r="6" spans="1:4" x14ac:dyDescent="0.3">
      <c r="B6" s="60" t="s">
        <v>78</v>
      </c>
      <c r="C6" s="60"/>
    </row>
    <row r="7" spans="1:4" ht="26.4" x14ac:dyDescent="0.3">
      <c r="B7" s="65" t="s">
        <v>77</v>
      </c>
      <c r="C7" s="63">
        <v>0</v>
      </c>
    </row>
    <row r="8" spans="1:4" x14ac:dyDescent="0.3">
      <c r="B8" s="65" t="s">
        <v>89</v>
      </c>
      <c r="C8" s="63">
        <v>0</v>
      </c>
    </row>
    <row r="9" spans="1:4" ht="52.8" x14ac:dyDescent="0.3">
      <c r="B9" s="65" t="s">
        <v>88</v>
      </c>
      <c r="C9" s="63">
        <v>0</v>
      </c>
    </row>
    <row r="10" spans="1:4" x14ac:dyDescent="0.3">
      <c r="B10" s="60" t="s">
        <v>85</v>
      </c>
      <c r="C10" s="67">
        <v>0</v>
      </c>
    </row>
    <row r="11" spans="1:4" x14ac:dyDescent="0.3">
      <c r="B11" s="60" t="s">
        <v>79</v>
      </c>
      <c r="C11" s="62">
        <v>0</v>
      </c>
      <c r="D11" t="s">
        <v>50</v>
      </c>
    </row>
    <row r="12" spans="1:4" x14ac:dyDescent="0.3">
      <c r="B12" s="62" t="s">
        <v>51</v>
      </c>
      <c r="C12" s="63">
        <v>0</v>
      </c>
    </row>
    <row r="13" spans="1:4" x14ac:dyDescent="0.3">
      <c r="B13" s="62" t="s">
        <v>52</v>
      </c>
      <c r="C13" s="63">
        <v>0</v>
      </c>
    </row>
    <row r="14" spans="1:4" x14ac:dyDescent="0.3">
      <c r="B14" s="62" t="s">
        <v>53</v>
      </c>
      <c r="C14" s="63">
        <v>0</v>
      </c>
      <c r="D14" t="s">
        <v>50</v>
      </c>
    </row>
    <row r="15" spans="1:4" x14ac:dyDescent="0.3">
      <c r="B15" s="62" t="s">
        <v>54</v>
      </c>
      <c r="C15" s="63">
        <v>0</v>
      </c>
      <c r="D15" t="s">
        <v>50</v>
      </c>
    </row>
    <row r="16" spans="1:4" ht="26.4" x14ac:dyDescent="0.3">
      <c r="B16" s="65" t="s">
        <v>55</v>
      </c>
      <c r="C16" s="63">
        <v>0</v>
      </c>
      <c r="D16" t="s">
        <v>50</v>
      </c>
    </row>
    <row r="17" spans="2:6" x14ac:dyDescent="0.3">
      <c r="B17" s="62" t="s">
        <v>56</v>
      </c>
      <c r="C17" s="63">
        <v>0</v>
      </c>
      <c r="D17" t="s">
        <v>50</v>
      </c>
      <c r="F17" t="s">
        <v>50</v>
      </c>
    </row>
    <row r="18" spans="2:6" x14ac:dyDescent="0.3">
      <c r="B18" s="60" t="s">
        <v>80</v>
      </c>
      <c r="C18" s="64">
        <v>0</v>
      </c>
    </row>
    <row r="19" spans="2:6" x14ac:dyDescent="0.3">
      <c r="B19" s="60" t="s">
        <v>81</v>
      </c>
      <c r="C19" s="67">
        <f>C18+C10</f>
        <v>0</v>
      </c>
      <c r="D19" s="2"/>
    </row>
    <row r="20" spans="2:6" x14ac:dyDescent="0.3">
      <c r="B20" s="60"/>
      <c r="C20" s="66"/>
    </row>
    <row r="21" spans="2:6" x14ac:dyDescent="0.3">
      <c r="B21" s="60" t="s">
        <v>82</v>
      </c>
      <c r="C21" s="62"/>
      <c r="D21" t="s">
        <v>58</v>
      </c>
    </row>
    <row r="22" spans="2:6" x14ac:dyDescent="0.3">
      <c r="B22" s="62" t="s">
        <v>57</v>
      </c>
      <c r="C22" s="63">
        <v>0</v>
      </c>
      <c r="D22" t="s">
        <v>50</v>
      </c>
      <c r="F22" t="s">
        <v>50</v>
      </c>
    </row>
    <row r="23" spans="2:6" x14ac:dyDescent="0.3">
      <c r="B23" s="62" t="s">
        <v>59</v>
      </c>
      <c r="C23" s="63">
        <v>0</v>
      </c>
      <c r="D23" t="s">
        <v>50</v>
      </c>
    </row>
    <row r="24" spans="2:6" x14ac:dyDescent="0.3">
      <c r="B24" s="62" t="s">
        <v>60</v>
      </c>
      <c r="C24" s="63">
        <v>0</v>
      </c>
    </row>
    <row r="25" spans="2:6" x14ac:dyDescent="0.3">
      <c r="B25" s="60" t="s">
        <v>61</v>
      </c>
      <c r="C25" s="67">
        <v>0</v>
      </c>
      <c r="D25" s="2"/>
    </row>
    <row r="26" spans="2:6" x14ac:dyDescent="0.3">
      <c r="B26" s="60"/>
      <c r="C26" s="62"/>
    </row>
    <row r="27" spans="2:6" x14ac:dyDescent="0.3">
      <c r="B27" s="60" t="s">
        <v>62</v>
      </c>
      <c r="C27" s="62"/>
      <c r="F27" s="55" t="s">
        <v>50</v>
      </c>
    </row>
    <row r="28" spans="2:6" x14ac:dyDescent="0.3">
      <c r="B28" s="62" t="s">
        <v>63</v>
      </c>
      <c r="C28" s="63">
        <v>0</v>
      </c>
      <c r="D28" t="s">
        <v>50</v>
      </c>
      <c r="F28" s="55"/>
    </row>
    <row r="29" spans="2:6" x14ac:dyDescent="0.3">
      <c r="B29" s="62" t="s">
        <v>64</v>
      </c>
      <c r="C29" s="63">
        <v>0</v>
      </c>
      <c r="D29" t="s">
        <v>50</v>
      </c>
    </row>
    <row r="30" spans="2:6" x14ac:dyDescent="0.3">
      <c r="B30" s="62" t="s">
        <v>65</v>
      </c>
      <c r="C30" s="63">
        <v>0</v>
      </c>
      <c r="D30" t="s">
        <v>50</v>
      </c>
    </row>
    <row r="31" spans="2:6" x14ac:dyDescent="0.3">
      <c r="B31" s="62" t="s">
        <v>66</v>
      </c>
      <c r="C31" s="63">
        <v>0</v>
      </c>
      <c r="D31" t="s">
        <v>50</v>
      </c>
    </row>
    <row r="32" spans="2:6" x14ac:dyDescent="0.3">
      <c r="B32" s="60" t="s">
        <v>67</v>
      </c>
      <c r="C32" s="67">
        <v>0</v>
      </c>
      <c r="D32" s="2"/>
    </row>
    <row r="33" spans="2:5" x14ac:dyDescent="0.3">
      <c r="B33" s="60"/>
      <c r="C33" s="66"/>
    </row>
    <row r="34" spans="2:5" x14ac:dyDescent="0.3">
      <c r="D34" t="s">
        <v>50</v>
      </c>
    </row>
    <row r="35" spans="2:5" x14ac:dyDescent="0.3">
      <c r="B35" s="60" t="s">
        <v>68</v>
      </c>
      <c r="C35" s="67">
        <f>C19+C25+C32</f>
        <v>0</v>
      </c>
    </row>
    <row r="39" spans="2:5" x14ac:dyDescent="0.3">
      <c r="C39" s="27"/>
      <c r="D39" s="27"/>
      <c r="E39" s="27"/>
    </row>
    <row r="40" spans="2:5" x14ac:dyDescent="0.3">
      <c r="B40" s="28" t="s">
        <v>24</v>
      </c>
      <c r="C40" s="28" t="s">
        <v>25</v>
      </c>
      <c r="D40" s="29"/>
      <c r="E40" s="30"/>
    </row>
    <row r="41" spans="2:5" x14ac:dyDescent="0.3">
      <c r="B41" s="15"/>
      <c r="C41" s="31" t="s">
        <v>26</v>
      </c>
      <c r="D41" s="28"/>
      <c r="E41" s="28"/>
    </row>
    <row r="42" spans="2:5" x14ac:dyDescent="0.3">
      <c r="B42" s="15"/>
      <c r="C42" s="28" t="s">
        <v>27</v>
      </c>
      <c r="D42" s="28"/>
      <c r="E42" s="28"/>
    </row>
    <row r="43" spans="2:5" x14ac:dyDescent="0.3">
      <c r="C43" s="15"/>
      <c r="D43" s="15"/>
      <c r="E43" s="16"/>
    </row>
    <row r="44" spans="2:5" x14ac:dyDescent="0.3">
      <c r="B44" s="15"/>
      <c r="C44" s="15"/>
      <c r="D44" s="15"/>
      <c r="E44" s="16"/>
    </row>
    <row r="45" spans="2:5" x14ac:dyDescent="0.3">
      <c r="B45" s="15"/>
    </row>
  </sheetData>
  <mergeCells count="2">
    <mergeCell ref="B1:C1"/>
    <mergeCell ref="B2:C2"/>
  </mergeCells>
  <pageMargins left="0.7" right="0.7" top="0.78740157499999996" bottom="0.78740157499999996"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1"/>
  <sheetViews>
    <sheetView topLeftCell="A17" zoomScaleNormal="100" zoomScalePageLayoutView="80" workbookViewId="0">
      <selection activeCell="C9" sqref="C9:C11"/>
    </sheetView>
  </sheetViews>
  <sheetFormatPr defaultColWidth="9.109375" defaultRowHeight="13.2" x14ac:dyDescent="0.3"/>
  <cols>
    <col min="1" max="1" width="74.5546875" style="15" customWidth="1"/>
    <col min="2" max="3" width="16" style="15" customWidth="1"/>
    <col min="4" max="4" width="16" style="16" customWidth="1"/>
    <col min="5" max="5" width="7.109375" style="15" customWidth="1"/>
    <col min="6" max="6" width="9.5546875" style="15" customWidth="1"/>
    <col min="7" max="8" width="7.109375" style="15" customWidth="1"/>
    <col min="9" max="16384" width="9.109375" style="15"/>
  </cols>
  <sheetData>
    <row r="1" spans="1:6" ht="13.8" thickBot="1" x14ac:dyDescent="0.35">
      <c r="A1" s="9" t="s">
        <v>22</v>
      </c>
      <c r="B1" s="24" t="s">
        <v>23</v>
      </c>
      <c r="C1" s="9"/>
      <c r="D1" s="9"/>
    </row>
    <row r="2" spans="1:6" ht="30" customHeight="1" thickBot="1" x14ac:dyDescent="0.35">
      <c r="A2" s="98" t="s">
        <v>72</v>
      </c>
      <c r="B2" s="99"/>
      <c r="C2" s="99"/>
      <c r="D2" s="100"/>
    </row>
    <row r="3" spans="1:6" ht="13.8" thickBot="1" x14ac:dyDescent="0.35">
      <c r="A3" s="9"/>
      <c r="B3" s="24"/>
      <c r="C3" s="24"/>
      <c r="D3" s="9"/>
    </row>
    <row r="4" spans="1:6" ht="30" customHeight="1" thickBot="1" x14ac:dyDescent="0.35">
      <c r="A4" s="102" t="s">
        <v>90</v>
      </c>
      <c r="B4" s="103"/>
      <c r="C4" s="104"/>
      <c r="D4" s="105"/>
    </row>
    <row r="5" spans="1:6" ht="17.399999999999999" x14ac:dyDescent="0.3">
      <c r="A5" s="23"/>
      <c r="B5" s="23"/>
      <c r="C5" s="23"/>
      <c r="D5" s="23"/>
    </row>
    <row r="6" spans="1:6" ht="13.5" customHeight="1" thickBot="1" x14ac:dyDescent="0.35">
      <c r="D6" s="15"/>
    </row>
    <row r="7" spans="1:6" ht="15" thickBot="1" x14ac:dyDescent="0.35">
      <c r="A7" s="35"/>
      <c r="B7" s="36" t="s">
        <v>34</v>
      </c>
      <c r="C7" s="36" t="s">
        <v>35</v>
      </c>
      <c r="D7" s="37" t="s">
        <v>36</v>
      </c>
    </row>
    <row r="8" spans="1:6" customFormat="1" ht="14.4" x14ac:dyDescent="0.3">
      <c r="A8" s="35"/>
      <c r="B8" s="38"/>
      <c r="C8" s="39"/>
      <c r="D8" s="39"/>
      <c r="E8" s="15"/>
    </row>
    <row r="9" spans="1:6" customFormat="1" ht="14.4" x14ac:dyDescent="0.3">
      <c r="A9" s="42" t="s">
        <v>74</v>
      </c>
      <c r="B9" s="40">
        <v>50</v>
      </c>
      <c r="C9" s="106"/>
      <c r="D9" s="41">
        <f>+B9*C9</f>
        <v>0</v>
      </c>
      <c r="E9" s="15"/>
    </row>
    <row r="10" spans="1:6" customFormat="1" ht="14.4" x14ac:dyDescent="0.3">
      <c r="A10" s="42" t="s">
        <v>73</v>
      </c>
      <c r="B10" s="40">
        <v>20</v>
      </c>
      <c r="C10" s="106"/>
      <c r="D10" s="41">
        <f>+B10*C9</f>
        <v>0</v>
      </c>
      <c r="E10" s="15"/>
    </row>
    <row r="11" spans="1:6" ht="14.4" x14ac:dyDescent="0.3">
      <c r="A11" s="42" t="s">
        <v>37</v>
      </c>
      <c r="B11" s="40">
        <f>+B23</f>
        <v>120</v>
      </c>
      <c r="C11" s="107"/>
      <c r="D11" s="41">
        <f>+B11*C9</f>
        <v>0</v>
      </c>
    </row>
    <row r="12" spans="1:6" ht="14.4" x14ac:dyDescent="0.3">
      <c r="A12" s="69" t="s">
        <v>75</v>
      </c>
      <c r="B12" s="69">
        <f>SUM(B9:B11)</f>
        <v>190</v>
      </c>
      <c r="C12" s="70"/>
      <c r="D12" s="70">
        <f>SUM(D9:D11)</f>
        <v>0</v>
      </c>
      <c r="F12" s="73"/>
    </row>
    <row r="13" spans="1:6" ht="14.4" x14ac:dyDescent="0.3">
      <c r="A13" s="35" t="s">
        <v>38</v>
      </c>
      <c r="B13" s="8"/>
      <c r="D13" s="15"/>
    </row>
    <row r="14" spans="1:6" x14ac:dyDescent="0.3">
      <c r="D14" s="15"/>
    </row>
    <row r="15" spans="1:6" ht="15" thickBot="1" x14ac:dyDescent="0.35">
      <c r="A15" s="43" t="s">
        <v>39</v>
      </c>
      <c r="B15" s="53" t="s">
        <v>44</v>
      </c>
      <c r="D15" s="15"/>
    </row>
    <row r="16" spans="1:6" ht="15" thickBot="1" x14ac:dyDescent="0.35">
      <c r="A16" s="44" t="s">
        <v>7</v>
      </c>
      <c r="B16" s="45" t="s">
        <v>8</v>
      </c>
      <c r="D16" s="15"/>
    </row>
    <row r="17" spans="1:8" ht="89.25" customHeight="1" x14ac:dyDescent="0.3">
      <c r="A17" s="46" t="s">
        <v>9</v>
      </c>
      <c r="B17" s="58">
        <v>10</v>
      </c>
      <c r="D17" s="15"/>
      <c r="F17" s="25"/>
      <c r="H17"/>
    </row>
    <row r="18" spans="1:8" ht="72" x14ac:dyDescent="0.3">
      <c r="A18" s="46" t="s">
        <v>10</v>
      </c>
      <c r="B18" s="58">
        <v>15</v>
      </c>
      <c r="D18" s="15"/>
    </row>
    <row r="19" spans="1:8" ht="43.2" x14ac:dyDescent="0.3">
      <c r="A19" s="46" t="s">
        <v>11</v>
      </c>
      <c r="B19" s="59">
        <v>10</v>
      </c>
      <c r="D19" s="15"/>
    </row>
    <row r="20" spans="1:8" ht="14.4" x14ac:dyDescent="0.3">
      <c r="A20" s="46" t="s">
        <v>12</v>
      </c>
      <c r="B20" s="58">
        <v>20</v>
      </c>
      <c r="D20" s="15"/>
    </row>
    <row r="21" spans="1:8" ht="72" x14ac:dyDescent="0.3">
      <c r="A21" s="47" t="s">
        <v>13</v>
      </c>
      <c r="B21" s="58">
        <v>15</v>
      </c>
      <c r="D21" s="15"/>
    </row>
    <row r="22" spans="1:8" ht="162.75" customHeight="1" x14ac:dyDescent="0.3">
      <c r="A22" s="47" t="s">
        <v>42</v>
      </c>
      <c r="B22" s="58">
        <v>50</v>
      </c>
      <c r="D22" s="15"/>
    </row>
    <row r="23" spans="1:8" ht="14.4" x14ac:dyDescent="0.3">
      <c r="A23" s="48" t="s">
        <v>14</v>
      </c>
      <c r="B23" s="71">
        <f>SUM(B17:B22)</f>
        <v>120</v>
      </c>
      <c r="D23" s="15"/>
    </row>
    <row r="24" spans="1:8" ht="14.4" x14ac:dyDescent="0.3">
      <c r="A24" s="48" t="s">
        <v>6</v>
      </c>
      <c r="B24" s="52">
        <f>+'Soupis prací'!G10</f>
        <v>1000</v>
      </c>
      <c r="D24" s="15"/>
    </row>
    <row r="25" spans="1:8" ht="14.4" x14ac:dyDescent="0.3">
      <c r="A25" s="48" t="s">
        <v>46</v>
      </c>
      <c r="B25" s="52">
        <f>B23*B24</f>
        <v>120000</v>
      </c>
      <c r="D25" s="15"/>
      <c r="F25" s="17"/>
      <c r="G25" s="17"/>
      <c r="H25" s="17"/>
    </row>
    <row r="26" spans="1:8" ht="14.4" x14ac:dyDescent="0.3">
      <c r="A26" s="43" t="s">
        <v>21</v>
      </c>
      <c r="B26" s="49"/>
      <c r="D26" s="15"/>
      <c r="H26" s="26"/>
    </row>
    <row r="27" spans="1:8" ht="14.4" x14ac:dyDescent="0.3">
      <c r="A27" s="50" t="s">
        <v>15</v>
      </c>
      <c r="B27" s="50"/>
      <c r="C27" s="50"/>
      <c r="D27" s="51"/>
    </row>
    <row r="28" spans="1:8" ht="78" customHeight="1" x14ac:dyDescent="0.3">
      <c r="A28" s="101" t="s">
        <v>16</v>
      </c>
      <c r="B28" s="101"/>
      <c r="C28" s="101"/>
      <c r="D28" s="101"/>
      <c r="F28"/>
      <c r="G28" s="2"/>
      <c r="H28" s="26"/>
    </row>
    <row r="29" spans="1:8" ht="52.5" customHeight="1" x14ac:dyDescent="0.3">
      <c r="A29" s="101" t="s">
        <v>40</v>
      </c>
      <c r="B29" s="101"/>
      <c r="C29" s="101"/>
      <c r="D29" s="101"/>
      <c r="F29"/>
      <c r="G29" s="2"/>
    </row>
    <row r="30" spans="1:8" ht="51.75" customHeight="1" x14ac:dyDescent="0.3">
      <c r="A30" s="101" t="s">
        <v>17</v>
      </c>
      <c r="B30" s="101"/>
      <c r="C30" s="101"/>
      <c r="D30" s="101"/>
    </row>
    <row r="31" spans="1:8" ht="19.5" customHeight="1" x14ac:dyDescent="0.3">
      <c r="A31" s="101" t="s">
        <v>18</v>
      </c>
      <c r="B31" s="101"/>
      <c r="C31" s="101"/>
      <c r="D31" s="101"/>
    </row>
    <row r="38" spans="1:4" ht="14.4" x14ac:dyDescent="0.3">
      <c r="A38" s="28" t="s">
        <v>24</v>
      </c>
      <c r="B38" s="27"/>
      <c r="C38" s="27"/>
      <c r="D38" s="27"/>
    </row>
    <row r="39" spans="1:4" ht="14.4" x14ac:dyDescent="0.3">
      <c r="B39" s="28" t="s">
        <v>25</v>
      </c>
      <c r="C39" s="29"/>
      <c r="D39" s="30"/>
    </row>
    <row r="40" spans="1:4" ht="14.4" x14ac:dyDescent="0.3">
      <c r="B40" s="31" t="s">
        <v>26</v>
      </c>
      <c r="C40" s="28"/>
      <c r="D40" s="28"/>
    </row>
    <row r="41" spans="1:4" ht="14.4" x14ac:dyDescent="0.3">
      <c r="A41"/>
      <c r="B41" s="28" t="s">
        <v>27</v>
      </c>
      <c r="C41" s="28"/>
      <c r="D41" s="28"/>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Soupis prací</vt: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2023-05-04T07:31:59Z</dcterms:modified>
</cp:coreProperties>
</file>