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0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<sst xmlns="http://schemas.openxmlformats.org/spreadsheetml/2006/main" count="127" uniqueCount="97">
  <si>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</si>
  <si>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</si>
  <si>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</si>
  <si>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</si>
  <si>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</si>
  <si>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</si>
  <si>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</si>
  <si>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</si>
  <si>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</si>
  <si>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</si>
  <si>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</si>
  <si>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</si>
  <si>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</si>
  <si>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</si>
  <si>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</si>
  <si>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</si>
  <si>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</si>
  <si>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</si>
  <si>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</si>
  <si>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</si>
  <si>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</si>
  <si>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</si>
  <si>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</si>
  <si>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</si>
  <si>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</si>
  <si>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</si>
  <si>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</si>
  <si>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</si>
  <si>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</si>
  <si>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</si>
  <si>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</si>
  <si>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</si>
  <si>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</si>
  <si>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</si>
  <si>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</si>
  <si>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</si>
  <si>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</si>
  <si>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</si>
  <si>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</si>
  <si>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</si>
  <si>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</si>
  <si>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</si>
  <si>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</si>
  <si>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</si>
  <si>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</si>
  <si>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</si>
  <si>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</si>
  <si>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</si>
  <si>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</si>
  <si>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</si>
  <si>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</si>
  <si>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</si>
  <si>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</si>
  <si>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</si>
  <si>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</si>
  <si>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</si>
  <si>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</si>
  <si>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</si>
  <si>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</si>
  <si>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</si>
  <si>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</si>
  <si>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</si>
  <si>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</si>
  <si>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</si>
  <si>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</si>
  <si>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</si>
  <si>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</si>
  <si>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</si>
  <si>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</si>
  <si>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</si>
  <si>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</si>
  <si>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</si>
  <si>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</si>
  <si>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</si>
  <si>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</si>
  <si>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</si>
  <si>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čištění krajnic od nánosu  tl do 100 mm s odvozem na skládku</t>
  </si>
  <si>
    <t>574C06</t>
  </si>
  <si>
    <t xml:space="preserve">Zalévání spár dilatační asf. zálivkou  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</si>
  <si>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</si>
  <si>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</si>
  <si>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</si>
  <si>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</si>
  <si>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</si>
  <si>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</si>
  <si>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</si>
  <si>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</si>
  <si>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</si>
  <si>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II-331  Tišice-pískovna</t>
  </si>
  <si>
    <t>staničení km 3,840-4,590</t>
  </si>
  <si>
    <t>škody po zimě JÚ 10068</t>
  </si>
  <si>
    <t>Šimůnek Milan</t>
  </si>
  <si>
    <t>Stavba:    II-331 Tišice-pískovna</t>
  </si>
  <si>
    <t>Objekt:    sil.    II/331               km  3,840 - 4,590</t>
  </si>
  <si>
    <t>Zpracoval:   Milan Šimůnek</t>
  </si>
  <si>
    <t>Datum:   8.3.2023</t>
  </si>
  <si>
    <t xml:space="preserve">vyrovnávka asfalt. bet. ACL 16+ 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</si>
</sst>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vertical="center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39" fontId="9" fillId="0" borderId="12" xfId="0" applyNumberFormat="1" applyFont="1" applyFill="1" applyBorder="1" applyAlignment="1" applyProtection="1">
      <alignment vertical="top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39" fontId="9" fillId="0" borderId="18" xfId="0" applyNumberFormat="1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0" fillId="33" borderId="30" xfId="0" applyFont="1" applyFill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horizontal="right" vertical="top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33" xfId="0" applyNumberFormat="1" applyFont="1" applyFill="1" applyBorder="1" applyAlignment="1" applyProtection="1">
      <alignment horizontal="left" vertical="center"/>
      <protection/>
    </xf>
    <xf numFmtId="49" fontId="64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36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38" xfId="0" applyNumberFormat="1" applyFont="1" applyFill="1" applyBorder="1" applyAlignment="1" applyProtection="1">
      <alignment horizontal="center" vertical="center"/>
      <protection/>
    </xf>
    <xf numFmtId="0" fontId="20" fillId="35" borderId="3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40" xfId="0" applyNumberFormat="1" applyFont="1" applyFill="1" applyBorder="1" applyAlignment="1" applyProtection="1">
      <alignment horizontal="center" vertical="center"/>
      <protection/>
    </xf>
    <xf numFmtId="49" fontId="15" fillId="0" borderId="41" xfId="0" applyNumberFormat="1" applyFont="1" applyFill="1" applyBorder="1" applyAlignment="1" applyProtection="1">
      <alignment horizontal="center" vertical="center"/>
      <protection/>
    </xf>
    <xf numFmtId="49" fontId="15" fillId="0" borderId="42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left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9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14" fontId="65" fillId="0" borderId="37" xfId="0" applyNumberFormat="1" applyFont="1" applyFill="1" applyBorder="1" applyAlignment="1" applyProtection="1">
      <alignment horizontal="left" vertical="center" indent="2"/>
      <protection/>
    </xf>
    <xf numFmtId="14" fontId="65" fillId="0" borderId="45" xfId="0" applyNumberFormat="1" applyFont="1" applyFill="1" applyBorder="1" applyAlignment="1" applyProtection="1">
      <alignment horizontal="left" vertical="center" indent="2"/>
      <protection/>
    </xf>
    <xf numFmtId="14" fontId="65" fillId="0" borderId="46" xfId="0" applyNumberFormat="1" applyFont="1" applyFill="1" applyBorder="1" applyAlignment="1" applyProtection="1">
      <alignment horizontal="left" vertical="center" indent="2"/>
      <protection/>
    </xf>
    <xf numFmtId="14" fontId="65" fillId="0" borderId="47" xfId="0" applyNumberFormat="1" applyFont="1" applyFill="1" applyBorder="1" applyAlignment="1" applyProtection="1">
      <alignment horizontal="left" vertical="center" indent="2"/>
      <protection/>
    </xf>
    <xf numFmtId="0" fontId="65" fillId="0" borderId="12" xfId="0" applyNumberFormat="1" applyFont="1" applyFill="1" applyBorder="1" applyAlignment="1" applyProtection="1">
      <alignment horizontal="left" vertical="center"/>
      <protection/>
    </xf>
    <xf numFmtId="49" fontId="21" fillId="0" borderId="12" xfId="0" applyNumberFormat="1" applyFont="1" applyFill="1" applyBorder="1" applyAlignment="1" applyProtection="1">
      <alignment horizontal="left" vertical="center"/>
      <protection/>
    </xf>
    <xf numFmtId="0" fontId="21" fillId="0" borderId="12" xfId="0" applyNumberFormat="1" applyFont="1" applyFill="1" applyBorder="1" applyAlignment="1" applyProtection="1">
      <alignment horizontal="left" vertical="center"/>
      <protection/>
    </xf>
    <xf numFmtId="49" fontId="66" fillId="0" borderId="14" xfId="0" applyNumberFormat="1" applyFont="1" applyFill="1" applyBorder="1" applyAlignment="1" applyProtection="1">
      <alignment horizontal="left" vertical="center"/>
      <protection/>
    </xf>
    <xf numFmtId="0" fontId="66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49" fontId="65" fillId="0" borderId="12" xfId="0" applyNumberFormat="1" applyFont="1" applyFill="1" applyBorder="1" applyAlignment="1" applyProtection="1">
      <alignment horizontal="left" vertical="center"/>
      <protection/>
    </xf>
    <xf numFmtId="49" fontId="65" fillId="0" borderId="14" xfId="0" applyNumberFormat="1" applyFont="1" applyFill="1" applyBorder="1" applyAlignment="1" applyProtection="1">
      <alignment horizontal="left" vertical="center"/>
      <protection/>
    </xf>
    <xf numFmtId="0" fontId="65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65" fillId="0" borderId="27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45" xfId="0" applyNumberFormat="1" applyFont="1" applyFill="1" applyBorder="1" applyAlignment="1" applyProtection="1">
      <alignment horizontal="center" vertical="center"/>
      <protection/>
    </xf>
    <xf numFmtId="0" fontId="19" fillId="0" borderId="46" xfId="0" applyNumberFormat="1" applyFont="1" applyFill="1" applyBorder="1" applyAlignment="1" applyProtection="1">
      <alignment horizontal="center" vertical="center"/>
      <protection/>
    </xf>
    <xf numFmtId="0" fontId="19" fillId="0" borderId="47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48" xfId="0" applyNumberFormat="1" applyFont="1" applyFill="1" applyBorder="1" applyAlignment="1" applyProtection="1">
      <alignment horizontal="left" vertical="center"/>
      <protection/>
    </xf>
    <xf numFmtId="49" fontId="20" fillId="35" borderId="38" xfId="0" applyNumberFormat="1" applyFont="1" applyFill="1" applyBorder="1" applyAlignment="1" applyProtection="1">
      <alignment horizontal="center" vertical="center"/>
      <protection/>
    </xf>
    <xf numFmtId="49" fontId="20" fillId="35" borderId="45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49" fontId="22" fillId="0" borderId="51" xfId="0" applyNumberFormat="1" applyFont="1" applyFill="1" applyBorder="1" applyAlignment="1" applyProtection="1">
      <alignment horizontal="center" vertical="center" wrapText="1"/>
      <protection/>
    </xf>
    <xf numFmtId="0" fontId="66" fillId="0" borderId="52" xfId="0" applyFont="1" applyBorder="1" applyAlignment="1" applyProtection="1">
      <alignment horizontal="center" vertical="center" wrapText="1"/>
      <protection/>
    </xf>
    <xf numFmtId="0" fontId="66" fillId="0" borderId="46" xfId="0" applyFont="1" applyBorder="1" applyAlignment="1" applyProtection="1">
      <alignment horizontal="center" vertical="center" wrapText="1"/>
      <protection/>
    </xf>
    <xf numFmtId="0" fontId="66" fillId="0" borderId="47" xfId="0" applyFont="1" applyBorder="1" applyAlignment="1" applyProtection="1">
      <alignment horizontal="center" vertical="center" wrapText="1"/>
      <protection/>
    </xf>
    <xf numFmtId="49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zoomScalePageLayoutView="0" workbookViewId="0" topLeftCell="A8">
      <selection activeCell="K19" sqref="K19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1.83203125" style="34" customWidth="1"/>
    <col min="5" max="5" width="17.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7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190" t="s">
        <v>18</v>
      </c>
      <c r="B1" s="191"/>
      <c r="C1" s="191"/>
      <c r="D1" s="191"/>
      <c r="E1" s="191"/>
      <c r="F1" s="191"/>
      <c r="G1" s="191"/>
      <c r="H1" s="191"/>
      <c r="I1" s="191"/>
    </row>
    <row r="2" spans="1:10" ht="12.75" customHeight="1">
      <c r="A2" s="192" t="s">
        <v>19</v>
      </c>
      <c r="B2" s="193"/>
      <c r="C2" s="194" t="s">
        <v>88</v>
      </c>
      <c r="D2" s="195"/>
      <c r="E2" s="170" t="s">
        <v>20</v>
      </c>
      <c r="F2" s="198" t="s">
        <v>81</v>
      </c>
      <c r="G2" s="199"/>
      <c r="H2" s="170" t="s">
        <v>21</v>
      </c>
      <c r="I2" s="171"/>
      <c r="J2" s="35"/>
    </row>
    <row r="3" spans="1:10" ht="12.75">
      <c r="A3" s="146"/>
      <c r="B3" s="145"/>
      <c r="C3" s="196"/>
      <c r="D3" s="197"/>
      <c r="E3" s="145"/>
      <c r="F3" s="200"/>
      <c r="G3" s="201"/>
      <c r="H3" s="145"/>
      <c r="I3" s="169"/>
      <c r="J3" s="35"/>
    </row>
    <row r="4" spans="1:10" ht="12.75" customHeight="1">
      <c r="A4" s="144" t="s">
        <v>22</v>
      </c>
      <c r="B4" s="145"/>
      <c r="C4" s="172" t="s">
        <v>86</v>
      </c>
      <c r="D4" s="173"/>
      <c r="E4" s="149" t="s">
        <v>23</v>
      </c>
      <c r="F4" s="149"/>
      <c r="G4" s="145"/>
      <c r="H4" s="149" t="s">
        <v>21</v>
      </c>
      <c r="I4" s="176"/>
      <c r="J4" s="35"/>
    </row>
    <row r="5" spans="1:10" ht="12.75" customHeight="1">
      <c r="A5" s="146"/>
      <c r="B5" s="145"/>
      <c r="C5" s="174"/>
      <c r="D5" s="175"/>
      <c r="E5" s="145"/>
      <c r="F5" s="145"/>
      <c r="G5" s="145"/>
      <c r="H5" s="145"/>
      <c r="I5" s="153"/>
      <c r="J5" s="35"/>
    </row>
    <row r="6" spans="1:10" ht="12.75" customHeight="1">
      <c r="A6" s="144" t="s">
        <v>24</v>
      </c>
      <c r="B6" s="145"/>
      <c r="C6" s="163" t="s">
        <v>89</v>
      </c>
      <c r="D6" s="164"/>
      <c r="E6" s="149" t="s">
        <v>25</v>
      </c>
      <c r="F6" s="167"/>
      <c r="G6" s="158"/>
      <c r="H6" s="149" t="s">
        <v>21</v>
      </c>
      <c r="I6" s="168"/>
      <c r="J6" s="35"/>
    </row>
    <row r="7" spans="1:10" ht="12.75">
      <c r="A7" s="146"/>
      <c r="B7" s="145"/>
      <c r="C7" s="165"/>
      <c r="D7" s="166"/>
      <c r="E7" s="145"/>
      <c r="F7" s="158"/>
      <c r="G7" s="158"/>
      <c r="H7" s="145"/>
      <c r="I7" s="169"/>
      <c r="J7" s="35"/>
    </row>
    <row r="8" spans="1:10" ht="12.75">
      <c r="A8" s="144" t="s">
        <v>82</v>
      </c>
      <c r="B8" s="145"/>
      <c r="C8" s="154"/>
      <c r="D8" s="155"/>
      <c r="E8" s="149" t="s">
        <v>83</v>
      </c>
      <c r="F8" s="151" t="s">
        <v>91</v>
      </c>
      <c r="G8" s="158"/>
      <c r="H8" s="159" t="s">
        <v>84</v>
      </c>
      <c r="I8" s="161"/>
      <c r="J8" s="35"/>
    </row>
    <row r="9" spans="1:10" ht="12.75">
      <c r="A9" s="146"/>
      <c r="B9" s="145"/>
      <c r="C9" s="156"/>
      <c r="D9" s="157"/>
      <c r="E9" s="145"/>
      <c r="F9" s="158"/>
      <c r="G9" s="158"/>
      <c r="H9" s="160"/>
      <c r="I9" s="162"/>
      <c r="J9" s="35"/>
    </row>
    <row r="10" spans="1:10" ht="12.75">
      <c r="A10" s="144" t="s">
        <v>85</v>
      </c>
      <c r="B10" s="145"/>
      <c r="C10" s="147" t="s">
        <v>90</v>
      </c>
      <c r="D10" s="148"/>
      <c r="E10" s="149" t="s">
        <v>26</v>
      </c>
      <c r="F10" s="150" t="s">
        <v>91</v>
      </c>
      <c r="G10" s="151"/>
      <c r="H10" s="149" t="s">
        <v>27</v>
      </c>
      <c r="I10" s="152">
        <v>44993</v>
      </c>
      <c r="J10" s="35"/>
    </row>
    <row r="11" spans="1:10" ht="12.75">
      <c r="A11" s="146"/>
      <c r="B11" s="145"/>
      <c r="C11" s="148"/>
      <c r="D11" s="148"/>
      <c r="E11" s="145"/>
      <c r="F11" s="151"/>
      <c r="G11" s="151"/>
      <c r="H11" s="145"/>
      <c r="I11" s="153"/>
      <c r="J11" s="35"/>
    </row>
    <row r="12" spans="1:9" ht="23.25" customHeight="1" thickBot="1">
      <c r="A12" s="136" t="s">
        <v>28</v>
      </c>
      <c r="B12" s="137"/>
      <c r="C12" s="137"/>
      <c r="D12" s="137"/>
      <c r="E12" s="137"/>
      <c r="F12" s="137"/>
      <c r="G12" s="137"/>
      <c r="H12" s="137"/>
      <c r="I12" s="138"/>
    </row>
    <row r="13" spans="1:10" ht="26.25" customHeight="1">
      <c r="A13" s="36" t="s">
        <v>29</v>
      </c>
      <c r="B13" s="139" t="s">
        <v>30</v>
      </c>
      <c r="C13" s="140"/>
      <c r="D13" s="37" t="s">
        <v>31</v>
      </c>
      <c r="E13" s="141" t="s">
        <v>32</v>
      </c>
      <c r="F13" s="142"/>
      <c r="G13" s="37" t="s">
        <v>33</v>
      </c>
      <c r="H13" s="141" t="s">
        <v>34</v>
      </c>
      <c r="I13" s="143"/>
      <c r="J13" s="35"/>
    </row>
    <row r="14" spans="1:10" ht="15" customHeight="1">
      <c r="A14" s="38" t="s">
        <v>35</v>
      </c>
      <c r="B14" s="39" t="s">
        <v>36</v>
      </c>
      <c r="C14" s="40">
        <f>SUM(rozpočet!F25)</f>
        <v>0</v>
      </c>
      <c r="D14" s="129" t="s">
        <v>37</v>
      </c>
      <c r="E14" s="130"/>
      <c r="F14" s="40">
        <v>0</v>
      </c>
      <c r="G14" s="131" t="s">
        <v>38</v>
      </c>
      <c r="H14" s="132"/>
      <c r="I14" s="41">
        <v>0</v>
      </c>
      <c r="J14" s="35"/>
    </row>
    <row r="15" spans="1:11" ht="15" customHeight="1">
      <c r="A15" s="38"/>
      <c r="B15" s="39" t="s">
        <v>39</v>
      </c>
      <c r="C15" s="40">
        <v>0</v>
      </c>
      <c r="D15" s="129" t="s">
        <v>40</v>
      </c>
      <c r="E15" s="130"/>
      <c r="F15" s="40">
        <v>0</v>
      </c>
      <c r="G15" s="131" t="s">
        <v>41</v>
      </c>
      <c r="H15" s="132"/>
      <c r="I15" s="41">
        <v>0</v>
      </c>
      <c r="J15" s="35"/>
      <c r="K15" s="42"/>
    </row>
    <row r="16" spans="1:10" ht="15" customHeight="1">
      <c r="A16" s="38" t="s">
        <v>42</v>
      </c>
      <c r="B16" s="39" t="s">
        <v>36</v>
      </c>
      <c r="C16" s="40">
        <v>0</v>
      </c>
      <c r="D16" s="129" t="s">
        <v>43</v>
      </c>
      <c r="E16" s="130"/>
      <c r="F16" s="40">
        <v>0</v>
      </c>
      <c r="G16" s="131" t="s">
        <v>44</v>
      </c>
      <c r="H16" s="132"/>
      <c r="I16" s="41">
        <v>0</v>
      </c>
      <c r="J16" s="35"/>
    </row>
    <row r="17" spans="1:10" ht="15" customHeight="1">
      <c r="A17" s="38"/>
      <c r="B17" s="39" t="s">
        <v>39</v>
      </c>
      <c r="C17" s="40">
        <v>0</v>
      </c>
      <c r="D17" s="129"/>
      <c r="E17" s="130"/>
      <c r="F17" s="43"/>
      <c r="G17" s="131" t="s">
        <v>45</v>
      </c>
      <c r="H17" s="132"/>
      <c r="I17" s="41">
        <v>0</v>
      </c>
      <c r="J17" s="35"/>
    </row>
    <row r="18" spans="1:10" ht="15" customHeight="1">
      <c r="A18" s="38" t="s">
        <v>46</v>
      </c>
      <c r="B18" s="39" t="s">
        <v>36</v>
      </c>
      <c r="C18" s="40">
        <v>0</v>
      </c>
      <c r="D18" s="129"/>
      <c r="E18" s="130"/>
      <c r="F18" s="43"/>
      <c r="G18" s="131" t="s">
        <v>47</v>
      </c>
      <c r="H18" s="132"/>
      <c r="I18" s="41">
        <v>0</v>
      </c>
      <c r="J18" s="35"/>
    </row>
    <row r="19" spans="1:10" ht="15" customHeight="1">
      <c r="A19" s="38"/>
      <c r="B19" s="39" t="s">
        <v>39</v>
      </c>
      <c r="C19" s="40">
        <v>0</v>
      </c>
      <c r="D19" s="129"/>
      <c r="E19" s="130"/>
      <c r="F19" s="43"/>
      <c r="G19" s="131" t="s">
        <v>48</v>
      </c>
      <c r="H19" s="132"/>
      <c r="I19" s="41">
        <v>0</v>
      </c>
      <c r="J19" s="35"/>
    </row>
    <row r="20" spans="1:10" ht="15" customHeight="1">
      <c r="A20" s="127" t="s">
        <v>49</v>
      </c>
      <c r="B20" s="128"/>
      <c r="C20" s="40">
        <v>0</v>
      </c>
      <c r="D20" s="129"/>
      <c r="E20" s="130"/>
      <c r="F20" s="43"/>
      <c r="G20" s="131"/>
      <c r="H20" s="132"/>
      <c r="I20" s="44"/>
      <c r="J20" s="35"/>
    </row>
    <row r="21" spans="1:10" ht="15" customHeight="1">
      <c r="A21" s="127" t="s">
        <v>50</v>
      </c>
      <c r="B21" s="128"/>
      <c r="C21" s="40">
        <v>0</v>
      </c>
      <c r="D21" s="129"/>
      <c r="E21" s="130"/>
      <c r="F21" s="43"/>
      <c r="G21" s="131"/>
      <c r="H21" s="132"/>
      <c r="I21" s="44"/>
      <c r="J21" s="35"/>
    </row>
    <row r="22" spans="1:10" ht="16.5" customHeight="1">
      <c r="A22" s="127" t="s">
        <v>51</v>
      </c>
      <c r="B22" s="128"/>
      <c r="C22" s="40">
        <f>SUM(C14:C21)</f>
        <v>0</v>
      </c>
      <c r="D22" s="133" t="s">
        <v>52</v>
      </c>
      <c r="E22" s="134"/>
      <c r="F22" s="40">
        <f>SUM(F14:F21)</f>
        <v>0</v>
      </c>
      <c r="G22" s="135" t="s">
        <v>53</v>
      </c>
      <c r="H22" s="128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19" t="s">
        <v>54</v>
      </c>
      <c r="B24" s="120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19" t="s">
        <v>55</v>
      </c>
      <c r="B25" s="120"/>
      <c r="C25" s="48">
        <v>0</v>
      </c>
      <c r="D25" s="121" t="s">
        <v>56</v>
      </c>
      <c r="E25" s="122"/>
      <c r="F25" s="48">
        <f>ROUND(C25*(14/100),2)</f>
        <v>0</v>
      </c>
      <c r="G25" s="123" t="s">
        <v>13</v>
      </c>
      <c r="H25" s="120"/>
      <c r="I25" s="50">
        <f>SUM(C24:C26)</f>
        <v>0</v>
      </c>
      <c r="J25" s="35"/>
    </row>
    <row r="26" spans="1:10" ht="15" customHeight="1">
      <c r="A26" s="119" t="s">
        <v>57</v>
      </c>
      <c r="B26" s="120"/>
      <c r="C26" s="48">
        <f>C22+F22*I22</f>
        <v>0</v>
      </c>
      <c r="D26" s="121" t="s">
        <v>6</v>
      </c>
      <c r="E26" s="122"/>
      <c r="F26" s="48">
        <f>ROUND(C26*(21/100),2)</f>
        <v>0</v>
      </c>
      <c r="G26" s="123" t="s">
        <v>58</v>
      </c>
      <c r="H26" s="120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81"/>
      <c r="B28" s="182"/>
      <c r="C28" s="183"/>
      <c r="D28" s="124"/>
      <c r="E28" s="179"/>
      <c r="F28" s="180"/>
      <c r="G28" s="124" t="s">
        <v>59</v>
      </c>
      <c r="H28" s="125"/>
      <c r="I28" s="126"/>
      <c r="J28" s="35"/>
    </row>
    <row r="29" spans="1:10" ht="14.25" customHeight="1">
      <c r="A29" s="184"/>
      <c r="B29" s="185"/>
      <c r="C29" s="186"/>
      <c r="D29" s="116"/>
      <c r="E29" s="117"/>
      <c r="F29" s="118"/>
      <c r="G29" s="116"/>
      <c r="H29" s="114"/>
      <c r="I29" s="115"/>
      <c r="J29" s="35"/>
    </row>
    <row r="30" spans="1:10" ht="14.25" customHeight="1">
      <c r="A30" s="184"/>
      <c r="B30" s="185"/>
      <c r="C30" s="186"/>
      <c r="D30" s="116"/>
      <c r="E30" s="117"/>
      <c r="F30" s="118"/>
      <c r="G30" s="113"/>
      <c r="H30" s="114"/>
      <c r="I30" s="115"/>
      <c r="J30" s="35"/>
    </row>
    <row r="31" spans="1:10" ht="14.25" customHeight="1">
      <c r="A31" s="184"/>
      <c r="B31" s="185"/>
      <c r="C31" s="186"/>
      <c r="D31" s="116"/>
      <c r="E31" s="117"/>
      <c r="F31" s="118"/>
      <c r="G31" s="116"/>
      <c r="H31" s="114"/>
      <c r="I31" s="115"/>
      <c r="J31" s="35"/>
    </row>
    <row r="32" spans="1:10" ht="24" customHeight="1" thickBot="1">
      <c r="A32" s="187"/>
      <c r="B32" s="188"/>
      <c r="C32" s="189"/>
      <c r="D32" s="110"/>
      <c r="E32" s="177"/>
      <c r="F32" s="178"/>
      <c r="G32" s="110"/>
      <c r="H32" s="111"/>
      <c r="I32" s="112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  <row r="34" spans="2:5" ht="12.75">
      <c r="B34" s="103"/>
      <c r="C34" s="103"/>
      <c r="D34" s="103"/>
      <c r="E34" s="103"/>
    </row>
    <row r="35" spans="1:5" ht="12.75">
      <c r="A35" s="104"/>
      <c r="B35" s="103"/>
      <c r="C35" s="103"/>
      <c r="D35" s="103"/>
      <c r="E35" s="103"/>
    </row>
    <row r="36" spans="1:5" ht="12.75">
      <c r="A36" s="105"/>
      <c r="B36" s="104"/>
      <c r="C36" s="104"/>
      <c r="D36" s="104"/>
      <c r="E36" s="104"/>
    </row>
    <row r="37" spans="1:5" ht="12.75">
      <c r="A37" s="105"/>
      <c r="B37" s="104"/>
      <c r="C37" s="104"/>
      <c r="D37" s="104"/>
      <c r="E37" s="104"/>
    </row>
    <row r="38" spans="1:5" ht="12.75">
      <c r="A38" s="105"/>
      <c r="B38" s="104"/>
      <c r="C38" s="104"/>
      <c r="D38" s="104"/>
      <c r="E38" s="104"/>
    </row>
    <row r="39" spans="1:5" ht="12.75">
      <c r="A39" s="105"/>
      <c r="B39" s="104"/>
      <c r="C39" s="104"/>
      <c r="D39" s="104"/>
      <c r="E39" s="104"/>
    </row>
    <row r="40" spans="1:5" ht="12.75">
      <c r="A40" s="105"/>
      <c r="B40" s="104"/>
      <c r="C40" s="104"/>
      <c r="D40" s="104"/>
      <c r="E40" s="104"/>
    </row>
    <row r="41" spans="2:5" ht="12.75">
      <c r="B41" s="103"/>
      <c r="C41" s="103"/>
      <c r="D41" s="103"/>
      <c r="E41" s="103"/>
    </row>
  </sheetData>
  <sheetProtection/>
  <mergeCells count="74"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E33" sqref="E3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62" hidden="1" customWidth="1"/>
    <col min="8" max="8" width="10.5" style="63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2" t="s">
        <v>5</v>
      </c>
      <c r="B1" s="202"/>
      <c r="C1" s="202"/>
      <c r="D1" s="202"/>
      <c r="E1" s="202"/>
      <c r="F1" s="202"/>
      <c r="H1" s="57"/>
    </row>
    <row r="2" spans="1:8" s="6" customFormat="1" ht="12.75" customHeight="1">
      <c r="A2" s="19" t="s">
        <v>92</v>
      </c>
      <c r="B2" s="7"/>
      <c r="C2" s="20" t="s">
        <v>5</v>
      </c>
      <c r="D2" s="7"/>
      <c r="E2" s="7"/>
      <c r="F2" s="7"/>
      <c r="G2" s="58"/>
      <c r="H2" s="57"/>
    </row>
    <row r="3" spans="1:8" s="6" customFormat="1" ht="12.75" customHeight="1">
      <c r="A3" s="19" t="s">
        <v>93</v>
      </c>
      <c r="B3" s="7"/>
      <c r="C3" s="7"/>
      <c r="D3" s="7"/>
      <c r="E3" s="14"/>
      <c r="F3" s="7"/>
      <c r="G3" s="58"/>
      <c r="H3" s="57"/>
    </row>
    <row r="4" spans="1:8" s="6" customFormat="1" ht="12.75" customHeight="1">
      <c r="A4" s="8"/>
      <c r="B4" s="7"/>
      <c r="C4" s="8"/>
      <c r="D4" s="7"/>
      <c r="E4" s="7"/>
      <c r="F4" s="7"/>
      <c r="G4" s="58"/>
      <c r="H4" s="57"/>
    </row>
    <row r="5" spans="1:8" s="6" customFormat="1" ht="1.5" customHeight="1">
      <c r="A5" s="9"/>
      <c r="B5" s="10"/>
      <c r="C5" s="11"/>
      <c r="D5" s="10"/>
      <c r="E5" s="12"/>
      <c r="F5" s="13"/>
      <c r="G5" s="59"/>
      <c r="H5" s="57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0"/>
      <c r="H6" s="57"/>
    </row>
    <row r="7" spans="1:8" s="6" customFormat="1" ht="12.75" customHeight="1">
      <c r="A7" s="14" t="s">
        <v>1</v>
      </c>
      <c r="B7" s="14"/>
      <c r="C7" s="17"/>
      <c r="D7" s="14" t="s">
        <v>94</v>
      </c>
      <c r="E7" s="14"/>
      <c r="F7" s="55" t="s">
        <v>5</v>
      </c>
      <c r="G7" s="60" t="s">
        <v>60</v>
      </c>
      <c r="H7" s="57"/>
    </row>
    <row r="8" spans="1:8" s="6" customFormat="1" ht="12.75" customHeight="1">
      <c r="A8" s="14" t="s">
        <v>87</v>
      </c>
      <c r="B8" s="15"/>
      <c r="C8" s="18"/>
      <c r="D8" s="107" t="s">
        <v>95</v>
      </c>
      <c r="E8" s="106" t="s">
        <v>5</v>
      </c>
      <c r="F8" s="56" t="s">
        <v>5</v>
      </c>
      <c r="G8" s="60" t="s">
        <v>61</v>
      </c>
      <c r="H8" s="57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1"/>
      <c r="H9" s="57"/>
    </row>
    <row r="10" ht="24" customHeight="1" thickBot="1"/>
    <row r="11" spans="1:10" s="21" customFormat="1" ht="35.25" customHeight="1" thickBot="1">
      <c r="A11" s="102" t="s">
        <v>80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64" t="s">
        <v>74</v>
      </c>
      <c r="H11" s="65" t="s">
        <v>75</v>
      </c>
      <c r="I11" s="53"/>
      <c r="J11" s="53" t="s">
        <v>62</v>
      </c>
    </row>
    <row r="12" spans="1:10" s="21" customFormat="1" ht="15">
      <c r="A12" s="78" t="s">
        <v>11</v>
      </c>
      <c r="B12" s="79" t="s">
        <v>16</v>
      </c>
      <c r="C12" s="80" t="s">
        <v>12</v>
      </c>
      <c r="D12" s="81">
        <v>1</v>
      </c>
      <c r="E12" s="82"/>
      <c r="F12" s="83">
        <f aca="true" t="shared" si="0" ref="F12:F24">E12*D12</f>
        <v>0</v>
      </c>
      <c r="G12" s="66"/>
      <c r="H12" s="67"/>
      <c r="I12" s="68"/>
      <c r="J12" s="53"/>
    </row>
    <row r="13" spans="1:10" s="21" customFormat="1" ht="15">
      <c r="A13" s="84">
        <v>113728</v>
      </c>
      <c r="B13" s="85" t="s">
        <v>73</v>
      </c>
      <c r="C13" s="86" t="s">
        <v>64</v>
      </c>
      <c r="D13" s="87">
        <v>292.5</v>
      </c>
      <c r="E13" s="77"/>
      <c r="F13" s="88">
        <f t="shared" si="0"/>
        <v>0</v>
      </c>
      <c r="G13" s="69" t="s">
        <v>5</v>
      </c>
      <c r="H13" s="70" t="s">
        <v>5</v>
      </c>
      <c r="I13" s="71"/>
      <c r="J13" s="54"/>
    </row>
    <row r="14" spans="1:10" s="21" customFormat="1" ht="15">
      <c r="A14" s="84">
        <v>919111</v>
      </c>
      <c r="B14" s="85" t="s">
        <v>72</v>
      </c>
      <c r="C14" s="86" t="s">
        <v>17</v>
      </c>
      <c r="D14" s="87">
        <v>13</v>
      </c>
      <c r="E14" s="77"/>
      <c r="F14" s="88">
        <f t="shared" si="0"/>
        <v>0</v>
      </c>
      <c r="G14" s="69"/>
      <c r="H14" s="72"/>
      <c r="I14" s="71"/>
      <c r="J14" s="54" t="s">
        <v>5</v>
      </c>
    </row>
    <row r="15" spans="1:10" s="21" customFormat="1" ht="15">
      <c r="A15" s="84">
        <v>93818</v>
      </c>
      <c r="B15" s="85" t="s">
        <v>71</v>
      </c>
      <c r="C15" s="86" t="s">
        <v>2</v>
      </c>
      <c r="D15" s="87">
        <v>4875</v>
      </c>
      <c r="E15" s="77"/>
      <c r="F15" s="88">
        <f t="shared" si="0"/>
        <v>0</v>
      </c>
      <c r="G15" s="69"/>
      <c r="H15" s="72"/>
      <c r="I15" s="71"/>
      <c r="J15" s="54" t="s">
        <v>5</v>
      </c>
    </row>
    <row r="16" spans="1:10" s="21" customFormat="1" ht="15">
      <c r="A16" s="84" t="s">
        <v>77</v>
      </c>
      <c r="B16" s="85" t="s">
        <v>96</v>
      </c>
      <c r="C16" s="86" t="s">
        <v>64</v>
      </c>
      <c r="D16" s="87">
        <v>195</v>
      </c>
      <c r="E16" s="77"/>
      <c r="F16" s="88">
        <f t="shared" si="0"/>
        <v>0</v>
      </c>
      <c r="G16" s="69"/>
      <c r="H16" s="72"/>
      <c r="I16" s="71"/>
      <c r="J16" s="54"/>
    </row>
    <row r="17" spans="1:10" s="21" customFormat="1" ht="15">
      <c r="A17" s="84">
        <v>572223</v>
      </c>
      <c r="B17" s="85" t="s">
        <v>66</v>
      </c>
      <c r="C17" s="86" t="s">
        <v>2</v>
      </c>
      <c r="D17" s="87">
        <v>9750</v>
      </c>
      <c r="E17" s="77"/>
      <c r="F17" s="88">
        <f t="shared" si="0"/>
        <v>0</v>
      </c>
      <c r="G17" s="69"/>
      <c r="H17" s="72"/>
      <c r="I17" s="71"/>
      <c r="J17" s="54"/>
    </row>
    <row r="18" spans="1:10" s="52" customFormat="1" ht="15">
      <c r="A18" s="89" t="s">
        <v>65</v>
      </c>
      <c r="B18" s="90" t="s">
        <v>69</v>
      </c>
      <c r="C18" s="86" t="s">
        <v>2</v>
      </c>
      <c r="D18" s="91">
        <v>4875</v>
      </c>
      <c r="E18" s="92"/>
      <c r="F18" s="93">
        <f t="shared" si="0"/>
        <v>0</v>
      </c>
      <c r="G18" s="69"/>
      <c r="H18" s="72"/>
      <c r="I18" s="71"/>
      <c r="J18" s="54"/>
    </row>
    <row r="19" spans="1:10" s="21" customFormat="1" ht="15">
      <c r="A19" s="84">
        <v>113761</v>
      </c>
      <c r="B19" s="85" t="s">
        <v>70</v>
      </c>
      <c r="C19" s="86" t="s">
        <v>4</v>
      </c>
      <c r="D19" s="87">
        <v>820</v>
      </c>
      <c r="E19" s="77"/>
      <c r="F19" s="88">
        <f t="shared" si="0"/>
        <v>0</v>
      </c>
      <c r="G19" s="69"/>
      <c r="H19" s="72"/>
      <c r="I19" s="71"/>
      <c r="J19" s="54" t="s">
        <v>5</v>
      </c>
    </row>
    <row r="20" spans="1:10" s="21" customFormat="1" ht="15">
      <c r="A20" s="84">
        <v>931312</v>
      </c>
      <c r="B20" s="85" t="s">
        <v>78</v>
      </c>
      <c r="C20" s="86" t="s">
        <v>4</v>
      </c>
      <c r="D20" s="87">
        <v>820</v>
      </c>
      <c r="E20" s="77"/>
      <c r="F20" s="88">
        <f t="shared" si="0"/>
        <v>0</v>
      </c>
      <c r="G20" s="69"/>
      <c r="H20" s="72"/>
      <c r="I20" s="71"/>
      <c r="J20" s="54" t="s">
        <v>5</v>
      </c>
    </row>
    <row r="21" spans="1:10" s="21" customFormat="1" ht="15">
      <c r="A21" s="84">
        <v>12922</v>
      </c>
      <c r="B21" s="85" t="s">
        <v>76</v>
      </c>
      <c r="C21" s="86" t="s">
        <v>2</v>
      </c>
      <c r="D21" s="87">
        <v>300</v>
      </c>
      <c r="E21" s="94"/>
      <c r="F21" s="88">
        <f t="shared" si="0"/>
        <v>0</v>
      </c>
      <c r="G21" s="69">
        <v>0.126</v>
      </c>
      <c r="H21" s="70">
        <f>D21*G21</f>
        <v>37.8</v>
      </c>
      <c r="I21" s="71"/>
      <c r="J21" s="54"/>
    </row>
    <row r="22" spans="1:10" s="21" customFormat="1" ht="15">
      <c r="A22" s="84">
        <v>56962</v>
      </c>
      <c r="B22" s="85" t="s">
        <v>67</v>
      </c>
      <c r="C22" s="86" t="s">
        <v>2</v>
      </c>
      <c r="D22" s="87">
        <v>600</v>
      </c>
      <c r="E22" s="94"/>
      <c r="F22" s="88">
        <f t="shared" si="0"/>
        <v>0</v>
      </c>
      <c r="G22" s="69"/>
      <c r="H22" s="72"/>
      <c r="I22" s="71"/>
      <c r="J22" s="54"/>
    </row>
    <row r="23" spans="1:10" s="21" customFormat="1" ht="15">
      <c r="A23" s="95" t="s">
        <v>79</v>
      </c>
      <c r="B23" s="85" t="s">
        <v>68</v>
      </c>
      <c r="C23" s="86" t="s">
        <v>3</v>
      </c>
      <c r="D23" s="87">
        <v>45</v>
      </c>
      <c r="E23" s="94"/>
      <c r="F23" s="88">
        <f t="shared" si="0"/>
        <v>0</v>
      </c>
      <c r="G23" s="69"/>
      <c r="H23" s="72"/>
      <c r="I23" s="71"/>
      <c r="J23" s="54"/>
    </row>
    <row r="24" spans="1:10" s="21" customFormat="1" ht="15" thickBot="1">
      <c r="A24" s="96">
        <v>915111</v>
      </c>
      <c r="B24" s="97" t="s">
        <v>63</v>
      </c>
      <c r="C24" s="98" t="s">
        <v>2</v>
      </c>
      <c r="D24" s="33">
        <v>280</v>
      </c>
      <c r="E24" s="99"/>
      <c r="F24" s="100">
        <f t="shared" si="0"/>
        <v>0</v>
      </c>
      <c r="G24" s="66"/>
      <c r="H24" s="67"/>
      <c r="I24" s="68"/>
      <c r="J24" s="53"/>
    </row>
    <row r="25" spans="1:10" s="21" customFormat="1" ht="15">
      <c r="A25" s="108"/>
      <c r="B25" s="79" t="s">
        <v>13</v>
      </c>
      <c r="C25" s="79"/>
      <c r="D25" s="79"/>
      <c r="E25" s="109" t="s">
        <v>5</v>
      </c>
      <c r="F25" s="101">
        <f>SUM(F12:F24)</f>
        <v>0</v>
      </c>
      <c r="G25" s="74"/>
      <c r="H25" s="74"/>
      <c r="I25" s="75"/>
      <c r="J25" s="76"/>
    </row>
    <row r="26" spans="1:10" s="21" customFormat="1" ht="15">
      <c r="A26" s="26"/>
      <c r="B26" s="25" t="s">
        <v>6</v>
      </c>
      <c r="C26" s="25"/>
      <c r="D26" s="25"/>
      <c r="E26" s="27" t="s">
        <v>5</v>
      </c>
      <c r="F26" s="28">
        <f>F25*0.21</f>
        <v>0</v>
      </c>
      <c r="G26" s="74"/>
      <c r="H26" s="74"/>
      <c r="I26" s="75"/>
      <c r="J26" s="76"/>
    </row>
    <row r="27" spans="1:10" s="21" customFormat="1" ht="15" thickBot="1">
      <c r="A27" s="29"/>
      <c r="B27" s="30" t="s">
        <v>14</v>
      </c>
      <c r="C27" s="30"/>
      <c r="D27" s="30"/>
      <c r="E27" s="31" t="s">
        <v>5</v>
      </c>
      <c r="F27" s="32">
        <f>F26+F25</f>
        <v>0</v>
      </c>
      <c r="G27" s="74"/>
      <c r="H27" s="74"/>
      <c r="I27" s="75"/>
      <c r="J27" s="76"/>
    </row>
    <row r="28" spans="7:10" ht="24" customHeight="1">
      <c r="G28" s="74"/>
      <c r="H28" s="74"/>
      <c r="I28" s="75"/>
      <c r="J28" s="76"/>
    </row>
    <row r="29" spans="7:10" ht="12" customHeight="1">
      <c r="G29" s="74"/>
      <c r="H29" s="74"/>
      <c r="I29" s="75"/>
      <c r="J29" s="76"/>
    </row>
    <row r="30" spans="7:10" ht="12" customHeight="1">
      <c r="G30" s="74"/>
      <c r="H30" s="74"/>
      <c r="I30" s="75"/>
      <c r="J30" s="76"/>
    </row>
    <row r="31" spans="7:10" ht="12" customHeight="1">
      <c r="G31" s="73"/>
      <c r="H31" s="73"/>
      <c r="I31" s="21"/>
      <c r="J31" s="21"/>
    </row>
    <row r="32" spans="7:10" ht="12" customHeight="1">
      <c r="G32" s="73"/>
      <c r="H32" s="73"/>
      <c r="I32" s="21"/>
      <c r="J32" s="21"/>
    </row>
    <row r="33" spans="7:10" ht="12" customHeight="1">
      <c r="G33" s="73"/>
      <c r="H33" s="73"/>
      <c r="I33" s="21"/>
      <c r="J33" s="21"/>
    </row>
    <row r="35" ht="12" customHeight="1">
      <c r="B35" s="3">
        <v>19</v>
      </c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Drozenova Dagmar</cp:lastModifiedBy>
  <cp:lastPrinted>2021-01-29T05:24:56Z</cp:lastPrinted>
  <dcterms:created xsi:type="dcterms:W3CDTF">2014-05-16T09:31:30Z</dcterms:created>
  <dcterms:modified xsi:type="dcterms:W3CDTF">2023-04-18T09:29:46Z</dcterms:modified>
  <cp:category/>
  <cp:version/>
  <cp:contentType/>
  <cp:contentStatus/>
</cp:coreProperties>
</file>