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456" activeTab="1"/>
  </bookViews>
  <sheets>
    <sheet name="Rekapitulace" sheetId="1" r:id="rId1"/>
    <sheet name="rozpočet" sheetId="2" r:id="rId2"/>
  </sheets>
  <definedNames/>
  <calcPr calcId="191029"/>
  <extLst/>
</workbook>
</file>

<file path=xl/sharedStrings.xml><?xml version="1.0" encoding="utf-8"?>
<sst xmlns="http://schemas.openxmlformats.org/spreadsheetml/2006/main" count="153" uniqueCount="115">
  <si>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</si>
  <si>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</si>
  <si>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</si>
  <si>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</si>
  <si>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</si>
  <si>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</si>
  <si>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Rozpočet - cenová nabídka</t>
  </si>
  <si>
    <t>oprava povrchu komunikace</t>
  </si>
  <si>
    <t>Projektant:</t>
  </si>
  <si>
    <t xml:space="preserve"> </t>
  </si>
  <si>
    <t>Položkový soupis prací</t>
  </si>
  <si>
    <t>poř.číslo</t>
  </si>
  <si>
    <t>čís.položky</t>
  </si>
  <si>
    <t>popis položky</t>
  </si>
  <si>
    <t>Lokalita:</t>
  </si>
  <si>
    <t>m.jednotka</t>
  </si>
  <si>
    <t>množství</t>
  </si>
  <si>
    <t>jedn.cena</t>
  </si>
  <si>
    <t>Cena celkem</t>
  </si>
  <si>
    <t>Zhotovitel:</t>
  </si>
  <si>
    <t>t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</si>
  <si>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</si>
  <si>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</si>
  <si>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</si>
  <si>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</si>
  <si>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</si>
  <si>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</si>
  <si>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</si>
  <si>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</si>
  <si>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</si>
  <si>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kpl</t>
  </si>
  <si>
    <t>B</t>
  </si>
  <si>
    <t>Doplňkové náklady</t>
  </si>
  <si>
    <t>C</t>
  </si>
  <si>
    <t>Náklady na umístění stavby (NUS)</t>
  </si>
  <si>
    <t>HSV</t>
  </si>
  <si>
    <t>Dodávky</t>
  </si>
  <si>
    <t>FRÉZOVÁNÍ ZPEVNĚNÝCH PLOCH ASFALTOVÝCH, ODVOZ DO 20KM</t>
  </si>
  <si>
    <t>m3</t>
  </si>
  <si>
    <t>Práce přesčas</t>
  </si>
  <si>
    <t>FRÉZOVÁNÍ DRÁŽKY PRŮŘEZU DO 600MM2 V ASFALTOVÉ VOZOVCE</t>
  </si>
  <si>
    <t>m</t>
  </si>
  <si>
    <t>Zařízení staveniště</t>
  </si>
  <si>
    <t>m2</t>
  </si>
  <si>
    <t>Montáž</t>
  </si>
  <si>
    <t>Bez pevné podl.</t>
  </si>
  <si>
    <t>Malý rozsah prací</t>
  </si>
  <si>
    <t>PSV</t>
  </si>
  <si>
    <t>Kulturní památka</t>
  </si>
  <si>
    <t>Ztížené podmínky</t>
  </si>
  <si>
    <t>Provozní vlivy</t>
  </si>
  <si>
    <t>"M"</t>
  </si>
  <si>
    <t>Ostatní-DIO</t>
  </si>
  <si>
    <t>NUS z rozpočtu</t>
  </si>
  <si>
    <t>TĚSNĚNÍ DILATAČ SPAR ASF ZÁLIVKOU PRŮŘ DO 600MM2</t>
  </si>
  <si>
    <t>Ostatní materiál</t>
  </si>
  <si>
    <t>Přesun hmot a sutí</t>
  </si>
  <si>
    <t>Součet</t>
  </si>
  <si>
    <t>ZRN celkem</t>
  </si>
  <si>
    <t>DPH 21%</t>
  </si>
  <si>
    <t>DN celkem</t>
  </si>
  <si>
    <t>NUS celkem</t>
  </si>
  <si>
    <t>Základ 0%</t>
  </si>
  <si>
    <t>Celkem s DPH</t>
  </si>
  <si>
    <t>DPH 0%</t>
  </si>
  <si>
    <t>Celkem bez DPH</t>
  </si>
  <si>
    <t>Základ 21%</t>
  </si>
  <si>
    <t>Celkem včetně DPH</t>
  </si>
  <si>
    <t>Zpracoval</t>
  </si>
  <si>
    <t>Objednatel</t>
  </si>
  <si>
    <t>Zhotovitel</t>
  </si>
  <si>
    <t xml:space="preserve">Datum, razítko a podpis </t>
  </si>
  <si>
    <t>Datum, razítko a podpis</t>
  </si>
  <si>
    <t>00066001</t>
  </si>
  <si>
    <t>bm</t>
  </si>
  <si>
    <t>ČIŠTĚNÍ VOZOVEK SAMOSBĚREM</t>
  </si>
  <si>
    <t>ŘEZÁNÍ ASFALT. KRYTU</t>
  </si>
  <si>
    <t>ČIŠTĚNÍ KRAJNIC OD NÁNOSU TL. DO 100 MM S ODVOZEM NA SKLÁDKU</t>
  </si>
  <si>
    <t xml:space="preserve">ZPEVNĚNÍ KRAJNIC Z RECYKLÁTU DO TL. 100MM  </t>
  </si>
  <si>
    <t>silnice II/605 Chrášťany</t>
  </si>
  <si>
    <t xml:space="preserve">POPLATKY ZA LIKVIDACŮ ODPADŮ NEBEZPEČNÝCH -   vybourané obalované kamenivo kontaminované dehtem </t>
  </si>
  <si>
    <t>OSTATNÍ POŽADAVKY - DIO, GEODETICKÉ ZAMĚŘENÍ SKUTEČNÉHO PROVEDENÍ, ZJIŠTENÍ A VYTYČENÍ INŽ. SÍTÍ</t>
  </si>
  <si>
    <t>tkm</t>
  </si>
  <si>
    <t>11372B (OTSKP)</t>
  </si>
  <si>
    <t>agregovaná pol.</t>
  </si>
  <si>
    <t>113728 (OTSKP)</t>
  </si>
  <si>
    <t>919111 (OTSKP)</t>
  </si>
  <si>
    <t>93818 (OTSKP)</t>
  </si>
  <si>
    <t>574B44 (OTSKP)</t>
  </si>
  <si>
    <t>113765 (OTSKP)</t>
  </si>
  <si>
    <t>931315 (OTSKP)</t>
  </si>
  <si>
    <t>12922 (OTSKP)</t>
  </si>
  <si>
    <t>56962 (OTSKP)</t>
  </si>
  <si>
    <t>915111 (OTSKP)</t>
  </si>
  <si>
    <t xml:space="preserve">VDZ V - 12,5 a 25CM, BARVOU, ZÁKLADNÍ </t>
  </si>
  <si>
    <t>915221 (OTSKP)</t>
  </si>
  <si>
    <t>FRÉZOVÁNÍ ZPEVNĚNÝCH PLOCH ASFALTOVÝCH - DOPRAVA - 30KM (nebezpečný odpad)</t>
  </si>
  <si>
    <t>Název akce : II/605 Chrášťany  - Rudná</t>
  </si>
  <si>
    <t>II/605 Chrášťany  - Rudná</t>
  </si>
  <si>
    <t>15112 (OTSKP)</t>
  </si>
  <si>
    <t>POPLATKY ZA LIKVIDACI ODPADU NEKONTAMINOVANÝCH</t>
  </si>
  <si>
    <t>ASFALTOVÝ BETON PRO OBRUSNÉ VRSTVY MODIFIK ACO 11S,  tl. 50 mm</t>
  </si>
  <si>
    <t>574D58 (OTSKP)</t>
  </si>
  <si>
    <t>SPOJOVACÍ POSTŘIK Z MODIFIK EMULZE DO 0,5KG/M2</t>
  </si>
  <si>
    <t>572214 (OTSKP)</t>
  </si>
  <si>
    <t>ASFALTOVÝ BETON PRO LOŽNÍ VRSTVY MODIFIK ACL 22S  tl. 60mm</t>
  </si>
  <si>
    <t xml:space="preserve">VODOROVNÉ DOPRAVNÍ ZNAČENÍ PLASTEM HLADKÉ - DODÁVKA A POKLÁDKA, přechod pro chodce , šipky </t>
  </si>
  <si>
    <t>915211 (OSKP)</t>
  </si>
  <si>
    <t>VODOR DOPRAV ZNAČ PLASTEM STRUKTURÁLNÍ NEHLUČNÉ - DOD A POKLÁDKA - V 4vodící proužek 25cm, V2, V1a,b středová čára přerušovaná 12,5cm, V11a, V12b</t>
  </si>
  <si>
    <t xml:space="preserve">staničení silnice 1,520 - 2,215  , délka opravy 685km </t>
  </si>
  <si>
    <t>KSÚS Stř.kraje, Zborovská 11,  150 21 Praha 5</t>
  </si>
  <si>
    <t>vedoucí oblasti Kladno: Karel Motal</t>
  </si>
  <si>
    <t>IČ 00066001</t>
  </si>
  <si>
    <t>žlutě zvýrazněná pole vyplní uchazeč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</si>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</sst>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;\-#,##0.00;\-#"/>
  </numFmts>
  <fonts count="22">
    <font>
      <sz val="8"/>
      <color rgb="FF000000"/>
      <name val="Open Sans"/>
      <family val="2"/>
    </font>
    <font>
      <sz val="10"/>
      <name val="Arial"/>
      <family val="2"/>
    </font>
    <font>
      <sz val="24"/>
      <name val="Arial"/>
      <family val="2"/>
    </font>
    <font>
      <b/>
      <sz val="13"/>
      <color rgb="FF000000"/>
      <name val="Arial"/>
      <family val="2"/>
    </font>
    <font>
      <sz val="8"/>
      <name val="Open Sans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00000"/>
      <name val="Arial"/>
      <family val="2"/>
    </font>
    <font>
      <sz val="10"/>
      <name val="Open Sans"/>
      <family val="2"/>
    </font>
    <font>
      <sz val="12"/>
      <color indexed="8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 style="medium"/>
      <top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hair">
        <color rgb="FF000000"/>
      </left>
      <right style="medium"/>
      <top style="hair">
        <color rgb="FF000000"/>
      </top>
      <bottom style="thin">
        <color rgb="FF000000"/>
      </bottom>
    </border>
    <border>
      <left style="medium"/>
      <right/>
      <top/>
      <bottom/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wrapText="1"/>
    </xf>
    <xf numFmtId="165" fontId="13" fillId="0" borderId="0" xfId="0" applyNumberFormat="1" applyFont="1"/>
    <xf numFmtId="0" fontId="1" fillId="0" borderId="6" xfId="0" applyFont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8" fillId="0" borderId="0" xfId="0" applyFont="1"/>
    <xf numFmtId="49" fontId="8" fillId="0" borderId="7" xfId="0" applyNumberFormat="1" applyFont="1" applyBorder="1" applyAlignment="1">
      <alignment horizontal="left" vertical="center"/>
    </xf>
    <xf numFmtId="4" fontId="8" fillId="0" borderId="7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right" vertical="center"/>
    </xf>
    <xf numFmtId="4" fontId="7" fillId="2" borderId="10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11" fillId="0" borderId="13" xfId="0" applyNumberFormat="1" applyFont="1" applyBorder="1" applyAlignment="1">
      <alignment horizontal="center" vertical="top"/>
    </xf>
    <xf numFmtId="164" fontId="1" fillId="0" borderId="14" xfId="0" applyNumberFormat="1" applyFont="1" applyBorder="1" applyAlignment="1">
      <alignment horizontal="center" vertical="top"/>
    </xf>
    <xf numFmtId="164" fontId="11" fillId="0" borderId="16" xfId="0" applyNumberFormat="1" applyFont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 wrapText="1"/>
    </xf>
    <xf numFmtId="4" fontId="1" fillId="3" borderId="7" xfId="0" applyNumberFormat="1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top"/>
    </xf>
    <xf numFmtId="0" fontId="12" fillId="0" borderId="19" xfId="0" applyFont="1" applyBorder="1" applyAlignment="1">
      <alignment wrapText="1"/>
    </xf>
    <xf numFmtId="0" fontId="14" fillId="0" borderId="19" xfId="0" applyFont="1" applyBorder="1" applyAlignment="1">
      <alignment vertical="center"/>
    </xf>
    <xf numFmtId="49" fontId="16" fillId="2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left" vertical="center"/>
    </xf>
    <xf numFmtId="4" fontId="8" fillId="0" borderId="22" xfId="0" applyNumberFormat="1" applyFont="1" applyBorder="1" applyAlignment="1">
      <alignment horizontal="right" vertical="center"/>
    </xf>
    <xf numFmtId="49" fontId="7" fillId="0" borderId="23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right" vertical="center"/>
    </xf>
    <xf numFmtId="49" fontId="8" fillId="0" borderId="24" xfId="0" applyNumberFormat="1" applyFont="1" applyBorder="1" applyAlignment="1">
      <alignment horizontal="right" vertical="center"/>
    </xf>
    <xf numFmtId="2" fontId="8" fillId="0" borderId="25" xfId="0" applyNumberFormat="1" applyFont="1" applyBorder="1"/>
    <xf numFmtId="0" fontId="4" fillId="0" borderId="26" xfId="0" applyFont="1" applyBorder="1"/>
    <xf numFmtId="0" fontId="4" fillId="0" borderId="0" xfId="0" applyFont="1" applyBorder="1"/>
    <xf numFmtId="0" fontId="4" fillId="0" borderId="19" xfId="0" applyFont="1" applyBorder="1"/>
    <xf numFmtId="4" fontId="7" fillId="2" borderId="27" xfId="0" applyNumberFormat="1" applyFont="1" applyFill="1" applyBorder="1" applyAlignment="1">
      <alignment horizontal="right" vertical="center"/>
    </xf>
    <xf numFmtId="49" fontId="8" fillId="0" borderId="26" xfId="0" applyNumberFormat="1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4" fillId="0" borderId="19" xfId="0" applyFont="1" applyBorder="1" applyAlignment="1">
      <alignment vertical="top"/>
    </xf>
    <xf numFmtId="0" fontId="8" fillId="4" borderId="0" xfId="0" applyFont="1" applyFill="1" applyAlignment="1">
      <alignment vertical="top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49" fontId="19" fillId="0" borderId="31" xfId="0" applyNumberFormat="1" applyFont="1" applyBorder="1" applyAlignment="1">
      <alignment horizontal="left" vertical="center"/>
    </xf>
    <xf numFmtId="0" fontId="4" fillId="0" borderId="32" xfId="0" applyFont="1" applyBorder="1" applyAlignment="1">
      <alignment vertical="top"/>
    </xf>
    <xf numFmtId="49" fontId="8" fillId="0" borderId="33" xfId="0" applyNumberFormat="1" applyFont="1" applyBorder="1" applyAlignment="1">
      <alignment horizontal="left" vertical="center"/>
    </xf>
    <xf numFmtId="0" fontId="4" fillId="0" borderId="34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49" fontId="19" fillId="0" borderId="36" xfId="0" applyNumberFormat="1" applyFont="1" applyBorder="1" applyAlignment="1">
      <alignment horizontal="left" vertical="center"/>
    </xf>
    <xf numFmtId="49" fontId="8" fillId="0" borderId="36" xfId="0" applyNumberFormat="1" applyFont="1" applyBorder="1" applyAlignment="1">
      <alignment horizontal="left" vertical="center"/>
    </xf>
    <xf numFmtId="0" fontId="4" fillId="0" borderId="37" xfId="0" applyFont="1" applyBorder="1" applyAlignment="1">
      <alignment vertical="top"/>
    </xf>
    <xf numFmtId="49" fontId="8" fillId="0" borderId="26" xfId="0" applyNumberFormat="1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4" fillId="0" borderId="18" xfId="0" applyFont="1" applyBorder="1" applyAlignment="1">
      <alignment vertical="top"/>
    </xf>
    <xf numFmtId="49" fontId="21" fillId="0" borderId="17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18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49" fontId="6" fillId="2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top"/>
    </xf>
    <xf numFmtId="49" fontId="7" fillId="2" borderId="38" xfId="0" applyNumberFormat="1" applyFont="1" applyFill="1" applyBorder="1" applyAlignment="1">
      <alignment horizontal="left" vertical="center"/>
    </xf>
    <xf numFmtId="0" fontId="4" fillId="0" borderId="39" xfId="0" applyFont="1" applyBorder="1" applyAlignment="1">
      <alignment vertical="top"/>
    </xf>
    <xf numFmtId="49" fontId="7" fillId="2" borderId="40" xfId="0" applyNumberFormat="1" applyFont="1" applyFill="1" applyBorder="1" applyAlignment="1">
      <alignment horizontal="left" vertical="center"/>
    </xf>
    <xf numFmtId="49" fontId="7" fillId="0" borderId="40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0" fontId="4" fillId="0" borderId="42" xfId="0" applyFont="1" applyBorder="1" applyAlignment="1">
      <alignment vertical="top"/>
    </xf>
    <xf numFmtId="49" fontId="15" fillId="0" borderId="26" xfId="0" applyNumberFormat="1" applyFont="1" applyBorder="1" applyAlignment="1">
      <alignment horizontal="center" vertical="center"/>
    </xf>
    <xf numFmtId="0" fontId="0" fillId="0" borderId="19" xfId="0" applyBorder="1" applyAlignment="1">
      <alignment vertical="top"/>
    </xf>
    <xf numFmtId="49" fontId="8" fillId="0" borderId="38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vertical="top"/>
    </xf>
    <xf numFmtId="14" fontId="4" fillId="2" borderId="19" xfId="0" applyNumberFormat="1" applyFont="1" applyFill="1" applyBorder="1" applyAlignment="1">
      <alignment horizontal="left"/>
    </xf>
    <xf numFmtId="0" fontId="4" fillId="0" borderId="44" xfId="0" applyFont="1" applyBorder="1" applyAlignment="1">
      <alignment vertical="top"/>
    </xf>
    <xf numFmtId="49" fontId="4" fillId="0" borderId="26" xfId="0" applyNumberFormat="1" applyFont="1" applyBorder="1" applyAlignment="1">
      <alignment horizontal="left" vertical="center"/>
    </xf>
    <xf numFmtId="49" fontId="2" fillId="0" borderId="45" xfId="0" applyNumberFormat="1" applyFont="1" applyBorder="1" applyAlignment="1">
      <alignment horizontal="center" vertical="center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49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top"/>
    </xf>
    <xf numFmtId="0" fontId="4" fillId="0" borderId="48" xfId="0" applyFont="1" applyBorder="1" applyAlignment="1">
      <alignment vertical="top"/>
    </xf>
    <xf numFmtId="49" fontId="17" fillId="0" borderId="3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vertical="top"/>
    </xf>
    <xf numFmtId="49" fontId="4" fillId="2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Border="1" applyAlignment="1">
      <alignment horizontal="left" vertical="center"/>
    </xf>
    <xf numFmtId="49" fontId="8" fillId="0" borderId="49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/>
    </xf>
    <xf numFmtId="0" fontId="11" fillId="0" borderId="50" xfId="0" applyFont="1" applyBorder="1" applyAlignment="1">
      <alignment horizontal="left" vertical="top"/>
    </xf>
    <xf numFmtId="0" fontId="4" fillId="0" borderId="51" xfId="0" applyFont="1" applyBorder="1" applyAlignment="1">
      <alignment vertical="top"/>
    </xf>
    <xf numFmtId="0" fontId="11" fillId="0" borderId="52" xfId="0" applyFont="1" applyBorder="1" applyAlignment="1">
      <alignment horizontal="left" vertical="top"/>
    </xf>
    <xf numFmtId="0" fontId="4" fillId="0" borderId="3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1" fillId="0" borderId="53" xfId="0" applyFont="1" applyBorder="1" applyAlignment="1">
      <alignment horizontal="left" vertical="top"/>
    </xf>
    <xf numFmtId="0" fontId="4" fillId="0" borderId="54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workbookViewId="0" topLeftCell="A1">
      <selection activeCell="L17" sqref="L17"/>
    </sheetView>
  </sheetViews>
  <sheetFormatPr defaultColWidth="16.8515625" defaultRowHeight="15" customHeight="1"/>
  <cols>
    <col min="1" max="1" width="14.00390625" style="0" customWidth="1"/>
    <col min="2" max="2" width="18.28125" style="0" customWidth="1"/>
    <col min="3" max="3" width="23.140625" style="0" customWidth="1"/>
    <col min="4" max="4" width="14.00390625" style="0" customWidth="1"/>
    <col min="5" max="5" width="20.7109375" style="0" customWidth="1"/>
    <col min="6" max="6" width="23.7109375" style="0" customWidth="1"/>
    <col min="7" max="7" width="24.140625" style="0" customWidth="1"/>
    <col min="8" max="8" width="18.00390625" style="0" customWidth="1"/>
    <col min="9" max="9" width="30.28125" style="0" customWidth="1"/>
    <col min="10" max="10" width="43.140625" style="0" customWidth="1"/>
    <col min="11" max="26" width="15.7109375" style="0" customWidth="1"/>
  </cols>
  <sheetData>
    <row r="1" spans="1:26" ht="22.5" customHeight="1" thickBot="1">
      <c r="A1" s="112" t="s">
        <v>0</v>
      </c>
      <c r="B1" s="113"/>
      <c r="C1" s="113"/>
      <c r="D1" s="113"/>
      <c r="E1" s="113"/>
      <c r="F1" s="113"/>
      <c r="G1" s="113"/>
      <c r="H1" s="113"/>
      <c r="I1" s="114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90" t="s">
        <v>1</v>
      </c>
      <c r="B2" s="91"/>
      <c r="C2" s="93" t="s">
        <v>98</v>
      </c>
      <c r="D2" s="91"/>
      <c r="E2" s="95" t="s">
        <v>2</v>
      </c>
      <c r="F2" s="96" t="s">
        <v>3</v>
      </c>
      <c r="G2" s="91"/>
      <c r="H2" s="95" t="s">
        <v>4</v>
      </c>
      <c r="I2" s="115" t="s">
        <v>73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>
      <c r="A3" s="92"/>
      <c r="B3" s="83"/>
      <c r="C3" s="91"/>
      <c r="D3" s="91"/>
      <c r="E3" s="83"/>
      <c r="F3" s="83"/>
      <c r="G3" s="83"/>
      <c r="H3" s="83"/>
      <c r="I3" s="11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111" t="s">
        <v>5</v>
      </c>
      <c r="B4" s="83"/>
      <c r="C4" s="94" t="s">
        <v>7</v>
      </c>
      <c r="D4" s="83"/>
      <c r="E4" s="95" t="s">
        <v>8</v>
      </c>
      <c r="F4" s="95"/>
      <c r="G4" s="83"/>
      <c r="H4" s="95" t="s">
        <v>4</v>
      </c>
      <c r="I4" s="119" t="s">
        <v>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92"/>
      <c r="B5" s="83"/>
      <c r="C5" s="83"/>
      <c r="D5" s="83"/>
      <c r="E5" s="83"/>
      <c r="F5" s="83"/>
      <c r="G5" s="83"/>
      <c r="H5" s="83"/>
      <c r="I5" s="120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111" t="s">
        <v>14</v>
      </c>
      <c r="B6" s="83"/>
      <c r="C6" s="121" t="s">
        <v>79</v>
      </c>
      <c r="D6" s="91"/>
      <c r="E6" s="95" t="s">
        <v>19</v>
      </c>
      <c r="F6" s="122"/>
      <c r="G6" s="91"/>
      <c r="H6" s="95" t="s">
        <v>4</v>
      </c>
      <c r="I6" s="119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92"/>
      <c r="B7" s="83"/>
      <c r="C7" s="91"/>
      <c r="D7" s="91"/>
      <c r="E7" s="83"/>
      <c r="F7" s="91"/>
      <c r="G7" s="91"/>
      <c r="H7" s="83"/>
      <c r="I7" s="120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111" t="s">
        <v>21</v>
      </c>
      <c r="B8" s="83"/>
      <c r="C8" s="95"/>
      <c r="D8" s="83"/>
      <c r="E8" s="95" t="s">
        <v>22</v>
      </c>
      <c r="F8" s="95"/>
      <c r="G8" s="83"/>
      <c r="H8" s="95" t="s">
        <v>23</v>
      </c>
      <c r="I8" s="49"/>
      <c r="J8" s="1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92"/>
      <c r="B9" s="83"/>
      <c r="C9" s="83"/>
      <c r="D9" s="83"/>
      <c r="E9" s="83"/>
      <c r="F9" s="83"/>
      <c r="G9" s="83"/>
      <c r="H9" s="83"/>
      <c r="I9" s="50"/>
      <c r="J9" s="1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111" t="s">
        <v>24</v>
      </c>
      <c r="B10" s="83"/>
      <c r="C10" s="95" t="s">
        <v>9</v>
      </c>
      <c r="D10" s="83"/>
      <c r="E10" s="95" t="s">
        <v>25</v>
      </c>
      <c r="F10" s="95"/>
      <c r="G10" s="83"/>
      <c r="H10" s="95" t="s">
        <v>26</v>
      </c>
      <c r="I10" s="109"/>
      <c r="J10" s="1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117"/>
      <c r="B11" s="108"/>
      <c r="C11" s="108"/>
      <c r="D11" s="108"/>
      <c r="E11" s="108"/>
      <c r="F11" s="108"/>
      <c r="G11" s="108"/>
      <c r="H11" s="108"/>
      <c r="I11" s="110"/>
      <c r="J11" s="1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105" t="s">
        <v>27</v>
      </c>
      <c r="B12" s="83"/>
      <c r="C12" s="83"/>
      <c r="D12" s="83"/>
      <c r="E12" s="83"/>
      <c r="F12" s="83"/>
      <c r="G12" s="83"/>
      <c r="H12" s="83"/>
      <c r="I12" s="106"/>
      <c r="J12" s="1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51" t="s">
        <v>28</v>
      </c>
      <c r="B13" s="118" t="s">
        <v>29</v>
      </c>
      <c r="C13" s="98"/>
      <c r="D13" s="15" t="s">
        <v>31</v>
      </c>
      <c r="E13" s="118" t="s">
        <v>32</v>
      </c>
      <c r="F13" s="98"/>
      <c r="G13" s="15" t="s">
        <v>33</v>
      </c>
      <c r="H13" s="118" t="s">
        <v>34</v>
      </c>
      <c r="I13" s="124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9.25" customHeight="1">
      <c r="A14" s="52" t="s">
        <v>35</v>
      </c>
      <c r="B14" s="18" t="s">
        <v>36</v>
      </c>
      <c r="C14" s="19">
        <f>rozpočet!G26</f>
        <v>0</v>
      </c>
      <c r="D14" s="107" t="s">
        <v>39</v>
      </c>
      <c r="E14" s="98"/>
      <c r="F14" s="19">
        <v>0</v>
      </c>
      <c r="G14" s="107" t="s">
        <v>42</v>
      </c>
      <c r="H14" s="98"/>
      <c r="I14" s="53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9.25" customHeight="1">
      <c r="A15" s="54" t="s">
        <v>9</v>
      </c>
      <c r="B15" s="18" t="s">
        <v>44</v>
      </c>
      <c r="C15" s="19">
        <v>0</v>
      </c>
      <c r="D15" s="107" t="s">
        <v>45</v>
      </c>
      <c r="E15" s="98"/>
      <c r="F15" s="19">
        <v>0</v>
      </c>
      <c r="G15" s="107" t="s">
        <v>46</v>
      </c>
      <c r="H15" s="98"/>
      <c r="I15" s="53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8" customHeight="1">
      <c r="A16" s="52" t="s">
        <v>47</v>
      </c>
      <c r="B16" s="18" t="s">
        <v>36</v>
      </c>
      <c r="C16" s="19">
        <v>0</v>
      </c>
      <c r="D16" s="107" t="s">
        <v>48</v>
      </c>
      <c r="E16" s="98"/>
      <c r="F16" s="19">
        <v>0</v>
      </c>
      <c r="G16" s="107" t="s">
        <v>49</v>
      </c>
      <c r="H16" s="98"/>
      <c r="I16" s="53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6.5" customHeight="1">
      <c r="A17" s="54" t="s">
        <v>9</v>
      </c>
      <c r="B17" s="18" t="s">
        <v>44</v>
      </c>
      <c r="C17" s="19">
        <v>0</v>
      </c>
      <c r="D17" s="107" t="s">
        <v>9</v>
      </c>
      <c r="E17" s="98"/>
      <c r="F17" s="20" t="s">
        <v>9</v>
      </c>
      <c r="G17" s="107" t="s">
        <v>50</v>
      </c>
      <c r="H17" s="98"/>
      <c r="I17" s="53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6.5" customHeight="1">
      <c r="A18" s="52" t="s">
        <v>51</v>
      </c>
      <c r="B18" s="18" t="s">
        <v>36</v>
      </c>
      <c r="C18" s="19">
        <v>0</v>
      </c>
      <c r="D18" s="107" t="s">
        <v>9</v>
      </c>
      <c r="E18" s="98"/>
      <c r="F18" s="20" t="s">
        <v>9</v>
      </c>
      <c r="G18" s="107" t="s">
        <v>52</v>
      </c>
      <c r="H18" s="98"/>
      <c r="I18" s="53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6.5" customHeight="1">
      <c r="A19" s="54" t="s">
        <v>9</v>
      </c>
      <c r="B19" s="18" t="s">
        <v>44</v>
      </c>
      <c r="C19" s="19">
        <v>0</v>
      </c>
      <c r="D19" s="107" t="s">
        <v>9</v>
      </c>
      <c r="E19" s="98"/>
      <c r="F19" s="20" t="s">
        <v>9</v>
      </c>
      <c r="G19" s="107" t="s">
        <v>53</v>
      </c>
      <c r="H19" s="98"/>
      <c r="I19" s="53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3.5" customHeight="1">
      <c r="A20" s="102" t="s">
        <v>55</v>
      </c>
      <c r="B20" s="98"/>
      <c r="C20" s="19">
        <v>0</v>
      </c>
      <c r="D20" s="107" t="s">
        <v>9</v>
      </c>
      <c r="E20" s="98"/>
      <c r="F20" s="20" t="s">
        <v>9</v>
      </c>
      <c r="G20" s="107" t="s">
        <v>9</v>
      </c>
      <c r="H20" s="98"/>
      <c r="I20" s="55" t="s">
        <v>9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3.5" customHeight="1" thickBot="1">
      <c r="A21" s="103" t="s">
        <v>56</v>
      </c>
      <c r="B21" s="104"/>
      <c r="C21" s="23">
        <v>0</v>
      </c>
      <c r="D21" s="123" t="s">
        <v>9</v>
      </c>
      <c r="E21" s="104"/>
      <c r="F21" s="24" t="s">
        <v>9</v>
      </c>
      <c r="G21" s="123" t="s">
        <v>9</v>
      </c>
      <c r="H21" s="104"/>
      <c r="I21" s="56" t="s">
        <v>9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0.25" customHeight="1">
      <c r="A22" s="102" t="s">
        <v>58</v>
      </c>
      <c r="B22" s="98"/>
      <c r="C22" s="19">
        <f>SUM(C14:C21)</f>
        <v>0</v>
      </c>
      <c r="D22" s="97" t="s">
        <v>60</v>
      </c>
      <c r="E22" s="98"/>
      <c r="F22" s="19">
        <v>0</v>
      </c>
      <c r="G22" s="97" t="s">
        <v>61</v>
      </c>
      <c r="H22" s="98"/>
      <c r="I22" s="57">
        <f>SUM(I14:I19)</f>
        <v>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" customHeight="1">
      <c r="A23" s="58"/>
      <c r="B23" s="59"/>
      <c r="C23" s="59"/>
      <c r="D23" s="59"/>
      <c r="E23" s="59"/>
      <c r="F23" s="59"/>
      <c r="G23" s="59"/>
      <c r="H23" s="59"/>
      <c r="I23" s="60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" customHeight="1">
      <c r="A24" s="101" t="s">
        <v>62</v>
      </c>
      <c r="B24" s="100"/>
      <c r="C24" s="25">
        <v>0</v>
      </c>
      <c r="D24" s="99" t="s">
        <v>64</v>
      </c>
      <c r="E24" s="100"/>
      <c r="F24" s="25">
        <v>0</v>
      </c>
      <c r="G24" s="99" t="s">
        <v>65</v>
      </c>
      <c r="H24" s="100"/>
      <c r="I24" s="61">
        <f>C24</f>
        <v>0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3.5" customHeight="1" thickBot="1">
      <c r="A25" s="101" t="s">
        <v>66</v>
      </c>
      <c r="B25" s="100"/>
      <c r="C25" s="25">
        <f>C22+I22</f>
        <v>0</v>
      </c>
      <c r="D25" s="99" t="s">
        <v>59</v>
      </c>
      <c r="E25" s="100"/>
      <c r="F25" s="25">
        <f>(C25*0.21)</f>
        <v>0</v>
      </c>
      <c r="G25" s="99" t="s">
        <v>67</v>
      </c>
      <c r="H25" s="100"/>
      <c r="I25" s="61">
        <f>SUM(C25:F25)</f>
        <v>0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3.5" customHeight="1">
      <c r="A26" s="76" t="s">
        <v>68</v>
      </c>
      <c r="B26" s="77"/>
      <c r="C26" s="78"/>
      <c r="D26" s="79" t="s">
        <v>69</v>
      </c>
      <c r="E26" s="77"/>
      <c r="F26" s="78"/>
      <c r="G26" s="80" t="s">
        <v>70</v>
      </c>
      <c r="H26" s="77"/>
      <c r="I26" s="81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3.5" customHeight="1">
      <c r="A27" s="82"/>
      <c r="B27" s="83"/>
      <c r="C27" s="84"/>
      <c r="D27" s="85" t="s">
        <v>110</v>
      </c>
      <c r="E27" s="86"/>
      <c r="F27" s="87"/>
      <c r="G27" s="88" t="s">
        <v>9</v>
      </c>
      <c r="H27" s="86"/>
      <c r="I27" s="8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2" customHeight="1">
      <c r="A28" s="82"/>
      <c r="B28" s="83"/>
      <c r="C28" s="84"/>
      <c r="D28" s="85" t="s">
        <v>112</v>
      </c>
      <c r="E28" s="86"/>
      <c r="F28" s="87"/>
      <c r="G28" s="88" t="s">
        <v>9</v>
      </c>
      <c r="H28" s="86"/>
      <c r="I28" s="8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2" customHeight="1">
      <c r="A29" s="62"/>
      <c r="B29" s="63"/>
      <c r="C29" s="48"/>
      <c r="D29" s="85" t="s">
        <v>111</v>
      </c>
      <c r="E29" s="88"/>
      <c r="F29" s="89"/>
      <c r="G29" s="47"/>
      <c r="H29" s="63"/>
      <c r="I29" s="64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 customHeight="1" thickBot="1">
      <c r="A30" s="71" t="s">
        <v>71</v>
      </c>
      <c r="B30" s="72"/>
      <c r="C30" s="73"/>
      <c r="D30" s="74" t="s">
        <v>72</v>
      </c>
      <c r="E30" s="72"/>
      <c r="F30" s="73"/>
      <c r="G30" s="74" t="s">
        <v>72</v>
      </c>
      <c r="H30" s="72"/>
      <c r="I30" s="75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17"/>
      <c r="B37" s="17"/>
      <c r="C37" s="17"/>
      <c r="D37" s="17"/>
      <c r="E37" s="17"/>
      <c r="F37" s="17"/>
      <c r="G37" s="17"/>
      <c r="H37" s="17"/>
      <c r="I37" s="1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7"/>
      <c r="B38" s="17"/>
      <c r="C38" s="17"/>
      <c r="D38" s="17"/>
      <c r="E38" s="17"/>
      <c r="F38" s="17"/>
      <c r="G38" s="17"/>
      <c r="H38" s="17"/>
      <c r="I38" s="1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17"/>
      <c r="B39" s="17"/>
      <c r="C39" s="17"/>
      <c r="D39" s="17"/>
      <c r="E39" s="17"/>
      <c r="F39" s="17"/>
      <c r="G39" s="17"/>
      <c r="H39" s="17"/>
      <c r="I39" s="1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17"/>
      <c r="B41" s="17"/>
      <c r="C41" s="17"/>
      <c r="D41" s="17"/>
      <c r="E41" s="17"/>
      <c r="F41" s="17"/>
      <c r="G41" s="17"/>
      <c r="H41" s="17"/>
      <c r="I41" s="1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17"/>
      <c r="B42" s="17"/>
      <c r="C42" s="17"/>
      <c r="D42" s="17"/>
      <c r="E42" s="17"/>
      <c r="F42" s="17"/>
      <c r="G42" s="17"/>
      <c r="H42" s="17"/>
      <c r="I42" s="1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17"/>
      <c r="B43" s="17"/>
      <c r="C43" s="17"/>
      <c r="D43" s="17"/>
      <c r="E43" s="17"/>
      <c r="F43" s="17"/>
      <c r="G43" s="17"/>
      <c r="H43" s="17"/>
      <c r="I43" s="1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17"/>
      <c r="B45" s="17"/>
      <c r="C45" s="17"/>
      <c r="D45" s="17"/>
      <c r="E45" s="17"/>
      <c r="F45" s="17"/>
      <c r="G45" s="17"/>
      <c r="H45" s="17"/>
      <c r="I45" s="1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17"/>
      <c r="B46" s="17"/>
      <c r="C46" s="17"/>
      <c r="D46" s="17"/>
      <c r="E46" s="17"/>
      <c r="F46" s="17"/>
      <c r="G46" s="17"/>
      <c r="H46" s="17"/>
      <c r="I46" s="1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17"/>
      <c r="B47" s="17"/>
      <c r="C47" s="17"/>
      <c r="D47" s="17"/>
      <c r="E47" s="17"/>
      <c r="F47" s="17"/>
      <c r="G47" s="17"/>
      <c r="H47" s="17"/>
      <c r="I47" s="1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17"/>
      <c r="B48" s="17"/>
      <c r="C48" s="17"/>
      <c r="D48" s="17"/>
      <c r="E48" s="17"/>
      <c r="F48" s="17"/>
      <c r="G48" s="17"/>
      <c r="H48" s="17"/>
      <c r="I48" s="1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17"/>
      <c r="B49" s="17"/>
      <c r="C49" s="17"/>
      <c r="D49" s="17"/>
      <c r="E49" s="17"/>
      <c r="F49" s="17"/>
      <c r="G49" s="17"/>
      <c r="H49" s="17"/>
      <c r="I49" s="1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17"/>
      <c r="B50" s="17"/>
      <c r="C50" s="17"/>
      <c r="D50" s="17"/>
      <c r="E50" s="17"/>
      <c r="F50" s="17"/>
      <c r="G50" s="17"/>
      <c r="H50" s="17"/>
      <c r="I50" s="1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17"/>
      <c r="B51" s="17"/>
      <c r="C51" s="17"/>
      <c r="D51" s="17"/>
      <c r="E51" s="17"/>
      <c r="F51" s="17"/>
      <c r="G51" s="17"/>
      <c r="H51" s="17"/>
      <c r="I51" s="1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17"/>
      <c r="B52" s="17"/>
      <c r="C52" s="17"/>
      <c r="D52" s="17"/>
      <c r="E52" s="17"/>
      <c r="F52" s="17"/>
      <c r="G52" s="17"/>
      <c r="H52" s="17"/>
      <c r="I52" s="1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17"/>
      <c r="B54" s="17"/>
      <c r="C54" s="17"/>
      <c r="D54" s="17"/>
      <c r="E54" s="17"/>
      <c r="F54" s="17"/>
      <c r="G54" s="17"/>
      <c r="H54" s="17"/>
      <c r="I54" s="1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17"/>
      <c r="B55" s="17"/>
      <c r="C55" s="17"/>
      <c r="D55" s="17"/>
      <c r="E55" s="17"/>
      <c r="F55" s="17"/>
      <c r="G55" s="17"/>
      <c r="H55" s="17"/>
      <c r="I55" s="1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17"/>
      <c r="B56" s="17"/>
      <c r="C56" s="17"/>
      <c r="D56" s="17"/>
      <c r="E56" s="17"/>
      <c r="F56" s="17"/>
      <c r="G56" s="17"/>
      <c r="H56" s="17"/>
      <c r="I56" s="17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17"/>
      <c r="B57" s="17"/>
      <c r="C57" s="17"/>
      <c r="D57" s="17"/>
      <c r="E57" s="17"/>
      <c r="F57" s="17"/>
      <c r="G57" s="17"/>
      <c r="H57" s="17"/>
      <c r="I57" s="1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17"/>
      <c r="B58" s="17"/>
      <c r="C58" s="17"/>
      <c r="D58" s="17"/>
      <c r="E58" s="17"/>
      <c r="F58" s="17"/>
      <c r="G58" s="17"/>
      <c r="H58" s="17"/>
      <c r="I58" s="1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17"/>
      <c r="B59" s="17"/>
      <c r="C59" s="17"/>
      <c r="D59" s="17"/>
      <c r="E59" s="17"/>
      <c r="F59" s="17"/>
      <c r="G59" s="17"/>
      <c r="H59" s="17"/>
      <c r="I59" s="17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17"/>
      <c r="B60" s="17"/>
      <c r="C60" s="17"/>
      <c r="D60" s="17"/>
      <c r="E60" s="17"/>
      <c r="F60" s="17"/>
      <c r="G60" s="17"/>
      <c r="H60" s="17"/>
      <c r="I60" s="17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17"/>
      <c r="B61" s="17"/>
      <c r="C61" s="17"/>
      <c r="D61" s="17"/>
      <c r="E61" s="17"/>
      <c r="F61" s="17"/>
      <c r="G61" s="17"/>
      <c r="H61" s="17"/>
      <c r="I61" s="1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17"/>
      <c r="B63" s="17"/>
      <c r="C63" s="17"/>
      <c r="D63" s="17"/>
      <c r="E63" s="17"/>
      <c r="F63" s="17"/>
      <c r="G63" s="17"/>
      <c r="H63" s="17"/>
      <c r="I63" s="17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17"/>
      <c r="B64" s="17"/>
      <c r="C64" s="17"/>
      <c r="D64" s="17"/>
      <c r="E64" s="17"/>
      <c r="F64" s="17"/>
      <c r="G64" s="17"/>
      <c r="H64" s="17"/>
      <c r="I64" s="1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17"/>
      <c r="B65" s="17"/>
      <c r="C65" s="17"/>
      <c r="D65" s="17"/>
      <c r="E65" s="17"/>
      <c r="F65" s="17"/>
      <c r="G65" s="17"/>
      <c r="H65" s="17"/>
      <c r="I65" s="1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17"/>
      <c r="B66" s="17"/>
      <c r="C66" s="17"/>
      <c r="D66" s="17"/>
      <c r="E66" s="17"/>
      <c r="F66" s="17"/>
      <c r="G66" s="17"/>
      <c r="H66" s="17"/>
      <c r="I66" s="1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17"/>
      <c r="B67" s="17"/>
      <c r="C67" s="17"/>
      <c r="D67" s="17"/>
      <c r="E67" s="17"/>
      <c r="F67" s="17"/>
      <c r="G67" s="17"/>
      <c r="H67" s="17"/>
      <c r="I67" s="1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17"/>
      <c r="B68" s="17"/>
      <c r="C68" s="17"/>
      <c r="D68" s="17"/>
      <c r="E68" s="17"/>
      <c r="F68" s="17"/>
      <c r="G68" s="17"/>
      <c r="H68" s="17"/>
      <c r="I68" s="1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17"/>
      <c r="B69" s="17"/>
      <c r="C69" s="17"/>
      <c r="D69" s="17"/>
      <c r="E69" s="17"/>
      <c r="F69" s="17"/>
      <c r="G69" s="17"/>
      <c r="H69" s="17"/>
      <c r="I69" s="1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17"/>
      <c r="B70" s="17"/>
      <c r="C70" s="17"/>
      <c r="D70" s="17"/>
      <c r="E70" s="17"/>
      <c r="F70" s="17"/>
      <c r="G70" s="17"/>
      <c r="H70" s="17"/>
      <c r="I70" s="1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17"/>
      <c r="B71" s="17"/>
      <c r="C71" s="17"/>
      <c r="D71" s="17"/>
      <c r="E71" s="17"/>
      <c r="F71" s="17"/>
      <c r="G71" s="17"/>
      <c r="H71" s="17"/>
      <c r="I71" s="1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0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74">
    <mergeCell ref="G14:H14"/>
    <mergeCell ref="H13:I13"/>
    <mergeCell ref="G15:H15"/>
    <mergeCell ref="G16:H16"/>
    <mergeCell ref="G17:H17"/>
    <mergeCell ref="D18:E18"/>
    <mergeCell ref="D19:E19"/>
    <mergeCell ref="D20:E20"/>
    <mergeCell ref="D21:E21"/>
    <mergeCell ref="G18:H18"/>
    <mergeCell ref="G19:H19"/>
    <mergeCell ref="G20:H20"/>
    <mergeCell ref="G21:H21"/>
    <mergeCell ref="A25:B25"/>
    <mergeCell ref="A4:B5"/>
    <mergeCell ref="A8:B9"/>
    <mergeCell ref="A1:I1"/>
    <mergeCell ref="H6:H7"/>
    <mergeCell ref="H2:H3"/>
    <mergeCell ref="I2:I3"/>
    <mergeCell ref="A10:B11"/>
    <mergeCell ref="B13:C13"/>
    <mergeCell ref="I4:I5"/>
    <mergeCell ref="I6:I7"/>
    <mergeCell ref="A6:B7"/>
    <mergeCell ref="C6:D7"/>
    <mergeCell ref="E6:E7"/>
    <mergeCell ref="F6:G7"/>
    <mergeCell ref="E13:F13"/>
    <mergeCell ref="A12:I12"/>
    <mergeCell ref="F4:G5"/>
    <mergeCell ref="H4:H5"/>
    <mergeCell ref="D16:E16"/>
    <mergeCell ref="D17:E17"/>
    <mergeCell ref="F10:G11"/>
    <mergeCell ref="D14:E14"/>
    <mergeCell ref="C8:D9"/>
    <mergeCell ref="E8:E9"/>
    <mergeCell ref="C10:D11"/>
    <mergeCell ref="E10:E11"/>
    <mergeCell ref="D15:E15"/>
    <mergeCell ref="F8:G9"/>
    <mergeCell ref="H8:H9"/>
    <mergeCell ref="H10:H11"/>
    <mergeCell ref="I10:I11"/>
    <mergeCell ref="A24:B24"/>
    <mergeCell ref="A20:B20"/>
    <mergeCell ref="A21:B21"/>
    <mergeCell ref="A22:B22"/>
    <mergeCell ref="D22:E22"/>
    <mergeCell ref="G22:H22"/>
    <mergeCell ref="G24:H24"/>
    <mergeCell ref="G25:H25"/>
    <mergeCell ref="G27:I27"/>
    <mergeCell ref="D24:E24"/>
    <mergeCell ref="D25:E25"/>
    <mergeCell ref="D27:F27"/>
    <mergeCell ref="A2:B3"/>
    <mergeCell ref="C2:D3"/>
    <mergeCell ref="C4:D5"/>
    <mergeCell ref="E2:E3"/>
    <mergeCell ref="F2:G3"/>
    <mergeCell ref="E4:E5"/>
    <mergeCell ref="A30:C30"/>
    <mergeCell ref="D30:F30"/>
    <mergeCell ref="G30:I30"/>
    <mergeCell ref="A26:C26"/>
    <mergeCell ref="D26:F26"/>
    <mergeCell ref="G26:I26"/>
    <mergeCell ref="A27:C27"/>
    <mergeCell ref="A28:C28"/>
    <mergeCell ref="D28:F28"/>
    <mergeCell ref="G28:I28"/>
    <mergeCell ref="D29:F29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3"/>
  <sheetViews>
    <sheetView tabSelected="1" workbookViewId="0" topLeftCell="A1">
      <selection activeCell="A4" sqref="A4"/>
    </sheetView>
  </sheetViews>
  <sheetFormatPr defaultColWidth="16.8515625" defaultRowHeight="15" customHeight="1"/>
  <cols>
    <col min="1" max="1" width="14.28125" style="0" customWidth="1"/>
    <col min="2" max="2" width="22.00390625" style="0" customWidth="1"/>
    <col min="3" max="3" width="97.7109375" style="0" customWidth="1"/>
    <col min="4" max="5" width="18.421875" style="0" customWidth="1"/>
    <col min="6" max="6" width="24.8515625" style="0" customWidth="1"/>
    <col min="7" max="7" width="27.7109375" style="0" customWidth="1"/>
    <col min="8" max="26" width="10.140625" style="0" customWidth="1"/>
  </cols>
  <sheetData>
    <row r="1" spans="1:26" ht="15.6">
      <c r="A1" s="125" t="s">
        <v>6</v>
      </c>
      <c r="B1" s="126"/>
      <c r="C1" s="126"/>
      <c r="D1" s="126"/>
      <c r="E1" s="126"/>
      <c r="F1" s="126"/>
      <c r="G1" s="12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6">
      <c r="A3" s="127" t="s">
        <v>97</v>
      </c>
      <c r="B3" s="126"/>
      <c r="C3" s="126"/>
      <c r="D3" s="126"/>
      <c r="E3" s="126"/>
      <c r="F3" s="126"/>
      <c r="G3" s="12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4" t="s">
        <v>109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4" t="s">
        <v>10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5.5" customHeight="1">
      <c r="A8" s="5" t="s">
        <v>11</v>
      </c>
      <c r="B8" s="6" t="s">
        <v>12</v>
      </c>
      <c r="C8" s="8" t="s">
        <v>13</v>
      </c>
      <c r="D8" s="6" t="s">
        <v>15</v>
      </c>
      <c r="E8" s="6" t="s">
        <v>16</v>
      </c>
      <c r="F8" s="6" t="s">
        <v>17</v>
      </c>
      <c r="G8" s="9" t="s">
        <v>18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8.5" customHeight="1">
      <c r="A9" s="10">
        <v>1</v>
      </c>
      <c r="B9" s="11" t="s">
        <v>84</v>
      </c>
      <c r="C9" s="37" t="s">
        <v>81</v>
      </c>
      <c r="D9" s="28" t="s">
        <v>30</v>
      </c>
      <c r="E9" s="29">
        <v>1</v>
      </c>
      <c r="F9" s="66">
        <v>0</v>
      </c>
      <c r="G9" s="30">
        <f>E9*F9</f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5.5" customHeight="1">
      <c r="A10" s="10">
        <v>2</v>
      </c>
      <c r="B10" s="70" t="s">
        <v>114</v>
      </c>
      <c r="C10" s="37" t="s">
        <v>80</v>
      </c>
      <c r="D10" s="28" t="s">
        <v>20</v>
      </c>
      <c r="E10" s="29">
        <v>102.5</v>
      </c>
      <c r="F10" s="66">
        <v>0</v>
      </c>
      <c r="G10" s="30">
        <f>E10*F10</f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7.25" customHeight="1">
      <c r="A11" s="14">
        <v>3</v>
      </c>
      <c r="B11" s="16" t="s">
        <v>83</v>
      </c>
      <c r="C11" s="38" t="s">
        <v>96</v>
      </c>
      <c r="D11" s="16" t="s">
        <v>82</v>
      </c>
      <c r="E11" s="31">
        <v>3075</v>
      </c>
      <c r="F11" s="67">
        <v>0</v>
      </c>
      <c r="G11" s="32">
        <f aca="true" t="shared" si="0" ref="G11:G25">E11*F11</f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9.5" customHeight="1">
      <c r="A12" s="14">
        <v>4</v>
      </c>
      <c r="B12" s="16" t="s">
        <v>85</v>
      </c>
      <c r="C12" s="38" t="s">
        <v>37</v>
      </c>
      <c r="D12" s="16" t="s">
        <v>38</v>
      </c>
      <c r="E12" s="31">
        <v>403.3</v>
      </c>
      <c r="F12" s="67">
        <v>0</v>
      </c>
      <c r="G12" s="32">
        <f t="shared" si="0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.5" customHeight="1">
      <c r="A13" s="14">
        <v>5</v>
      </c>
      <c r="B13" s="16" t="s">
        <v>86</v>
      </c>
      <c r="C13" s="38" t="s">
        <v>76</v>
      </c>
      <c r="D13" s="16" t="s">
        <v>74</v>
      </c>
      <c r="E13" s="31">
        <v>326</v>
      </c>
      <c r="F13" s="67">
        <v>0</v>
      </c>
      <c r="G13" s="32">
        <f t="shared" si="0"/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7.25" customHeight="1">
      <c r="A14" s="14">
        <v>6</v>
      </c>
      <c r="B14" s="44" t="s">
        <v>87</v>
      </c>
      <c r="C14" s="45" t="s">
        <v>75</v>
      </c>
      <c r="D14" s="44" t="s">
        <v>43</v>
      </c>
      <c r="E14" s="46">
        <v>5630</v>
      </c>
      <c r="F14" s="67">
        <v>0</v>
      </c>
      <c r="G14" s="32">
        <f t="shared" si="0"/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8" customHeight="1">
      <c r="A15" s="14">
        <v>7</v>
      </c>
      <c r="B15" s="44" t="s">
        <v>104</v>
      </c>
      <c r="C15" s="45" t="s">
        <v>103</v>
      </c>
      <c r="D15" s="44" t="s">
        <v>43</v>
      </c>
      <c r="E15" s="46">
        <v>7660</v>
      </c>
      <c r="F15" s="67">
        <v>0</v>
      </c>
      <c r="G15" s="32">
        <f aca="true" t="shared" si="1" ref="G15:G17">F15*E15</f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9.5" customHeight="1">
      <c r="A16" s="14">
        <v>8</v>
      </c>
      <c r="B16" s="44" t="s">
        <v>102</v>
      </c>
      <c r="C16" s="45" t="s">
        <v>105</v>
      </c>
      <c r="D16" s="44" t="s">
        <v>43</v>
      </c>
      <c r="E16" s="46">
        <v>2031</v>
      </c>
      <c r="F16" s="67">
        <v>0</v>
      </c>
      <c r="G16" s="32">
        <f t="shared" si="1"/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9.5" customHeight="1">
      <c r="A17" s="14">
        <v>9</v>
      </c>
      <c r="B17" s="44" t="s">
        <v>88</v>
      </c>
      <c r="C17" s="45" t="s">
        <v>101</v>
      </c>
      <c r="D17" s="44" t="s">
        <v>43</v>
      </c>
      <c r="E17" s="46">
        <v>5630</v>
      </c>
      <c r="F17" s="67">
        <v>0</v>
      </c>
      <c r="G17" s="32">
        <f t="shared" si="1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2.5" customHeight="1">
      <c r="A18" s="14">
        <v>10</v>
      </c>
      <c r="B18" s="16" t="s">
        <v>89</v>
      </c>
      <c r="C18" s="38" t="s">
        <v>40</v>
      </c>
      <c r="D18" s="16" t="s">
        <v>41</v>
      </c>
      <c r="E18" s="31">
        <v>326</v>
      </c>
      <c r="F18" s="67">
        <v>0</v>
      </c>
      <c r="G18" s="32">
        <f t="shared" si="0"/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.75" customHeight="1">
      <c r="A19" s="14">
        <v>11</v>
      </c>
      <c r="B19" s="16" t="s">
        <v>90</v>
      </c>
      <c r="C19" s="38" t="s">
        <v>54</v>
      </c>
      <c r="D19" s="16" t="s">
        <v>43</v>
      </c>
      <c r="E19" s="31">
        <v>326</v>
      </c>
      <c r="F19" s="67">
        <v>0</v>
      </c>
      <c r="G19" s="32">
        <f t="shared" si="0"/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26">
        <v>12</v>
      </c>
      <c r="B20" s="27" t="s">
        <v>91</v>
      </c>
      <c r="C20" s="39" t="s">
        <v>77</v>
      </c>
      <c r="D20" s="27" t="s">
        <v>43</v>
      </c>
      <c r="E20" s="33">
        <v>210</v>
      </c>
      <c r="F20" s="68">
        <v>0</v>
      </c>
      <c r="G20" s="34">
        <f t="shared" si="0"/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26">
        <v>13</v>
      </c>
      <c r="B21" s="27" t="s">
        <v>92</v>
      </c>
      <c r="C21" s="39" t="s">
        <v>78</v>
      </c>
      <c r="D21" s="27" t="s">
        <v>43</v>
      </c>
      <c r="E21" s="33">
        <v>210</v>
      </c>
      <c r="F21" s="68">
        <v>0</v>
      </c>
      <c r="G21" s="34">
        <f t="shared" si="0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26">
        <v>14</v>
      </c>
      <c r="B22" s="27" t="s">
        <v>99</v>
      </c>
      <c r="C22" s="39" t="s">
        <v>100</v>
      </c>
      <c r="D22" s="27" t="s">
        <v>20</v>
      </c>
      <c r="E22" s="33">
        <v>26.6</v>
      </c>
      <c r="F22" s="68">
        <v>0</v>
      </c>
      <c r="G22" s="34">
        <f t="shared" si="0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26">
        <v>15</v>
      </c>
      <c r="B23" s="27" t="s">
        <v>93</v>
      </c>
      <c r="C23" s="39" t="s">
        <v>94</v>
      </c>
      <c r="D23" s="27" t="s">
        <v>43</v>
      </c>
      <c r="E23" s="33">
        <v>403</v>
      </c>
      <c r="F23" s="68">
        <v>0</v>
      </c>
      <c r="G23" s="34">
        <f t="shared" si="0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6.4">
      <c r="A24" s="26">
        <v>16</v>
      </c>
      <c r="B24" s="27" t="s">
        <v>107</v>
      </c>
      <c r="C24" s="39" t="s">
        <v>106</v>
      </c>
      <c r="D24" s="27" t="s">
        <v>43</v>
      </c>
      <c r="E24" s="33">
        <v>18</v>
      </c>
      <c r="F24" s="68">
        <v>0</v>
      </c>
      <c r="G24" s="34">
        <f t="shared" si="0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4.75" customHeight="1">
      <c r="A25" s="21">
        <v>17</v>
      </c>
      <c r="B25" s="22" t="s">
        <v>95</v>
      </c>
      <c r="C25" s="40" t="s">
        <v>108</v>
      </c>
      <c r="D25" s="22" t="s">
        <v>43</v>
      </c>
      <c r="E25" s="35">
        <v>385</v>
      </c>
      <c r="F25" s="69">
        <v>0</v>
      </c>
      <c r="G25" s="36">
        <f t="shared" si="0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4"/>
      <c r="B26" s="4"/>
      <c r="C26" s="128" t="s">
        <v>57</v>
      </c>
      <c r="D26" s="108"/>
      <c r="E26" s="108"/>
      <c r="F26" s="129"/>
      <c r="G26" s="41">
        <f>SUM(G9:G25)</f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4"/>
      <c r="B27" s="4"/>
      <c r="C27" s="130" t="s">
        <v>59</v>
      </c>
      <c r="D27" s="131"/>
      <c r="E27" s="131"/>
      <c r="F27" s="132"/>
      <c r="G27" s="42">
        <f>G26*0.21</f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133" t="s">
        <v>63</v>
      </c>
      <c r="D28" s="134"/>
      <c r="E28" s="134"/>
      <c r="F28" s="104"/>
      <c r="G28" s="43">
        <f>G26+G27</f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65" t="s">
        <v>113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</sheetData>
  <mergeCells count="5">
    <mergeCell ref="A1:G1"/>
    <mergeCell ref="A3:G3"/>
    <mergeCell ref="C26:F26"/>
    <mergeCell ref="C27:F27"/>
    <mergeCell ref="C28:F28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Motal</dc:creator>
  <cp:keywords/>
  <dc:description/>
  <cp:lastModifiedBy>Drozenova Dagmar</cp:lastModifiedBy>
  <cp:lastPrinted>2019-08-08T11:43:26Z</cp:lastPrinted>
  <dcterms:created xsi:type="dcterms:W3CDTF">2019-06-03T13:28:04Z</dcterms:created>
  <dcterms:modified xsi:type="dcterms:W3CDTF">2023-04-06T10:49:55Z</dcterms:modified>
  <cp:category/>
  <cp:version/>
  <cp:contentType/>
  <cp:contentStatus/>
</cp:coreProperties>
</file>