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ink/ink1.xml" ContentType="application/inkml+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330"/>
  <workbookPr/>
  <bookViews>
    <workbookView xWindow="28680" yWindow="65416" windowWidth="29040" windowHeight="15840" activeTab="0"/>
  </bookViews>
  <sheets>
    <sheet name="CELKEM" sheetId="1" r:id="rId1"/>
    <sheet name="Mapping" sheetId="18" r:id="rId2"/>
    <sheet name="IM" sheetId="20" r:id="rId3"/>
  </sheets>
  <definedNames>
    <definedName name="_xlnm._FilterDatabase" localSheetId="2" hidden="1">'IM'!$A$2:$O$51</definedName>
    <definedName name="_xlnm._FilterDatabase" localSheetId="1" hidden="1">'Mapping'!$A$2:$O$67</definedName>
    <definedName name="Excel_BuiltIn_Print_Titles_1" localSheetId="0">'CELKEM'!#REF!</definedName>
    <definedName name="Excel_BuiltIn_Print_Titles_1" localSheetId="2">'IM'!$F$2:$HV$2</definedName>
    <definedName name="Excel_BuiltIn_Print_Titles_1" localSheetId="1">'Mapping'!$F$2:$HT$2</definedName>
    <definedName name="Excel_BuiltIn_Print_Titles_1">#REF!</definedName>
    <definedName name="_xlnm.Print_Area" localSheetId="0">'CELKEM'!$A$1:$E$11</definedName>
    <definedName name="_xlnm.Print_Area" localSheetId="2">'IM'!$A$2:$O$21</definedName>
    <definedName name="_xlnm.Print_Area" localSheetId="1">'Mapping'!$A$2:$O$38</definedName>
    <definedName name="Z_4D0D2B2A_9DF8_458C_AAEE_86A80A3339F0_.wvu.Cols" localSheetId="2" hidden="1">'IM'!#REF!</definedName>
    <definedName name="Z_4D0D2B2A_9DF8_458C_AAEE_86A80A3339F0_.wvu.Cols" localSheetId="1" hidden="1">'Mapping'!#REF!</definedName>
    <definedName name="Z_4D0D2B2A_9DF8_458C_AAEE_86A80A3339F0_.wvu.FilterData" localSheetId="2" hidden="1">'IM'!$A$2:$O$51</definedName>
    <definedName name="Z_4D0D2B2A_9DF8_458C_AAEE_86A80A3339F0_.wvu.FilterData" localSheetId="1" hidden="1">'Mapping'!$A$2:$O$67</definedName>
    <definedName name="Z_4D0D2B2A_9DF8_458C_AAEE_86A80A3339F0_.wvu.PrintArea" localSheetId="2" hidden="1">'IM'!$A$2:$O$51</definedName>
    <definedName name="Z_4D0D2B2A_9DF8_458C_AAEE_86A80A3339F0_.wvu.PrintArea" localSheetId="1" hidden="1">'Mapping'!$A$2:$O$67</definedName>
    <definedName name="Z_4D0D2B2A_9DF8_458C_AAEE_86A80A3339F0_.wvu.PrintTitles" localSheetId="2" hidden="1">'IM'!$2:$2</definedName>
    <definedName name="Z_4D0D2B2A_9DF8_458C_AAEE_86A80A3339F0_.wvu.PrintTitles" localSheetId="1" hidden="1">'Mapping'!$2:$2</definedName>
    <definedName name="Z_663F3EEA_54DF_4CA4_AC64_811AA139A51B_.wvu.FilterData" localSheetId="2" hidden="1">'IM'!$A$2:$O$51</definedName>
    <definedName name="Z_663F3EEA_54DF_4CA4_AC64_811AA139A51B_.wvu.FilterData" localSheetId="1" hidden="1">'Mapping'!$A$2:$O$67</definedName>
    <definedName name="Z_8739B187_5193_4A50_AB3C_AACA053D53F9_.wvu.Cols" localSheetId="2" hidden="1">'IM'!#REF!</definedName>
    <definedName name="Z_8739B187_5193_4A50_AB3C_AACA053D53F9_.wvu.Cols" localSheetId="1" hidden="1">'Mapping'!#REF!</definedName>
    <definedName name="Z_8739B187_5193_4A50_AB3C_AACA053D53F9_.wvu.FilterData" localSheetId="2" hidden="1">'IM'!$A$2:$O$51</definedName>
    <definedName name="Z_8739B187_5193_4A50_AB3C_AACA053D53F9_.wvu.FilterData" localSheetId="1" hidden="1">'Mapping'!$A$2:$O$67</definedName>
    <definedName name="Z_C813679C_1F25_4E8B_B995_533787F0CCF2_.wvu.Cols" localSheetId="2" hidden="1">'IM'!#REF!</definedName>
    <definedName name="Z_C813679C_1F25_4E8B_B995_533787F0CCF2_.wvu.Cols" localSheetId="1" hidden="1">'Mapping'!#REF!</definedName>
    <definedName name="Z_C813679C_1F25_4E8B_B995_533787F0CCF2_.wvu.FilterData" localSheetId="2" hidden="1">'IM'!$A$2:$O$51</definedName>
    <definedName name="Z_C813679C_1F25_4E8B_B995_533787F0CCF2_.wvu.FilterData" localSheetId="1" hidden="1">'Mapping'!$A$2:$O$67</definedName>
    <definedName name="Z_C813679C_1F25_4E8B_B995_533787F0CCF2_.wvu.PrintArea" localSheetId="2" hidden="1">'IM'!$A$2:$O$51</definedName>
    <definedName name="Z_C813679C_1F25_4E8B_B995_533787F0CCF2_.wvu.PrintArea" localSheetId="1" hidden="1">'Mapping'!$A$2:$O$67</definedName>
    <definedName name="Z_C813679C_1F25_4E8B_B995_533787F0CCF2_.wvu.PrintTitles" localSheetId="2" hidden="1">'IM'!$2:$2</definedName>
    <definedName name="Z_C813679C_1F25_4E8B_B995_533787F0CCF2_.wvu.PrintTitles" localSheetId="1" hidden="1">'Mapping'!$2:$2</definedName>
    <definedName name="Z_D80F4BCD_90E6_4CF9_BB80_CD28A212AF14_.wvu.Cols" localSheetId="2" hidden="1">'IM'!#REF!</definedName>
    <definedName name="Z_D80F4BCD_90E6_4CF9_BB80_CD28A212AF14_.wvu.Cols" localSheetId="1" hidden="1">'Mapping'!#REF!</definedName>
    <definedName name="Z_D80F4BCD_90E6_4CF9_BB80_CD28A212AF14_.wvu.FilterData" localSheetId="2" hidden="1">'IM'!$A$2:$O$51</definedName>
    <definedName name="Z_D80F4BCD_90E6_4CF9_BB80_CD28A212AF14_.wvu.FilterData" localSheetId="1" hidden="1">'Mapping'!$A$2:$O$67</definedName>
    <definedName name="Z_D80F4BCD_90E6_4CF9_BB80_CD28A212AF14_.wvu.PrintArea" localSheetId="2" hidden="1">'IM'!$A$2:$O$51</definedName>
    <definedName name="Z_D80F4BCD_90E6_4CF9_BB80_CD28A212AF14_.wvu.PrintArea" localSheetId="1" hidden="1">'Mapping'!$A$2:$O$67</definedName>
    <definedName name="Z_D80F4BCD_90E6_4CF9_BB80_CD28A212AF14_.wvu.PrintTitles" localSheetId="2" hidden="1">'IM'!$2:$2</definedName>
    <definedName name="Z_D80F4BCD_90E6_4CF9_BB80_CD28A212AF14_.wvu.PrintTitles" localSheetId="1" hidden="1">'Mapping'!$2:$2</definedName>
    <definedName name="Z_F18F5723_E1DD_4928_A1A8_38350028BAD1_.wvu.Cols" localSheetId="2" hidden="1">'IM'!#REF!</definedName>
    <definedName name="Z_F18F5723_E1DD_4928_A1A8_38350028BAD1_.wvu.Cols" localSheetId="1" hidden="1">'Mapping'!#REF!</definedName>
    <definedName name="Z_F18F5723_E1DD_4928_A1A8_38350028BAD1_.wvu.FilterData" localSheetId="2" hidden="1">'IM'!$A$2:$O$2</definedName>
    <definedName name="Z_F18F5723_E1DD_4928_A1A8_38350028BAD1_.wvu.FilterData" localSheetId="1" hidden="1">'Mapping'!$A$2:$O$2</definedName>
    <definedName name="Z_F18F5723_E1DD_4928_A1A8_38350028BAD1_.wvu.PrintArea" localSheetId="2" hidden="1">'IM'!$A$2:$O$50</definedName>
    <definedName name="Z_F18F5723_E1DD_4928_A1A8_38350028BAD1_.wvu.PrintArea" localSheetId="1" hidden="1">'Mapping'!$A$2:$O$66</definedName>
    <definedName name="Z_F18F5723_E1DD_4928_A1A8_38350028BAD1_.wvu.PrintTitles" localSheetId="2" hidden="1">'IM'!$2:$2</definedName>
    <definedName name="Z_F18F5723_E1DD_4928_A1A8_38350028BAD1_.wvu.PrintTitles" localSheetId="1" hidden="1">'Mapping'!$2:$2</definedName>
    <definedName name="_xlnm.Print_Titles" localSheetId="1">'Mapping'!$2:$2</definedName>
    <definedName name="_xlnm.Print_Titles" localSheetId="2">'IM'!$2:$2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<sst xmlns="http://schemas.openxmlformats.org/spreadsheetml/2006/main" count="190" uniqueCount="103">
  <si>
    <t>pořadové číslo</t>
  </si>
  <si>
    <t>popis</t>
  </si>
  <si>
    <t>Kč/jednotka bez_DPH</t>
  </si>
  <si>
    <t>počet</t>
  </si>
  <si>
    <t>cena celkem / Kč bez DPH</t>
  </si>
  <si>
    <t>název</t>
  </si>
  <si>
    <t>ks</t>
  </si>
  <si>
    <t>Instalace a služby</t>
  </si>
  <si>
    <t>AV TECHNOLOGIE</t>
  </si>
  <si>
    <t>AV TECHNOLOGIE - cena celkem bez DPH:</t>
  </si>
  <si>
    <t>Instalace</t>
  </si>
  <si>
    <t>CENA CELKEM BEZ DPH:</t>
  </si>
  <si>
    <t>Množství</t>
  </si>
  <si>
    <t>výrobce</t>
  </si>
  <si>
    <t>jednotková cena po slevě bez DPH</t>
  </si>
  <si>
    <t>cena celkem bez DPH</t>
  </si>
  <si>
    <t>Inst_prac</t>
  </si>
  <si>
    <t>kód v projektu</t>
  </si>
  <si>
    <t>foto</t>
  </si>
  <si>
    <t>kód Navision</t>
  </si>
  <si>
    <t>typové označení</t>
  </si>
  <si>
    <t>množstevní jednotka</t>
  </si>
  <si>
    <t>sleva %</t>
  </si>
  <si>
    <t>Poznámka 1: Rozpočtované ceny jsou kalkulovány v cenové hladině platné v době dokončení projektové dokumentace.</t>
  </si>
  <si>
    <t>Poznámka 2: Doporučujeme revizi projektové dokumentace, uběhne-li od termínu zpracování projektu do realizace období delší než 12 měsíců.</t>
  </si>
  <si>
    <t>Zobrazovače + příslušenství</t>
  </si>
  <si>
    <t>Kabely a instalační materiál</t>
  </si>
  <si>
    <t>Audio</t>
  </si>
  <si>
    <t>Kompletní set programování řídícího sytému - úprava aktuální layout</t>
  </si>
  <si>
    <t>Doprava</t>
  </si>
  <si>
    <t>Doprava osob a materiálu do místa instalace</t>
  </si>
  <si>
    <t>Mapping na model města</t>
  </si>
  <si>
    <t>konferenční datový projektor, technologie laser + DLP, rozlišení 1920 x 1200,  výkon  min. 6200 center lumenů (min. 6000 ANSI lumenů), kontrast min. 10 000 : 1, obrazové vstupy min. HD-SDI, HDMI, DVI, 2 xVGA, HDBaseT, hmotnost max. 23 kg, černé provedení</t>
  </si>
  <si>
    <t>Konferenční datový projektor</t>
  </si>
  <si>
    <t>konferenční datový projektor, 1-Chip DLP laser, rozlišení 1920 x 1200, 4K Ready laser projektor, možnost zobrazeného rozlišení až 2175x1697  výkon  8 000ANSI, Verze bez objektivu</t>
  </si>
  <si>
    <t>PANET-DLE105</t>
  </si>
  <si>
    <t>Objektiv</t>
  </si>
  <si>
    <t>UNIVERZALNI_DRZAK</t>
  </si>
  <si>
    <t>Zdroj obsahu</t>
  </si>
  <si>
    <t>Digital signage - přehrávače</t>
  </si>
  <si>
    <t>Digital signage - příslušenství</t>
  </si>
  <si>
    <t>KIGSDCIT/32GBSP</t>
  </si>
  <si>
    <t>micro SD karta pro přehrávače Brightsign, UHS-I Class Speed U1, 32GB, vhodná do provozních prostor, odolná vůdčí prostředí od -40°C do 85°C, včetně adaptéru na SD formát</t>
  </si>
  <si>
    <t>Zesilovač</t>
  </si>
  <si>
    <t>Reproduktorová soustava</t>
  </si>
  <si>
    <t>JBLCONTROLCRVW</t>
  </si>
  <si>
    <t>Dvoupásmová reprosoustava 2x4"+3/4", 105˚x80˚, 150W / 4Ω, 30;15;7,5W / 100V, 70V, 89 dB, 80Hz - 20kHz, v364 x š127 x d251 mm, 90˚ zaoblený design, 4 ks lze instalovat do kruhu, dodávka vč. spec. držáku zeď/roh, vnitřní / venkovní použití, bílá</t>
  </si>
  <si>
    <t xml:space="preserve">Dvoupásmová reprosoustava min. parametry: 2x4"+1/2", pokrytí 100˚x60˚, výkon 140W / 4 Ω, 25W/ 70_100V, citlivost 88 dB, frekvenční rozsah 80Hz - 18kHz,  rozměry max. výška 380 x šířka 130 x hloubka 260 mm, zaoblený design, dodávka vč. spec. držáku zeď/roh, vlhkuodolné bílé provedení
</t>
  </si>
  <si>
    <t>Kompletní set instalace, oživení, nastavení</t>
  </si>
  <si>
    <t>Řídící systém</t>
  </si>
  <si>
    <t>CUECS0414</t>
  </si>
  <si>
    <t>Kontrolér</t>
  </si>
  <si>
    <r>
      <t xml:space="preserve">Kontrolér řídicího systému. </t>
    </r>
    <r>
      <rPr>
        <b/>
        <sz val="10"/>
        <color indexed="8"/>
        <rFont val="Arial"/>
        <family val="2"/>
      </rPr>
      <t>Technické parametry kontroléru:</t>
    </r>
    <r>
      <rPr>
        <sz val="10"/>
        <color indexed="8"/>
        <rFont val="Arial"/>
        <family val="2"/>
      </rPr>
      <t xml:space="preserve"> CPU Arm, 256MB RAM, 6x RS232, 8x IR, 8x IO, 4x relé, audio in/out, 1x LAN, </t>
    </r>
    <r>
      <rPr>
        <b/>
        <sz val="10"/>
        <color indexed="8"/>
        <rFont val="Arial"/>
        <family val="2"/>
      </rPr>
      <t>slot pro SD kartu (min. 4GB),</t>
    </r>
    <r>
      <rPr>
        <sz val="10"/>
        <color indexed="8"/>
        <rFont val="Arial"/>
        <family val="2"/>
      </rPr>
      <t xml:space="preserve"> programování v jazyce XPL2, </t>
    </r>
    <r>
      <rPr>
        <b/>
        <sz val="10"/>
        <color indexed="8"/>
        <rFont val="Arial"/>
        <family val="2"/>
      </rPr>
      <t>vestavěný webový server</t>
    </r>
    <r>
      <rPr>
        <sz val="10"/>
        <color indexed="8"/>
        <rFont val="Arial"/>
        <family val="2"/>
      </rPr>
      <t>. Rozměry: 210 x 43.5 x 92 mm, Výška 1U. Napájecí zdroj je součástí balení</t>
    </r>
  </si>
  <si>
    <t>Dotykový panel</t>
  </si>
  <si>
    <t>Dotykové monitory</t>
  </si>
  <si>
    <t>Obsahové náplně</t>
  </si>
  <si>
    <t xml:space="preserve">Obsahové náplně </t>
  </si>
  <si>
    <r>
      <t>Obsahují grafické práce, programátorské práce, produkce, projektové vedení, instalace na místě. Obsah dle uvedené specifikace v dokumentu</t>
    </r>
    <r>
      <rPr>
        <i/>
        <sz val="10"/>
        <rFont val="Arial CE"/>
        <family val="2"/>
      </rPr>
      <t xml:space="preserve"> "Požadavky na multimediální prvky stálé expozice Města Kolín" 6 tématických okruhů</t>
    </r>
  </si>
  <si>
    <r>
      <t>Obsahují grafické práce, programátorské práce, produkce, projektové vedení, instalace na místě. Obsah dle uvedené specifikace v dokumentu</t>
    </r>
    <r>
      <rPr>
        <i/>
        <sz val="10"/>
        <rFont val="Arial CE"/>
        <family val="2"/>
      </rPr>
      <t xml:space="preserve"> "Požadavky na multimediální prvky stálé expozice Města Kolín" </t>
    </r>
  </si>
  <si>
    <t>Objektiv Panasonic ET-DLE105 pro 1DLP 0,8-1:1</t>
  </si>
  <si>
    <t>Držák projektoru</t>
  </si>
  <si>
    <t>JBLCSMA180</t>
  </si>
  <si>
    <t>Mixážní zesilovač  4 mic/line vstup, výkon 80W /4Ω_8Ω, 80W /70_100V, 3x vstup nesymetrický 2x RCA, 4x symetrický mikrofonní vstup 3 pin euro-block, priorita pro 1. vstup, fantomové napájení +27V, konvenční chlazení - bez hluku, individuální nastavení výšek a basů pro každý výstup, sleep mode, konektor RJ-45 pro vzdálené ovladače, AUX výstup, 19" rack uchycení, 218,5x303,4x43,3 mm (šířka 1/2 rack)</t>
  </si>
  <si>
    <t>Mixážní zesilovač, min. parametry: 3x mikrofonní vstup, linkový vstup, výkon 60W /8Ω, 80W /100V, fantomové napájení, chlazení s nízkým hlukem, sleep mode</t>
  </si>
  <si>
    <t>Kryt techniky</t>
  </si>
  <si>
    <t xml:space="preserve">Atypický držák projektoru umožňující  uchycení v poloze dle výkresu a nasměrování v požadovaném směru. </t>
  </si>
  <si>
    <t>Atypický kryt techniky, umožňující uchycení přehrávače obsahu a zesilovače.</t>
  </si>
  <si>
    <t>hodina</t>
  </si>
  <si>
    <t>set</t>
  </si>
  <si>
    <t>Projektový management</t>
  </si>
  <si>
    <t>Projektový managment (Obhlídky na místě, Konzultace, Kontrolní dny). Příprava, inženýring, předání, školení (Doplnění projektové dokumentace před akcí. Přejímka stavební připravenosti, převzetí místa instalace. Projektová dokumentace skutečného stavu. Předání díla. Zaškolení uživatele. Inženýring - vedení instalace. Systémové testy.)</t>
  </si>
  <si>
    <t>Programování a SW práce (Řídící systém, Režimy a předvolby na dotykovém panelu, Programování silových okruhů, Tvorba manuálu pro systém)</t>
  </si>
  <si>
    <t>Kabeláž + instalační materiál</t>
  </si>
  <si>
    <t>Kontrolér řídicího systému. Technické parametry kontroléru: CPU, 256MB RAM, 6x RS232, 8x IR, 8x IO, 4x relé, audio in/out, 1x LAN, slot pro SD kartu (min. 4GB), vestavěný webový server. Výška 1U. Napájecí zdroj je součástí balení</t>
  </si>
  <si>
    <t>popis - minimální parametry</t>
  </si>
  <si>
    <t>Poznámka 3: Parametry uvedené v popisu produktů jsou minimální parametry. Může být použit  produkt o stejných nebo lepších parametrech a standardech který bude funkční v daném celku.</t>
  </si>
  <si>
    <t>APOPEC25</t>
  </si>
  <si>
    <t>Komunikační modul</t>
  </si>
  <si>
    <r>
      <t xml:space="preserve">Převodník RS-232/485, automatický poloduplexní provoz, indikace směru přenosu,napájení z jednotek </t>
    </r>
    <r>
      <rPr>
        <b/>
        <sz val="10"/>
        <rFont val="Arial"/>
        <family val="2"/>
      </rPr>
      <t>Power Express</t>
    </r>
    <r>
      <rPr>
        <sz val="10"/>
        <rFont val="Arial"/>
        <family val="2"/>
      </rPr>
      <t xml:space="preserve">. Technická specifikace: Napájení: Z modulů po </t>
    </r>
    <r>
      <rPr>
        <b/>
        <sz val="10"/>
        <rFont val="Arial"/>
        <family val="2"/>
      </rPr>
      <t>PEXbusu</t>
    </r>
    <r>
      <rPr>
        <sz val="10"/>
        <rFont val="Arial"/>
        <family val="2"/>
      </rPr>
      <t xml:space="preserve"> nebo externě 7.5 - 24 V DC/100mA, Přenosová rychlost: 19200 bitů/s, Vstupní/výstupní konektory: RS232 – 9 pin D konektor dutinky nebo svorky do 1.5 mm2, RS485 - 2x konektor RJ-11-4, Rozměry š x v x h: (36 x 90 x 58) mm (2 moduly po 17.5 mm)</t>
    </r>
  </si>
  <si>
    <t>CUECS0327-001</t>
  </si>
  <si>
    <t>Napájecí zdroj</t>
  </si>
  <si>
    <r>
      <t xml:space="preserve">Napájecí zdroj PoE. Vstupní napětí 90 - 264 VAC / 47 - 63 Hz, vstupní proud 0.5 A RMS max. při 90 VAC 0.35 A RMS max. při 240 VAC,  AC konektor IEC320 3-pin, výstpní napětí 48 V, max. zatížení 15.4 W, ochrana proti přetížení a zkratu. </t>
    </r>
    <r>
      <rPr>
        <b/>
        <sz val="10"/>
        <rFont val="Arial"/>
        <family val="2"/>
      </rPr>
      <t>Určeno pro panely do 7"</t>
    </r>
  </si>
  <si>
    <t>Napájecí zdroj PoE. Vstupní napětí 90 - 264 VAC / 47 - 63 Hz, vstupní proud 0.5 A RMS max. při 90 VAC 0.35 A RMS max. při 240 VAC,  AC konektor IEC320 3-pin, výstpní napětí 48 V, max. zatížení 15.4 W, ochrana proti přetížení a zkratu. Určeno pro panely do 7"</t>
  </si>
  <si>
    <t>Demontáž a montáž fundusů, vytvoření prostupů a potřebných otvorů</t>
  </si>
  <si>
    <t>ZYXGS1008-HP</t>
  </si>
  <si>
    <t>Síťové prvky - Switch</t>
  </si>
  <si>
    <t>Stolní switch 8 Port Gigabit PoE+ unmanaged desktop Switch, 8 x PoE, 60 Watt, záruka 5 let</t>
  </si>
  <si>
    <t>datový switch s 8 porty 10/100/1000Mbit, 8x PoE+, celkový napájecí výkon přes PoE je 60W, pasivní chlazením, s napájecím zdrojem</t>
  </si>
  <si>
    <t>Převodník RS-232/485, automatický poloduplexní provoz, indikace směru přenosu,napájení z jednotek Power Express. Technická specifikace: Napájení: Z modulů po PEXbusu nebo externě 7.5 - 24 V DC/100mA, Přenosová rychlost: 19200 bitů/s, Vstupní/výstupní konektory: RS232 – 9 pin D konektor dutinky nebo svorky do 1.5 mm2, RS485 - 2x konektor RJ-11-4, (2 moduly po 17.5 mm)</t>
  </si>
  <si>
    <r>
      <t>Obsahové náplně . Obsahují grafické práce, programátorské práce, produkce, projektové vedení, instalace na místě. Obsah dle uvedené specifikace v dokumentu</t>
    </r>
    <r>
      <rPr>
        <i/>
        <sz val="10"/>
        <rFont val="Arial CE"/>
        <family val="2"/>
      </rPr>
      <t xml:space="preserve"> "Požadavky na multimediální prvky stálé expozice Města Kolín" 6 tématických okruhů</t>
    </r>
  </si>
  <si>
    <t>HP_8JK79EA</t>
  </si>
  <si>
    <t>PC sestava</t>
  </si>
  <si>
    <t>AMD R1505G 2X4GB/128GB WIN10IOT19 WLAN2X2 SERIAL GR, záruka 3 roky v servise, 3904</t>
  </si>
  <si>
    <t>case mini rozměrů max. rozměrů 198x36x198 mm s 45W zdrojem, výkonem CPU min. 3800 bodu dle nezávislého testu cpubenchmark.net, operační paměti 8GB DDR3, interní uložiště s kapacitou 128GB SSD, Gbit síťovou kartou, WiFi ac (2x2) + BT, obsahuje min. 3x DP podporující rozlišení až 3840 x 2160@60Hz, USB Type-C, USB 3.1 Gen2, USB 3.1, USB 2.0, klávesnici a myš stejného výrobce, modulární verze operačního systému s podporou dotyků, AD (domény) a SW multimediálního obsahu.</t>
  </si>
  <si>
    <t>BRIHD1024</t>
  </si>
  <si>
    <t>podpora videa 4K,Formáty zobrazení H.265, H.264(MPEG-4, Part 10), MPEG-2, MPEG-1, .ts, .mpg, .vob, .mov, .mp4, .m2ts, .wmv, BMP, JPEG, PNG, MP2, MP3, AAC, and WAV (průchozí AC3), formát HTML5, uložiště dat microSD karta, součástí dodávky SW pro správu obsahu BrightAuthor, USB, 2.0, GPIO, RS-232, 3.5mm audio výstup, HDMI 2.0a výstup, GigabitEthernet, M.2 slot pro Wifi/BT</t>
  </si>
  <si>
    <t>Přehrávač podporující zobrazení max. 4K obrazu, možnost vytvoření více zónového obsahu s videem, obrázky, RSSFeed či HTML, obsahuje širokou škálu rozhraní např. RS-232 pro řízení zobrazovačů, 12-pin GPIO pro vytváření interaktivních obsahu za pomoci čidel, senzoru, umožňující vytvořit dynamický obsah, možnost synchornizace jednotlivých zón, přehrávač bez otočných součásti a s pasivním chlazením, podpora 4K@60Hz, formáty zobrazení H.265, H.264(MPEG-4, Part 10), MPEG-2, MPEG-1, .ts, .mpg, .vob, .mov, .mp4, .m2ts, BMP, JPEG, PNG, MP2, MP3, AAC, and WAV (průchozí AC3), podpora HTML5, uložiště dat microSD karta, součástí dodávky SW pro správu obsahu včetně vzdálené zprávy v lokální sítí, USB 2.0, GPIO, RS-232, 3.5mm audio výstup, HDMI 2.0a výstup, GigabitEthernet, M.2 slot pro Wifi/BT</t>
  </si>
  <si>
    <t>CUECS0559</t>
  </si>
  <si>
    <r>
      <t xml:space="preserve">Dotykový panel stolní drátový. </t>
    </r>
    <r>
      <rPr>
        <b/>
        <sz val="10"/>
        <rFont val="Arial"/>
        <family val="2"/>
      </rPr>
      <t>Technické parametry panelu:</t>
    </r>
    <r>
      <rPr>
        <sz val="10"/>
        <rFont val="Arial"/>
        <family val="2"/>
      </rPr>
      <t xml:space="preserve"> úhlopříčka </t>
    </r>
    <r>
      <rPr>
        <b/>
        <sz val="10"/>
        <rFont val="Arial"/>
        <family val="2"/>
      </rPr>
      <t xml:space="preserve">10" </t>
    </r>
    <r>
      <rPr>
        <sz val="10"/>
        <rFont val="Arial"/>
        <family val="2"/>
      </rPr>
      <t xml:space="preserve">16:9, </t>
    </r>
    <r>
      <rPr>
        <b/>
        <sz val="10"/>
        <rFont val="Arial"/>
        <family val="2"/>
      </rPr>
      <t>rozlišení 1280x800</t>
    </r>
    <r>
      <rPr>
        <sz val="10"/>
        <rFont val="Arial"/>
        <family val="2"/>
      </rPr>
      <t xml:space="preserve">, </t>
    </r>
    <r>
      <rPr>
        <b/>
        <sz val="10"/>
        <rFont val="Arial"/>
        <family val="2"/>
      </rPr>
      <t>32-bitové barvy</t>
    </r>
    <r>
      <rPr>
        <sz val="10"/>
        <rFont val="Arial"/>
        <family val="2"/>
      </rPr>
      <t xml:space="preserve">, </t>
    </r>
    <r>
      <rPr>
        <b/>
        <sz val="10"/>
        <rFont val="Arial"/>
        <family val="2"/>
      </rPr>
      <t>kapacitní dotykový IPS displej</t>
    </r>
    <r>
      <rPr>
        <sz val="10"/>
        <rFont val="Arial"/>
        <family val="2"/>
      </rPr>
      <t xml:space="preserve">, vestavěné reproduktory a mikrofon, vestavěný světelný a pohybový senzor, IP komunikace, napájení přes PoE (adaptér je součástí balení), pevný stolní stojan s náklonem 58st., </t>
    </r>
    <r>
      <rPr>
        <b/>
        <sz val="10"/>
        <rFont val="Arial"/>
        <family val="2"/>
      </rPr>
      <t>provedení v tenkém hliníkovém šasi s integrovaným stojánkem</t>
    </r>
  </si>
  <si>
    <t>Dotykový panel stolní drátový. Technické parametry panelu: úhlopříčka 10" 16:9, rozlišení 1280x800, 32-bitové barvy, kapacitní dotykový IPS displej, vestavěné reproduktory a mikrofon, vestavěný světelný a pohybový senzor, IP komunikace, napájení přes PoE (adaptér je součástí balení), pevný stolní stojan s náklonem 58st., provedení v tenkém hliníkovém šasi s integrovaným stojánkem</t>
  </si>
  <si>
    <t>Tlačítka pro volbu obsahu</t>
  </si>
  <si>
    <t>Atypický držák, včetně instalačního materiálu pro uchycení PC.</t>
  </si>
  <si>
    <t>Tlačítka pro volbu obsahu, set obsahuje: 6x tlačítko, desku s popisy pro volbu obsahu. Antivandal provedení.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</si>
</sst>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164" formatCode="_(&quot;Kč&quot;* #,##0.00_);_(&quot;Kč&quot;* \(#,##0.00\);_(&quot;Kč&quot;* &quot;-&quot;??_);_(@_)"/>
    <numFmt numFmtId="165" formatCode="#,##0\ &quot;Kč&quot;"/>
    <numFmt numFmtId="166" formatCode="_-* #,##0\ &quot;Kč&quot;_-;\-* #,##0\ &quot;Kč&quot;_-;_-* &quot;-&quot;??\ &quot;Kč&quot;_-;_-@_-"/>
    <numFmt numFmtId="167" formatCode="#,##0\ _K_č"/>
    <numFmt numFmtId="170" formatCode="#,##0&quot; Kč&quot;"/>
  </numFmts>
  <fonts count="22">
    <font>
      <sz val="10"/>
      <name val="Arial CE"/>
      <family val="2"/>
    </font>
    <font>
      <sz val="10"/>
      <name val="Arial"/>
      <family val="2"/>
    </font>
    <font>
      <sz val="11"/>
      <color theme="1"/>
      <name val="Calibri"/>
      <family val="2"/>
      <scheme val="minor"/>
    </font>
    <font>
      <b/>
      <sz val="22"/>
      <name val="Arial CE"/>
      <family val="2"/>
    </font>
    <font>
      <sz val="10"/>
      <color indexed="10"/>
      <name val="Arial CE"/>
      <family val="2"/>
    </font>
    <font>
      <b/>
      <sz val="10"/>
      <color indexed="10"/>
      <name val="Arial CE"/>
      <family val="2"/>
    </font>
    <font>
      <b/>
      <sz val="10"/>
      <name val="Arial CE"/>
      <family val="2"/>
    </font>
    <font>
      <u val="single"/>
      <sz val="10"/>
      <color theme="10"/>
      <name val="Arial CE"/>
      <family val="2"/>
    </font>
    <font>
      <sz val="10"/>
      <color indexed="8"/>
      <name val="Arial CE"/>
      <family val="2"/>
    </font>
    <font>
      <b/>
      <sz val="14"/>
      <color indexed="8"/>
      <name val="Arial CE"/>
      <family val="2"/>
    </font>
    <font>
      <i/>
      <sz val="10"/>
      <name val="Arial CE"/>
      <family val="2"/>
    </font>
    <font>
      <b/>
      <sz val="14"/>
      <name val="Arial CE"/>
      <family val="2"/>
    </font>
    <font>
      <sz val="14"/>
      <name val="Arial CE"/>
      <family val="2"/>
    </font>
    <font>
      <b/>
      <sz val="8"/>
      <name val="Arial CE"/>
      <family val="2"/>
    </font>
    <font>
      <u val="single"/>
      <sz val="10"/>
      <color indexed="12"/>
      <name val="Arial CE"/>
      <family val="2"/>
    </font>
    <font>
      <i/>
      <sz val="10"/>
      <name val="Arial"/>
      <family val="2"/>
    </font>
    <font>
      <sz val="10"/>
      <color indexed="23"/>
      <name val="Verdana"/>
      <family val="2"/>
    </font>
    <font>
      <sz val="10"/>
      <color indexed="8"/>
      <name val="Arial"/>
      <family val="2"/>
    </font>
    <font>
      <b/>
      <sz val="10"/>
      <color indexed="8"/>
      <name val="Arial"/>
      <family val="2"/>
    </font>
    <font>
      <b/>
      <sz val="10"/>
      <name val="Arial"/>
      <family val="2"/>
    </font>
    <font>
      <sz val="11"/>
      <color theme="1"/>
      <name val="Calibri"/>
      <family val="2"/>
    </font>
    <font>
      <sz val="10"/>
      <color theme="1"/>
      <name val="Arial CE"/>
      <family val="2"/>
      <scheme val="minor"/>
    </font>
  </fonts>
  <fills count="5">
    <fill>
      <patternFill/>
    </fill>
    <fill>
      <patternFill patternType="gray125"/>
    </fill>
    <fill>
      <patternFill patternType="solid">
        <fgColor theme="2" tint="-0.09996999800205231"/>
        <bgColor indexed="64"/>
      </patternFill>
    </fill>
    <fill>
      <patternFill patternType="solid">
        <fgColor rgb="FFFFFF00"/>
        <bgColor indexed="64"/>
      </patternFill>
    </fill>
    <fill>
      <patternFill patternType="solid">
        <fgColor indexed="22"/>
        <bgColor indexed="64"/>
      </patternFill>
    </fill>
  </fills>
  <borders count="23">
    <border>
      <left/>
      <right/>
      <top/>
      <bottom/>
      <diagonal/>
    </border>
    <border>
      <left/>
      <right/>
      <top/>
      <bottom style="medium"/>
    </border>
    <border>
      <left style="thin"/>
      <right style="thin"/>
      <top style="medium"/>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style="thin"/>
      <right style="medium"/>
      <top style="thin"/>
      <bottom style="thin"/>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style="medium"/>
    </border>
    <border>
      <left/>
      <right style="medium"/>
      <top style="medium"/>
      <bottom style="medium"/>
    </border>
    <border>
      <left style="medium"/>
      <right/>
      <top/>
      <bottom style="medium"/>
    </border>
    <border>
      <left/>
      <right style="thin"/>
      <top/>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9"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14" fillId="0" borderId="0" applyNumberFormat="0" applyFill="0" applyBorder="0">
      <alignment/>
      <protection locked="0"/>
    </xf>
  </cellStyleXfs>
  <cellXfs count="139">
    <xf numFmtId="0" fontId="0" fillId="0" borderId="0" xfId="0"/>
    <xf numFmtId="0" fontId="0" fillId="0" borderId="0" xfId="0" applyFont="1"/>
    <xf numFmtId="0" fontId="0"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3" fillId="0" borderId="1" xfId="0" applyFont="1" applyBorder="1" applyAlignment="1">
      <alignment horizontal="center" vertical="center"/>
    </xf>
    <xf numFmtId="165" fontId="0" fillId="0" borderId="2" xfId="0" applyNumberFormat="1" applyFont="1" applyBorder="1" applyAlignment="1">
      <alignment horizontal="right"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3" xfId="0" applyFont="1" applyFill="1" applyBorder="1" applyAlignment="1">
      <alignment horizontal="center" vertical="center" wrapText="1"/>
    </xf>
    <xf numFmtId="165" fontId="0" fillId="0" borderId="3" xfId="0" applyNumberFormat="1" applyFont="1" applyBorder="1" applyAlignment="1">
      <alignment horizontal="right" vertical="center" wrapTex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165" fontId="6" fillId="0" borderId="6" xfId="0" applyNumberFormat="1" applyFont="1" applyBorder="1" applyAlignment="1">
      <alignment horizontal="center" vertical="top" wrapText="1" shrinkToFit="1"/>
    </xf>
    <xf numFmtId="165" fontId="0" fillId="0" borderId="7" xfId="0" applyNumberFormat="1" applyFont="1" applyBorder="1" applyAlignment="1">
      <alignment horizontal="right" vertical="center" wrapText="1"/>
    </xf>
    <xf numFmtId="165" fontId="0" fillId="0" borderId="8" xfId="0" applyNumberFormat="1" applyFont="1" applyFill="1" applyBorder="1" applyAlignment="1">
      <alignment horizontal="right" vertical="center" wrapText="1"/>
    </xf>
    <xf numFmtId="165" fontId="6" fillId="0" borderId="9" xfId="0" applyNumberFormat="1" applyFont="1" applyBorder="1" applyAlignment="1">
      <alignment horizontal="right" vertical="center"/>
    </xf>
    <xf numFmtId="0" fontId="0" fillId="0" borderId="0" xfId="0" applyFont="1" applyProtection="1">
      <protection locked="0"/>
    </xf>
    <xf numFmtId="0" fontId="0" fillId="0" borderId="0" xfId="0" applyProtection="1">
      <protection locked="0"/>
    </xf>
    <xf numFmtId="0" fontId="10" fillId="0" borderId="3" xfId="0" applyFont="1" applyBorder="1" applyAlignment="1" applyProtection="1">
      <alignment horizontal="center" vertical="center" wrapText="1"/>
      <protection locked="0"/>
    </xf>
    <xf numFmtId="166" fontId="0" fillId="0" borderId="3" xfId="22" applyNumberFormat="1" applyFont="1" applyBorder="1" applyAlignment="1" applyProtection="1">
      <alignment horizontal="center" vertical="center"/>
      <protection locked="0"/>
    </xf>
    <xf numFmtId="9" fontId="0" fillId="0" borderId="3" xfId="21" applyFont="1" applyBorder="1" applyAlignment="1" applyProtection="1">
      <alignment horizontal="center" vertical="center"/>
      <protection locked="0"/>
    </xf>
    <xf numFmtId="0" fontId="0" fillId="0" borderId="0" xfId="0" applyFont="1" applyProtection="1">
      <protection locked="0"/>
    </xf>
    <xf numFmtId="0" fontId="0" fillId="0" borderId="0" xfId="0" applyAlignment="1" applyProtection="1">
      <alignment wrapText="1"/>
      <protection locked="0"/>
    </xf>
    <xf numFmtId="1" fontId="0" fillId="0" borderId="0" xfId="0" applyNumberFormat="1" applyFont="1" applyProtection="1">
      <protection locked="0"/>
    </xf>
    <xf numFmtId="0" fontId="0" fillId="0" borderId="3" xfId="24" applyFont="1" applyBorder="1" applyAlignment="1">
      <alignment vertical="center" wrapText="1"/>
      <protection/>
    </xf>
    <xf numFmtId="0" fontId="0" fillId="0" borderId="3" xfId="24" applyFont="1" applyBorder="1" applyAlignment="1">
      <alignment vertical="center" wrapText="1" shrinkToFit="1"/>
      <protection/>
    </xf>
    <xf numFmtId="0" fontId="0" fillId="0" borderId="3" xfId="24" applyFont="1" applyBorder="1" applyAlignment="1">
      <alignment vertical="center" wrapText="1"/>
      <protection/>
    </xf>
    <xf numFmtId="0" fontId="0" fillId="0" borderId="3" xfId="0" applyFont="1" applyBorder="1"/>
    <xf numFmtId="0" fontId="8" fillId="0" borderId="3" xfId="23" applyFont="1" applyBorder="1" applyAlignment="1" applyProtection="1">
      <alignment vertical="center" wrapText="1"/>
      <protection/>
    </xf>
    <xf numFmtId="0" fontId="0" fillId="0" borderId="3" xfId="0" applyFont="1" applyBorder="1" applyAlignment="1">
      <alignment horizontal="center" vertical="center" wrapText="1"/>
    </xf>
    <xf numFmtId="0" fontId="0" fillId="0" borderId="0" xfId="0" applyFont="1"/>
    <xf numFmtId="0" fontId="0" fillId="0" borderId="3" xfId="0" applyFont="1" applyBorder="1" applyAlignment="1">
      <alignment horizontal="center" vertical="center" wrapText="1"/>
    </xf>
    <xf numFmtId="0" fontId="0" fillId="0" borderId="3" xfId="0" applyNumberFormat="1" applyFont="1" applyBorder="1" applyAlignment="1">
      <alignment vertical="center" wrapText="1"/>
    </xf>
    <xf numFmtId="0" fontId="13" fillId="0" borderId="0" xfId="0" applyFont="1" applyAlignment="1">
      <alignment horizontal="left" vertical="top"/>
    </xf>
    <xf numFmtId="0" fontId="9" fillId="0" borderId="0" xfId="0" applyFont="1" applyBorder="1" applyAlignment="1" applyProtection="1">
      <alignment horizontal="center" wrapText="1"/>
      <protection locked="0"/>
    </xf>
    <xf numFmtId="0" fontId="8" fillId="0" borderId="0" xfId="0" applyFont="1" applyAlignment="1" applyProtection="1">
      <alignment/>
      <protection locked="0"/>
    </xf>
    <xf numFmtId="0" fontId="0" fillId="0" borderId="0" xfId="0" applyFont="1" applyAlignment="1" applyProtection="1">
      <alignment/>
      <protection locked="0"/>
    </xf>
    <xf numFmtId="0" fontId="0" fillId="0" borderId="3" xfId="0" applyBorder="1" applyAlignment="1" applyProtection="1">
      <alignment horizontal="center" vertical="center" wrapText="1"/>
      <protection locked="0"/>
    </xf>
    <xf numFmtId="0" fontId="0" fillId="0" borderId="3" xfId="0" applyBorder="1" applyAlignment="1">
      <alignment vertical="center"/>
    </xf>
    <xf numFmtId="166" fontId="0" fillId="0" borderId="8" xfId="22" applyNumberFormat="1" applyFont="1" applyBorder="1" applyAlignment="1" applyProtection="1">
      <alignment horizontal="center" vertical="center"/>
      <protection locked="0"/>
    </xf>
    <xf numFmtId="0" fontId="11" fillId="2" borderId="3" xfId="0" applyFont="1" applyFill="1" applyBorder="1" applyAlignment="1" applyProtection="1">
      <alignment horizontal="left" vertical="top" wrapText="1" shrinkToFit="1"/>
      <protection locked="0"/>
    </xf>
    <xf numFmtId="0" fontId="11" fillId="2" borderId="3" xfId="0" applyFont="1" applyFill="1" applyBorder="1" applyAlignment="1" applyProtection="1">
      <alignment horizontal="left" vertical="top"/>
      <protection locked="0"/>
    </xf>
    <xf numFmtId="166" fontId="11" fillId="2" borderId="8" xfId="0" applyNumberFormat="1" applyFont="1" applyFill="1" applyBorder="1" applyAlignment="1" applyProtection="1">
      <alignment horizontal="right" vertical="top" wrapText="1" shrinkToFit="1"/>
      <protection locked="0"/>
    </xf>
    <xf numFmtId="0" fontId="0" fillId="0" borderId="3" xfId="0" applyFont="1" applyBorder="1" applyAlignment="1">
      <alignment vertical="center"/>
    </xf>
    <xf numFmtId="0" fontId="0" fillId="0" borderId="3" xfId="0" applyBorder="1" applyAlignment="1">
      <alignment vertical="center" wrapText="1"/>
    </xf>
    <xf numFmtId="0" fontId="0" fillId="0" borderId="3" xfId="0" applyFont="1" applyBorder="1" applyAlignment="1">
      <alignment vertical="center" wrapText="1"/>
    </xf>
    <xf numFmtId="9" fontId="0" fillId="0" borderId="3" xfId="0" applyNumberFormat="1" applyFont="1" applyBorder="1" applyAlignment="1">
      <alignment horizontal="center" vertical="center"/>
    </xf>
    <xf numFmtId="9" fontId="0" fillId="0" borderId="3" xfId="0" applyNumberFormat="1" applyFont="1" applyBorder="1" applyAlignment="1">
      <alignment horizontal="center" vertical="center" wrapText="1" shrinkToFit="1"/>
    </xf>
    <xf numFmtId="0" fontId="0" fillId="0" borderId="3" xfId="0" applyFont="1" applyBorder="1" applyAlignment="1">
      <alignment horizontal="left" vertical="center" wrapText="1" shrinkToFit="1"/>
    </xf>
    <xf numFmtId="0" fontId="0" fillId="0" borderId="3" xfId="0" applyBorder="1" applyAlignment="1">
      <alignment horizontal="left" vertical="center" wrapText="1" shrinkToFit="1"/>
    </xf>
    <xf numFmtId="165" fontId="0" fillId="0" borderId="3" xfId="0" applyNumberFormat="1" applyFont="1" applyBorder="1" applyAlignment="1">
      <alignment horizontal="right" vertical="center" wrapText="1" shrinkToFit="1"/>
    </xf>
    <xf numFmtId="0" fontId="11" fillId="3" borderId="3" xfId="0" applyFont="1" applyFill="1" applyBorder="1" applyAlignment="1" applyProtection="1">
      <alignment horizontal="left" vertical="top" wrapText="1" shrinkToFit="1"/>
      <protection locked="0"/>
    </xf>
    <xf numFmtId="0" fontId="11" fillId="3" borderId="3" xfId="0" applyFont="1" applyFill="1" applyBorder="1" applyAlignment="1" applyProtection="1">
      <alignment horizontal="left" vertical="top"/>
      <protection locked="0"/>
    </xf>
    <xf numFmtId="0" fontId="11" fillId="0" borderId="3" xfId="0" applyFont="1" applyFill="1" applyBorder="1" applyAlignment="1" applyProtection="1">
      <alignment horizontal="left" vertical="top" wrapText="1" shrinkToFit="1"/>
      <protection locked="0"/>
    </xf>
    <xf numFmtId="0" fontId="11" fillId="0" borderId="3" xfId="0" applyFont="1" applyFill="1" applyBorder="1" applyAlignment="1" applyProtection="1">
      <alignment horizontal="left" vertical="top"/>
      <protection locked="0"/>
    </xf>
    <xf numFmtId="0" fontId="12" fillId="3" borderId="10" xfId="0" applyFont="1" applyFill="1" applyBorder="1" applyProtection="1">
      <protection locked="0"/>
    </xf>
    <xf numFmtId="0" fontId="12" fillId="3" borderId="11" xfId="0" applyFont="1" applyFill="1" applyBorder="1" applyProtection="1">
      <protection locked="0"/>
    </xf>
    <xf numFmtId="0" fontId="11" fillId="3" borderId="11" xfId="0" applyFont="1" applyFill="1" applyBorder="1" applyAlignment="1" applyProtection="1">
      <alignment vertical="center"/>
      <protection locked="0"/>
    </xf>
    <xf numFmtId="0" fontId="12" fillId="3" borderId="11" xfId="0" applyFont="1" applyFill="1" applyBorder="1" applyAlignment="1" applyProtection="1">
      <alignment wrapText="1"/>
      <protection locked="0"/>
    </xf>
    <xf numFmtId="1" fontId="12" fillId="3" borderId="11" xfId="0" applyNumberFormat="1" applyFont="1" applyFill="1" applyBorder="1" applyProtection="1">
      <protection locked="0"/>
    </xf>
    <xf numFmtId="166" fontId="11" fillId="3" borderId="12" xfId="0" applyNumberFormat="1" applyFont="1" applyFill="1" applyBorder="1" applyAlignment="1" applyProtection="1">
      <alignment horizontal="right" vertical="center"/>
      <protection locked="0"/>
    </xf>
    <xf numFmtId="0" fontId="0" fillId="0" borderId="13" xfId="0" applyFont="1" applyBorder="1" applyAlignment="1">
      <alignment horizontal="center" vertical="center"/>
    </xf>
    <xf numFmtId="166" fontId="0" fillId="0" borderId="3" xfId="22" applyNumberFormat="1" applyFont="1" applyBorder="1" applyAlignment="1" applyProtection="1">
      <alignment horizontal="right" vertical="center"/>
      <protection locked="0"/>
    </xf>
    <xf numFmtId="166" fontId="0" fillId="0" borderId="8" xfId="22" applyNumberFormat="1" applyFont="1" applyBorder="1" applyAlignment="1" applyProtection="1">
      <alignment horizontal="right" vertical="center"/>
      <protection locked="0"/>
    </xf>
    <xf numFmtId="0" fontId="1" fillId="0" borderId="3" xfId="25" applyFont="1" applyBorder="1" applyAlignment="1">
      <alignment vertical="center" wrapText="1"/>
      <protection/>
    </xf>
    <xf numFmtId="0" fontId="0" fillId="0" borderId="3" xfId="29" applyFont="1" applyFill="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Border="1" applyAlignment="1">
      <alignment horizontal="left" vertical="center"/>
    </xf>
    <xf numFmtId="166" fontId="0" fillId="0" borderId="3" xfId="26" applyNumberFormat="1" applyFont="1" applyBorder="1" applyAlignment="1" applyProtection="1">
      <alignment horizontal="center" vertical="center"/>
      <protection locked="0"/>
    </xf>
    <xf numFmtId="9" fontId="0" fillId="0" borderId="3" xfId="27" applyFont="1" applyBorder="1" applyAlignment="1" applyProtection="1">
      <alignment horizontal="center" vertical="center"/>
      <protection locked="0"/>
    </xf>
    <xf numFmtId="0" fontId="0" fillId="0" borderId="3" xfId="0" applyFont="1" applyBorder="1" applyAlignment="1">
      <alignment vertical="center" wrapText="1"/>
    </xf>
    <xf numFmtId="0" fontId="15" fillId="0" borderId="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6" fontId="1" fillId="0" borderId="3" xfId="26" applyNumberFormat="1" applyFont="1" applyBorder="1" applyAlignment="1" applyProtection="1">
      <alignment horizontal="center" vertical="center"/>
      <protection locked="0"/>
    </xf>
    <xf numFmtId="9" fontId="1" fillId="0" borderId="3" xfId="27" applyFont="1" applyBorder="1" applyAlignment="1" applyProtection="1">
      <alignment horizontal="center" vertical="center"/>
      <protection locked="0"/>
    </xf>
    <xf numFmtId="0" fontId="1" fillId="0" borderId="0" xfId="0" applyFont="1" applyProtection="1">
      <protection locked="0"/>
    </xf>
    <xf numFmtId="0" fontId="14" fillId="0" borderId="3" xfId="29" applyBorder="1" applyAlignment="1" applyProtection="1">
      <alignment horizontal="left" vertical="center" wrapText="1"/>
      <protection locked="0"/>
    </xf>
    <xf numFmtId="0" fontId="1" fillId="0" borderId="3" xfId="0" applyFont="1" applyBorder="1"/>
    <xf numFmtId="0" fontId="16" fillId="0" borderId="14" xfId="0" applyFont="1" applyBorder="1"/>
    <xf numFmtId="0" fontId="14" fillId="0" borderId="3" xfId="29" applyBorder="1" applyAlignment="1" applyProtection="1">
      <alignment horizontal="left" vertical="center" wrapText="1" shrinkToFit="1"/>
      <protection/>
    </xf>
    <xf numFmtId="0" fontId="1" fillId="0" borderId="3" xfId="0" applyFont="1" applyBorder="1" applyAlignment="1">
      <alignment horizontal="left" vertical="center"/>
    </xf>
    <xf numFmtId="0" fontId="1" fillId="0" borderId="3" xfId="0" applyFont="1" applyBorder="1" applyAlignment="1">
      <alignment horizontal="left" vertical="center" wrapText="1" shrinkToFit="1"/>
    </xf>
    <xf numFmtId="0" fontId="17" fillId="0" borderId="3" xfId="0" applyFont="1" applyBorder="1" applyAlignment="1">
      <alignment horizontal="center" vertical="center" wrapText="1"/>
    </xf>
    <xf numFmtId="166" fontId="1" fillId="0" borderId="3" xfId="26" applyNumberFormat="1" applyFont="1" applyBorder="1" applyAlignment="1">
      <alignment horizontal="center" vertical="center"/>
    </xf>
    <xf numFmtId="9" fontId="1" fillId="0" borderId="3" xfId="27" applyFont="1" applyBorder="1" applyAlignment="1">
      <alignment horizontal="center" vertical="center"/>
    </xf>
    <xf numFmtId="166" fontId="0" fillId="0" borderId="3" xfId="26" applyNumberFormat="1" applyFont="1" applyBorder="1" applyAlignment="1" applyProtection="1">
      <alignment horizontal="left" vertical="center"/>
      <protection locked="0"/>
    </xf>
    <xf numFmtId="0" fontId="1" fillId="0" borderId="0" xfId="0" applyFont="1"/>
    <xf numFmtId="0" fontId="0" fillId="0" borderId="14" xfId="0" applyBorder="1"/>
    <xf numFmtId="0" fontId="14" fillId="0" borderId="3" xfId="29" applyBorder="1" applyAlignment="1" applyProtection="1">
      <alignment horizontal="left" vertical="center"/>
      <protection/>
    </xf>
    <xf numFmtId="0" fontId="1" fillId="0" borderId="3" xfId="0" applyFont="1" applyBorder="1" applyAlignment="1">
      <alignment vertical="center"/>
    </xf>
    <xf numFmtId="0" fontId="0" fillId="0" borderId="15" xfId="0" applyFont="1" applyBorder="1" applyAlignment="1">
      <alignment horizontal="center" vertical="top" wrapText="1" shrinkToFit="1"/>
    </xf>
    <xf numFmtId="0" fontId="0" fillId="0" borderId="16" xfId="0" applyFont="1" applyBorder="1" applyAlignment="1">
      <alignment horizontal="center" vertical="top" wrapText="1" shrinkToFit="1"/>
    </xf>
    <xf numFmtId="0" fontId="0" fillId="0" borderId="16" xfId="0" applyFont="1" applyBorder="1" applyAlignment="1" applyProtection="1">
      <alignment horizontal="center" vertical="top" wrapText="1" shrinkToFit="1"/>
      <protection locked="0"/>
    </xf>
    <xf numFmtId="0" fontId="0" fillId="0" borderId="16" xfId="0" applyFont="1" applyBorder="1" applyAlignment="1" applyProtection="1">
      <alignment horizontal="center" vertical="top" wrapText="1" shrinkToFit="1"/>
      <protection locked="0"/>
    </xf>
    <xf numFmtId="0" fontId="0" fillId="0" borderId="16" xfId="0" applyFont="1" applyBorder="1" applyAlignment="1">
      <alignment horizontal="center" vertical="top" wrapText="1" shrinkToFit="1"/>
    </xf>
    <xf numFmtId="0" fontId="0" fillId="0" borderId="16" xfId="0" applyFont="1" applyBorder="1" applyAlignment="1" applyProtection="1">
      <alignment horizontal="center" vertical="top" textRotation="90" wrapText="1" shrinkToFit="1"/>
      <protection locked="0"/>
    </xf>
    <xf numFmtId="0" fontId="0" fillId="0" borderId="17" xfId="0" applyFont="1" applyBorder="1" applyAlignment="1" applyProtection="1">
      <alignment horizontal="center" vertical="top" wrapText="1" shrinkToFit="1"/>
      <protection locked="0"/>
    </xf>
    <xf numFmtId="0" fontId="6" fillId="3" borderId="13" xfId="0" applyFont="1" applyFill="1" applyBorder="1" applyAlignment="1" applyProtection="1">
      <alignment horizontal="left" vertical="center"/>
      <protection locked="0"/>
    </xf>
    <xf numFmtId="0" fontId="11" fillId="3" borderId="8" xfId="0" applyFont="1" applyFill="1" applyBorder="1" applyAlignment="1" applyProtection="1">
      <alignment horizontal="left" vertical="top" wrapText="1" shrinkToFit="1"/>
      <protection locked="0"/>
    </xf>
    <xf numFmtId="0" fontId="6" fillId="0" borderId="13"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top" wrapText="1" shrinkToFit="1"/>
      <protection locked="0"/>
    </xf>
    <xf numFmtId="166" fontId="0" fillId="0" borderId="8" xfId="26" applyNumberFormat="1" applyFont="1" applyBorder="1" applyAlignment="1" applyProtection="1">
      <alignment horizontal="center" vertical="center"/>
      <protection locked="0"/>
    </xf>
    <xf numFmtId="166" fontId="1" fillId="0" borderId="8" xfId="26" applyNumberFormat="1" applyFont="1" applyBorder="1" applyAlignment="1" applyProtection="1">
      <alignment horizontal="center" vertical="center"/>
      <protection locked="0"/>
    </xf>
    <xf numFmtId="166" fontId="0" fillId="0" borderId="8" xfId="26" applyNumberFormat="1" applyFont="1" applyBorder="1" applyAlignment="1" applyProtection="1">
      <alignment horizontal="left" vertical="center"/>
      <protection locked="0"/>
    </xf>
    <xf numFmtId="0" fontId="0" fillId="0" borderId="3" xfId="0" applyFont="1" applyBorder="1" applyAlignment="1">
      <alignment vertical="center" wrapText="1"/>
    </xf>
    <xf numFmtId="0" fontId="0" fillId="0" borderId="3" xfId="0" applyFont="1" applyBorder="1" applyAlignment="1">
      <alignment horizontal="center" vertical="center" wrapText="1"/>
    </xf>
    <xf numFmtId="0" fontId="1" fillId="0" borderId="3" xfId="25" applyFont="1" applyBorder="1" applyAlignment="1">
      <alignment wrapText="1"/>
      <protection/>
    </xf>
    <xf numFmtId="0" fontId="0" fillId="0" borderId="16" xfId="0" applyBorder="1" applyAlignment="1" applyProtection="1">
      <alignment horizontal="center" vertical="top" wrapText="1" shrinkToFit="1"/>
      <protection locked="0"/>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167" fontId="1" fillId="0" borderId="0" xfId="0" applyNumberFormat="1" applyFont="1" applyAlignment="1">
      <alignment horizontal="center" vertical="center"/>
    </xf>
    <xf numFmtId="0" fontId="1" fillId="0" borderId="0" xfId="0" applyFont="1" applyAlignment="1">
      <alignment horizontal="center" vertical="center"/>
    </xf>
    <xf numFmtId="170" fontId="1" fillId="0" borderId="0" xfId="0" applyNumberFormat="1" applyFont="1" applyAlignment="1">
      <alignment horizontal="right" vertical="center"/>
    </xf>
    <xf numFmtId="0" fontId="0" fillId="0" borderId="3" xfId="29" applyFont="1" applyBorder="1" applyAlignment="1" applyProtection="1">
      <alignment horizontal="left" vertical="center" wrapText="1" shrinkToFit="1"/>
      <protection/>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0" fontId="17" fillId="0" borderId="3" xfId="0" applyFont="1" applyBorder="1" applyAlignment="1">
      <alignment horizontal="left" vertical="center" wrapText="1"/>
    </xf>
    <xf numFmtId="0" fontId="1" fillId="0" borderId="3" xfId="0" applyFont="1" applyBorder="1" applyAlignment="1">
      <alignment horizontal="left" vertical="center" wrapText="1"/>
    </xf>
    <xf numFmtId="0" fontId="0" fillId="0" borderId="3" xfId="25" applyFont="1" applyBorder="1" applyAlignment="1">
      <alignment vertical="center" wrapText="1"/>
      <protection/>
    </xf>
    <xf numFmtId="0" fontId="1" fillId="0" borderId="3" xfId="24" applyFont="1" applyBorder="1" applyAlignment="1">
      <alignment vertical="top" wrapText="1"/>
      <protection/>
    </xf>
    <xf numFmtId="0" fontId="1" fillId="0" borderId="3" xfId="25" applyFont="1" applyBorder="1" applyAlignment="1">
      <alignment vertical="top" wrapText="1"/>
      <protection/>
    </xf>
    <xf numFmtId="0" fontId="1" fillId="0" borderId="3" xfId="0" applyFont="1" applyBorder="1" applyAlignment="1">
      <alignment horizontal="left" vertical="top" wrapText="1"/>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0" fillId="0" borderId="20" xfId="0" applyFont="1" applyBorder="1" applyAlignment="1">
      <alignment vertical="center"/>
    </xf>
    <xf numFmtId="0" fontId="6" fillId="0" borderId="21" xfId="0" applyFont="1" applyBorder="1" applyAlignment="1">
      <alignment horizontal="right" vertical="center"/>
    </xf>
    <xf numFmtId="0" fontId="6" fillId="0" borderId="1" xfId="0" applyFont="1" applyBorder="1" applyAlignment="1">
      <alignment horizontal="right" vertical="center"/>
    </xf>
    <xf numFmtId="0" fontId="6" fillId="0" borderId="22" xfId="0" applyFont="1" applyBorder="1" applyAlignment="1">
      <alignment horizontal="right" vertical="center"/>
    </xf>
    <xf numFmtId="0" fontId="0" fillId="0" borderId="0" xfId="0" applyFont="1" applyAlignment="1">
      <alignment horizontal="left" vertical="center"/>
    </xf>
    <xf numFmtId="0" fontId="0" fillId="0" borderId="0" xfId="0" applyAlignment="1">
      <alignment vertical="center"/>
    </xf>
  </cellXfs>
  <cellStyles count="16">
    <cellStyle name="Normal" xfId="0"/>
    <cellStyle name="Percent" xfId="15"/>
    <cellStyle name="Currency" xfId="16"/>
    <cellStyle name="Currency [0]" xfId="17"/>
    <cellStyle name="Comma" xfId="18"/>
    <cellStyle name="Comma [0]" xfId="19"/>
    <cellStyle name="Normální 2" xfId="20"/>
    <cellStyle name="Procenta" xfId="21"/>
    <cellStyle name="Měna" xfId="22"/>
    <cellStyle name="Hypertextový odkaz" xfId="23"/>
    <cellStyle name="Normální 14" xfId="24"/>
    <cellStyle name="Normální 16" xfId="25"/>
    <cellStyle name="Měna 2" xfId="26"/>
    <cellStyle name="Procenta 2" xfId="27"/>
    <cellStyle name="normální 2 3" xfId="28"/>
    <cellStyle name="Hypertextový odkaz 3"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3" Type="http://schemas.openxmlformats.org/officeDocument/2006/relationships/image" Target="../media/image20.png" /><Relationship Id="rId1" Type="http://schemas.openxmlformats.org/officeDocument/2006/relationships/customXml" Target="../ink/ink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editAs="oneCell">
    <xdr:from>
      <xdr:col>4</xdr:col>
      <xdr:colOff>358412</xdr:colOff>
      <xdr:row>0</xdr:row>
      <xdr:rowOff>0</xdr:rowOff>
    </xdr:from>
    <xdr:to>
      <xdr:col>4</xdr:col>
      <xdr:colOff>358772</xdr:colOff>
      <xdr:row>0</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Rukopis 1">
              <a:extLst xmlns:a="http://schemas.openxmlformats.org/drawingml/2006/main">
                <a:ext uri="{FF2B5EF4-FFF2-40B4-BE49-F238E27FC236}">
                  <a16:creationId xmlns:a16="http://schemas.microsoft.com/office/drawing/2014/main" id="{8DB737D1-B554-4982-ABAE-64AC6326D0FA}"/>
                </a:ext>
              </a:extLst>
            </xdr14:cNvPr>
            <xdr14:cNvContentPartPr/>
          </xdr14:nvContentPartPr>
          <xdr14:nvPr macro=""/>
          <xdr14:xfrm>
            <a:off xmlns:a="http://schemas.openxmlformats.org/drawingml/2006/main" x="8388720" y="1890000"/>
            <a:ext xmlns:a="http://schemas.openxmlformats.org/drawingml/2006/main" cx="360" cy="360"/>
          </xdr14:xfrm>
        </xdr:contentPart>
      </mc:Choice>
      <mc:Fallback xmlns="">
        <xdr:pic>
          <xdr:nvPicPr>
            <xdr:cNvPr id="2" name="Rukopis 1">
              <a:extLst xmlns:a="http://schemas.openxmlformats.org/drawingml/2006/main">
                <a:ext uri="{FF2B5EF4-FFF2-40B4-BE49-F238E27FC236}">
                  <a16:creationId xmlns:a16="http://schemas.microsoft.com/office/drawing/2014/main" id="{8DB737D1-B554-4982-ABAE-64AC6326D0FA}"/>
                </a:ext>
              </a:extLst>
            </xdr:cNvPr>
            <xdr:cNvPicPr/>
          </xdr:nvPicPr>
          <xdr:blipFill>
            <a:blip xmlns:r="http://schemas.openxmlformats.org/officeDocument/2006/relationships" xmlns:a="http://schemas.openxmlformats.org/drawingml/2006/main" r:embed="rId3"/>
            <a:stretch xmlns:a="http://schemas.openxmlformats.org/drawingml/2006/main">
              <a:fillRect/>
            </a:stretch>
          </xdr:blipFill>
          <xdr:spPr>
            <a:xfrm xmlns:a="http://schemas.openxmlformats.org/drawingml/2006/main">
              <a:off x="8379720" y="1881000"/>
              <a:ext cx="18000" cy="18000"/>
            </a:xfrm>
            <a:prstGeom xmlns:a="http://schemas.openxmlformats.org/drawingml/2006/main"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32</xdr:row>
      <xdr:rowOff>0</xdr:rowOff>
    </xdr:from>
    <xdr:ext cx="180975" cy="266700"/>
    <xdr:sp macro="" textlink="">
      <xdr:nvSpPr>
        <xdr:cNvPr id="2" name="TextovéPole 1"/>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3" name="TextovéPole 2"/>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4" name="TextovéPole 3"/>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5" name="TextovéPole 4"/>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6" name="TextovéPole 5"/>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7" name="TextovéPole 6"/>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8" name="TextovéPole 7"/>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2</xdr:col>
      <xdr:colOff>9525</xdr:colOff>
      <xdr:row>32</xdr:row>
      <xdr:rowOff>0</xdr:rowOff>
    </xdr:from>
    <xdr:to>
      <xdr:col>4</xdr:col>
      <xdr:colOff>1133475</xdr:colOff>
      <xdr:row>32</xdr:row>
      <xdr:rowOff>0</xdr:rowOff>
    </xdr:to>
    <xdr:pic>
      <xdr:nvPicPr>
        <xdr:cNvPr id="9" name="Picture 1" descr="http://www.cuesystem.com/Files/Images/Products/ST0051_Elite-B-7-wifi.png"/>
        <xdr:cNvPicPr preferRelativeResize="1">
          <a:picLocks noChangeAspect="1"/>
        </xdr:cNvPicPr>
      </xdr:nvPicPr>
      <xdr:blipFill>
        <a:blip r:embed="rId1"/>
        <a:stretch>
          <a:fillRect/>
        </a:stretch>
      </xdr:blipFill>
      <xdr:spPr bwMode="auto">
        <a:xfrm>
          <a:off x="742950" y="21488400"/>
          <a:ext cx="1133475" cy="0"/>
        </a:xfrm>
        <a:prstGeom prst="rect">
          <a:avLst/>
        </a:prstGeom>
        <a:noFill/>
        <a:ln>
          <a:noFill/>
        </a:ln>
      </xdr:spPr>
    </xdr:pic>
    <xdr:clientData/>
  </xdr:twoCellAnchor>
  <xdr:oneCellAnchor>
    <xdr:from>
      <xdr:col>2</xdr:col>
      <xdr:colOff>0</xdr:colOff>
      <xdr:row>32</xdr:row>
      <xdr:rowOff>0</xdr:rowOff>
    </xdr:from>
    <xdr:ext cx="180975" cy="266700"/>
    <xdr:sp macro="" textlink="">
      <xdr:nvSpPr>
        <xdr:cNvPr id="10" name="TextovéPole 9"/>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1" name="TextovéPole 10"/>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2" name="TextovéPole 11"/>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3" name="TextovéPole 12"/>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4" name="TextovéPole 13"/>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5" name="TextovéPole 14"/>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 name="TextovéPole 15"/>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7" name="TextovéPole 16"/>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8" name="TextovéPole 17"/>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9" name="TextovéPole 18"/>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34" name="TextovéPole 33"/>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28" name="TextovéPole 27"/>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36" name="TextovéPole 35"/>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304800" cy="304800"/>
    <xdr:sp macro="" textlink="">
      <xdr:nvSpPr>
        <xdr:cNvPr id="37" name="AutoShape 2" descr="Výsledek obrázku pro dnp supernova core"/>
        <xdr:cNvSpPr>
          <a:spLocks noChangeAspect="1" noChangeArrowheads="1"/>
        </xdr:cNvSpPr>
      </xdr:nvSpPr>
      <xdr:spPr bwMode="auto">
        <a:xfrm>
          <a:off x="742950" y="214884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8" name="AutoShape 3" descr="Výsledek obrázku pro dnp supernova core"/>
        <xdr:cNvSpPr>
          <a:spLocks noChangeAspect="1" noChangeArrowheads="1"/>
        </xdr:cNvSpPr>
      </xdr:nvSpPr>
      <xdr:spPr bwMode="auto">
        <a:xfrm>
          <a:off x="742950" y="214884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304800" cy="304800"/>
    <xdr:sp macro="" textlink="">
      <xdr:nvSpPr>
        <xdr:cNvPr id="39" name="AutoShape 4" descr="Výsledek obrázku pro dnp supernova core"/>
        <xdr:cNvSpPr>
          <a:spLocks noChangeAspect="1" noChangeArrowheads="1"/>
        </xdr:cNvSpPr>
      </xdr:nvSpPr>
      <xdr:spPr bwMode="auto">
        <a:xfrm>
          <a:off x="742950" y="214884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40" name="AutoShape 5" descr="Výsledek obrázku pro dnp supernova core"/>
        <xdr:cNvSpPr>
          <a:spLocks noChangeAspect="1" noChangeArrowheads="1"/>
        </xdr:cNvSpPr>
      </xdr:nvSpPr>
      <xdr:spPr bwMode="auto">
        <a:xfrm>
          <a:off x="17830800" y="214884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xdr:row>
      <xdr:rowOff>0</xdr:rowOff>
    </xdr:from>
    <xdr:ext cx="180975" cy="266700"/>
    <xdr:sp macro="" textlink="">
      <xdr:nvSpPr>
        <xdr:cNvPr id="42" name="TextovéPole 41"/>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43" name="TextovéPole 42"/>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44" name="TextovéPole 43"/>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45" name="TextovéPole 44"/>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46" name="TextovéPole 45"/>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47" name="TextovéPole 46"/>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48" name="TextovéPole 47"/>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49" name="TextovéPole 48"/>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50" name="TextovéPole 49"/>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51" name="TextovéPole 50"/>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57" name="TextovéPole 56"/>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58" name="TextovéPole 57"/>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59" name="TextovéPole 58"/>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60" name="TextovéPole 59"/>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61" name="TextovéPole 60"/>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62" name="TextovéPole 61"/>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63" name="TextovéPole 62"/>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64" name="TextovéPole 63"/>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65" name="TextovéPole 64"/>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66" name="TextovéPole 65"/>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69" name="TextovéPole 68"/>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75" name="TextovéPole 74"/>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87" name="TextovéPole 86"/>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88" name="TextovéPole 87"/>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93" name="TextovéPole 92"/>
        <xdr:cNvSpPr txBox="1"/>
      </xdr:nvSpPr>
      <xdr:spPr>
        <a:xfrm>
          <a:off x="742950" y="2148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00" name="TextovéPole 99"/>
        <xdr:cNvSpPr txBox="1"/>
      </xdr:nvSpPr>
      <xdr:spPr>
        <a:xfrm>
          <a:off x="742950" y="4705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228600</xdr:rowOff>
    </xdr:from>
    <xdr:ext cx="180975" cy="419100"/>
    <xdr:sp macro="" textlink="">
      <xdr:nvSpPr>
        <xdr:cNvPr id="101" name="TextovéPole 100"/>
        <xdr:cNvSpPr txBox="1"/>
      </xdr:nvSpPr>
      <xdr:spPr>
        <a:xfrm>
          <a:off x="742950" y="49339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02" name="TextovéPole 101"/>
        <xdr:cNvSpPr txBox="1"/>
      </xdr:nvSpPr>
      <xdr:spPr>
        <a:xfrm>
          <a:off x="742950" y="1776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200025</xdr:rowOff>
    </xdr:from>
    <xdr:ext cx="180975" cy="447675"/>
    <xdr:sp macro="" textlink="">
      <xdr:nvSpPr>
        <xdr:cNvPr id="103" name="TextovéPole 102"/>
        <xdr:cNvSpPr txBox="1"/>
      </xdr:nvSpPr>
      <xdr:spPr>
        <a:xfrm>
          <a:off x="742950" y="17964150"/>
          <a:ext cx="180975" cy="4476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26</xdr:row>
      <xdr:rowOff>228600</xdr:rowOff>
    </xdr:from>
    <xdr:ext cx="180975" cy="419100"/>
    <xdr:sp macro="" textlink="">
      <xdr:nvSpPr>
        <xdr:cNvPr id="104" name="TextovéPole 103"/>
        <xdr:cNvSpPr txBox="1"/>
      </xdr:nvSpPr>
      <xdr:spPr>
        <a:xfrm>
          <a:off x="742950" y="186690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05" name="TextovéPole 104"/>
        <xdr:cNvSpPr txBox="1"/>
      </xdr:nvSpPr>
      <xdr:spPr>
        <a:xfrm>
          <a:off x="742950" y="1776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06" name="TextovéPole 105"/>
        <xdr:cNvSpPr txBox="1"/>
      </xdr:nvSpPr>
      <xdr:spPr>
        <a:xfrm>
          <a:off x="742950" y="1776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2</xdr:col>
      <xdr:colOff>9525</xdr:colOff>
      <xdr:row>24</xdr:row>
      <xdr:rowOff>0</xdr:rowOff>
    </xdr:from>
    <xdr:to>
      <xdr:col>4</xdr:col>
      <xdr:colOff>1133475</xdr:colOff>
      <xdr:row>24</xdr:row>
      <xdr:rowOff>0</xdr:rowOff>
    </xdr:to>
    <xdr:pic>
      <xdr:nvPicPr>
        <xdr:cNvPr id="107" name="Picture 1" descr="http://www.cuesystem.com/Files/Images/Products/ST0051_Elite-B-7-wifi.png"/>
        <xdr:cNvPicPr preferRelativeResize="1">
          <a:picLocks noChangeAspect="1"/>
        </xdr:cNvPicPr>
      </xdr:nvPicPr>
      <xdr:blipFill>
        <a:blip r:embed="rId1"/>
        <a:stretch>
          <a:fillRect/>
        </a:stretch>
      </xdr:blipFill>
      <xdr:spPr bwMode="auto">
        <a:xfrm>
          <a:off x="742950" y="17764125"/>
          <a:ext cx="1133475" cy="0"/>
        </a:xfrm>
        <a:prstGeom prst="rect">
          <a:avLst/>
        </a:prstGeom>
        <a:noFill/>
        <a:ln>
          <a:noFill/>
        </a:ln>
      </xdr:spPr>
    </xdr:pic>
    <xdr:clientData/>
  </xdr:twoCellAnchor>
  <xdr:twoCellAnchor>
    <xdr:from>
      <xdr:col>2</xdr:col>
      <xdr:colOff>9525</xdr:colOff>
      <xdr:row>10</xdr:row>
      <xdr:rowOff>9525</xdr:rowOff>
    </xdr:from>
    <xdr:to>
      <xdr:col>2</xdr:col>
      <xdr:colOff>0</xdr:colOff>
      <xdr:row>10</xdr:row>
      <xdr:rowOff>9525</xdr:rowOff>
    </xdr:to>
    <xdr:pic>
      <xdr:nvPicPr>
        <xdr:cNvPr id="111" name="Obrázek 110"/>
        <xdr:cNvPicPr preferRelativeResize="1">
          <a:picLocks noChangeAspect="1"/>
        </xdr:cNvPicPr>
      </xdr:nvPicPr>
      <xdr:blipFill>
        <a:blip r:embed="rId2">
          <a:extLst>
            <a:ext uri="{28A0092B-C50C-407E-A947-70E740481C1C}">
              <a14:useLocalDpi xmlns:a14="http://schemas.microsoft.com/office/drawing/2010/main" val="0"/>
            </a:ext>
          </a:extLst>
        </a:blip>
        <a:srcRect l="18620" t="19654" r="19999" b="18075"/>
        <a:stretch>
          <a:fillRect/>
        </a:stretch>
      </xdr:blipFill>
      <xdr:spPr bwMode="auto">
        <a:xfrm>
          <a:off x="742950" y="4943475"/>
          <a:ext cx="0" cy="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13</xdr:row>
      <xdr:rowOff>0</xdr:rowOff>
    </xdr:from>
    <xdr:ext cx="180975" cy="266700"/>
    <xdr:sp macro="" textlink="">
      <xdr:nvSpPr>
        <xdr:cNvPr id="113" name="TextovéPole 112"/>
        <xdr:cNvSpPr txBox="1"/>
      </xdr:nvSpPr>
      <xdr:spPr>
        <a:xfrm>
          <a:off x="742950" y="8334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114" name="TextovéPole 113"/>
        <xdr:cNvSpPr txBox="1"/>
      </xdr:nvSpPr>
      <xdr:spPr>
        <a:xfrm>
          <a:off x="742950" y="8334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115" name="TextovéPole 114"/>
        <xdr:cNvSpPr txBox="1"/>
      </xdr:nvSpPr>
      <xdr:spPr>
        <a:xfrm>
          <a:off x="742950" y="8334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25</xdr:row>
      <xdr:rowOff>390525</xdr:rowOff>
    </xdr:from>
    <xdr:ext cx="180975" cy="266700"/>
    <xdr:sp macro="" textlink="">
      <xdr:nvSpPr>
        <xdr:cNvPr id="117" name="TextovéPole 116"/>
        <xdr:cNvSpPr txBox="1"/>
      </xdr:nvSpPr>
      <xdr:spPr>
        <a:xfrm>
          <a:off x="742950" y="1835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73" name="TextovéPole 72"/>
        <xdr:cNvSpPr txBox="1"/>
      </xdr:nvSpPr>
      <xdr:spPr>
        <a:xfrm>
          <a:off x="742950" y="10829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74" name="TextovéPole 73"/>
        <xdr:cNvSpPr txBox="1"/>
      </xdr:nvSpPr>
      <xdr:spPr>
        <a:xfrm>
          <a:off x="742950" y="10829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76" name="TextovéPole 75"/>
        <xdr:cNvSpPr txBox="1"/>
      </xdr:nvSpPr>
      <xdr:spPr>
        <a:xfrm>
          <a:off x="742950" y="10829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78" name="TextovéPole 77"/>
        <xdr:cNvSpPr txBox="1"/>
      </xdr:nvSpPr>
      <xdr:spPr>
        <a:xfrm>
          <a:off x="742950" y="1663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79" name="TextovéPole 78"/>
        <xdr:cNvSpPr txBox="1"/>
      </xdr:nvSpPr>
      <xdr:spPr>
        <a:xfrm>
          <a:off x="742950" y="1663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82" name="TextovéPole 81"/>
        <xdr:cNvSpPr txBox="1"/>
      </xdr:nvSpPr>
      <xdr:spPr>
        <a:xfrm>
          <a:off x="742950" y="1663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90" name="TextovéPole 89"/>
        <xdr:cNvSpPr txBox="1"/>
      </xdr:nvSpPr>
      <xdr:spPr>
        <a:xfrm>
          <a:off x="742950" y="1663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200025</xdr:rowOff>
    </xdr:from>
    <xdr:ext cx="180975" cy="447675"/>
    <xdr:sp macro="" textlink="">
      <xdr:nvSpPr>
        <xdr:cNvPr id="91" name="TextovéPole 90"/>
        <xdr:cNvSpPr txBox="1"/>
      </xdr:nvSpPr>
      <xdr:spPr>
        <a:xfrm>
          <a:off x="742950" y="16830675"/>
          <a:ext cx="180975" cy="4476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92" name="TextovéPole 91"/>
        <xdr:cNvSpPr txBox="1"/>
      </xdr:nvSpPr>
      <xdr:spPr>
        <a:xfrm>
          <a:off x="742950" y="1663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94" name="TextovéPole 93"/>
        <xdr:cNvSpPr txBox="1"/>
      </xdr:nvSpPr>
      <xdr:spPr>
        <a:xfrm>
          <a:off x="742950" y="1663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381000</xdr:rowOff>
    </xdr:from>
    <xdr:ext cx="180975" cy="266700"/>
    <xdr:sp macro="" textlink="">
      <xdr:nvSpPr>
        <xdr:cNvPr id="77" name="TextovéPole 76"/>
        <xdr:cNvSpPr txBox="1"/>
      </xdr:nvSpPr>
      <xdr:spPr>
        <a:xfrm>
          <a:off x="742950" y="1905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80" name="TextovéPole 79"/>
        <xdr:cNvSpPr txBox="1"/>
      </xdr:nvSpPr>
      <xdr:spPr>
        <a:xfrm>
          <a:off x="742950" y="8334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0</xdr:rowOff>
    </xdr:from>
    <xdr:ext cx="180975" cy="266700"/>
    <xdr:sp macro="" textlink="">
      <xdr:nvSpPr>
        <xdr:cNvPr id="2" name="TextovéPole 1"/>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3" name="TextovéPole 2"/>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 name="TextovéPole 3"/>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5" name="TextovéPole 4"/>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6" name="TextovéPole 5"/>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7" name="TextovéPole 6"/>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8" name="TextovéPole 7"/>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2</xdr:col>
      <xdr:colOff>9525</xdr:colOff>
      <xdr:row>15</xdr:row>
      <xdr:rowOff>0</xdr:rowOff>
    </xdr:from>
    <xdr:to>
      <xdr:col>4</xdr:col>
      <xdr:colOff>1133475</xdr:colOff>
      <xdr:row>15</xdr:row>
      <xdr:rowOff>0</xdr:rowOff>
    </xdr:to>
    <xdr:pic>
      <xdr:nvPicPr>
        <xdr:cNvPr id="9" name="Picture 1" descr="http://www.cuesystem.com/Files/Images/Products/ST0051_Elite-B-7-wifi.png"/>
        <xdr:cNvPicPr preferRelativeResize="1">
          <a:picLocks noChangeAspect="1"/>
        </xdr:cNvPicPr>
      </xdr:nvPicPr>
      <xdr:blipFill>
        <a:blip r:embed="rId1"/>
        <a:stretch>
          <a:fillRect/>
        </a:stretch>
      </xdr:blipFill>
      <xdr:spPr bwMode="auto">
        <a:xfrm>
          <a:off x="742950" y="6686550"/>
          <a:ext cx="1133475" cy="0"/>
        </a:xfrm>
        <a:prstGeom prst="rect">
          <a:avLst/>
        </a:prstGeom>
        <a:noFill/>
        <a:ln>
          <a:noFill/>
        </a:ln>
      </xdr:spPr>
    </xdr:pic>
    <xdr:clientData/>
  </xdr:twoCellAnchor>
  <xdr:oneCellAnchor>
    <xdr:from>
      <xdr:col>2</xdr:col>
      <xdr:colOff>0</xdr:colOff>
      <xdr:row>15</xdr:row>
      <xdr:rowOff>0</xdr:rowOff>
    </xdr:from>
    <xdr:ext cx="180975" cy="266700"/>
    <xdr:sp macro="" textlink="">
      <xdr:nvSpPr>
        <xdr:cNvPr id="10" name="TextovéPole 9"/>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11" name="TextovéPole 10"/>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12" name="TextovéPole 11"/>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13" name="TextovéPole 12"/>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14" name="TextovéPole 13"/>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15" name="TextovéPole 14"/>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16" name="TextovéPole 15"/>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17" name="TextovéPole 16"/>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18" name="TextovéPole 17"/>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19" name="TextovéPole 18"/>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0" name="TextovéPole 19"/>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1" name="TextovéPole 20"/>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2" name="TextovéPole 21"/>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304800" cy="304800"/>
    <xdr:sp macro="" textlink="">
      <xdr:nvSpPr>
        <xdr:cNvPr id="23" name="AutoShape 2" descr="Výsledek obrázku pro dnp supernova core"/>
        <xdr:cNvSpPr>
          <a:spLocks noChangeAspect="1" noChangeArrowheads="1"/>
        </xdr:cNvSpPr>
      </xdr:nvSpPr>
      <xdr:spPr bwMode="auto">
        <a:xfrm>
          <a:off x="742950" y="66865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15</xdr:row>
      <xdr:rowOff>0</xdr:rowOff>
    </xdr:from>
    <xdr:ext cx="304800" cy="304800"/>
    <xdr:sp macro="" textlink="">
      <xdr:nvSpPr>
        <xdr:cNvPr id="24" name="AutoShape 3" descr="Výsledek obrázku pro dnp supernova core"/>
        <xdr:cNvSpPr>
          <a:spLocks noChangeAspect="1" noChangeArrowheads="1"/>
        </xdr:cNvSpPr>
      </xdr:nvSpPr>
      <xdr:spPr bwMode="auto">
        <a:xfrm>
          <a:off x="742950" y="66865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15</xdr:row>
      <xdr:rowOff>0</xdr:rowOff>
    </xdr:from>
    <xdr:ext cx="304800" cy="304800"/>
    <xdr:sp macro="" textlink="">
      <xdr:nvSpPr>
        <xdr:cNvPr id="25" name="AutoShape 4" descr="Výsledek obrázku pro dnp supernova core"/>
        <xdr:cNvSpPr>
          <a:spLocks noChangeAspect="1" noChangeArrowheads="1"/>
        </xdr:cNvSpPr>
      </xdr:nvSpPr>
      <xdr:spPr bwMode="auto">
        <a:xfrm>
          <a:off x="742950" y="66865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26" name="AutoShape 5" descr="Výsledek obrázku pro dnp supernova core"/>
        <xdr:cNvSpPr>
          <a:spLocks noChangeAspect="1" noChangeArrowheads="1"/>
        </xdr:cNvSpPr>
      </xdr:nvSpPr>
      <xdr:spPr bwMode="auto">
        <a:xfrm>
          <a:off x="17316450" y="66865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15</xdr:row>
      <xdr:rowOff>0</xdr:rowOff>
    </xdr:from>
    <xdr:ext cx="180975" cy="266700"/>
    <xdr:sp macro="" textlink="">
      <xdr:nvSpPr>
        <xdr:cNvPr id="27" name="TextovéPole 26"/>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8" name="TextovéPole 27"/>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9" name="TextovéPole 28"/>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30" name="TextovéPole 29"/>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31" name="TextovéPole 30"/>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32" name="TextovéPole 31"/>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33" name="TextovéPole 32"/>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34" name="TextovéPole 33"/>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35" name="TextovéPole 34"/>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36" name="TextovéPole 35"/>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37" name="TextovéPole 36"/>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38" name="TextovéPole 37"/>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39" name="TextovéPole 38"/>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0" name="TextovéPole 39"/>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1" name="TextovéPole 40"/>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2" name="TextovéPole 41"/>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3" name="TextovéPole 42"/>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4" name="TextovéPole 43"/>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5" name="TextovéPole 44"/>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6" name="TextovéPole 45"/>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7" name="TextovéPole 46"/>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8" name="TextovéPole 47"/>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9" name="TextovéPole 48"/>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50" name="TextovéPole 49"/>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51" name="TextovéPole 50"/>
        <xdr:cNvSpPr txBox="1"/>
      </xdr:nvSpPr>
      <xdr:spPr>
        <a:xfrm>
          <a:off x="742950" y="6686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52" name="TextovéPole 51"/>
        <xdr:cNvSpPr txBox="1"/>
      </xdr:nvSpPr>
      <xdr:spPr>
        <a:xfrm>
          <a:off x="742950" y="1562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228600</xdr:rowOff>
    </xdr:from>
    <xdr:ext cx="180975" cy="419100"/>
    <xdr:sp macro="" textlink="">
      <xdr:nvSpPr>
        <xdr:cNvPr id="53" name="TextovéPole 52"/>
        <xdr:cNvSpPr txBox="1"/>
      </xdr:nvSpPr>
      <xdr:spPr>
        <a:xfrm>
          <a:off x="742950" y="17907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4" name="TextovéPole 53"/>
        <xdr:cNvSpPr txBox="1"/>
      </xdr:nvSpPr>
      <xdr:spPr>
        <a:xfrm>
          <a:off x="742950" y="4762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228600</xdr:rowOff>
    </xdr:from>
    <xdr:ext cx="180975" cy="419100"/>
    <xdr:sp macro="" textlink="">
      <xdr:nvSpPr>
        <xdr:cNvPr id="55" name="TextovéPole 54"/>
        <xdr:cNvSpPr txBox="1"/>
      </xdr:nvSpPr>
      <xdr:spPr>
        <a:xfrm>
          <a:off x="742950" y="49911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228600</xdr:rowOff>
    </xdr:from>
    <xdr:ext cx="180975" cy="419100"/>
    <xdr:sp macro="" textlink="">
      <xdr:nvSpPr>
        <xdr:cNvPr id="56" name="TextovéPole 55"/>
        <xdr:cNvSpPr txBox="1"/>
      </xdr:nvSpPr>
      <xdr:spPr>
        <a:xfrm>
          <a:off x="742950" y="55435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7" name="TextovéPole 56"/>
        <xdr:cNvSpPr txBox="1"/>
      </xdr:nvSpPr>
      <xdr:spPr>
        <a:xfrm>
          <a:off x="742950" y="4762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8" name="TextovéPole 57"/>
        <xdr:cNvSpPr txBox="1"/>
      </xdr:nvSpPr>
      <xdr:spPr>
        <a:xfrm>
          <a:off x="742950" y="4762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2</xdr:col>
      <xdr:colOff>9525</xdr:colOff>
      <xdr:row>9</xdr:row>
      <xdr:rowOff>0</xdr:rowOff>
    </xdr:from>
    <xdr:to>
      <xdr:col>4</xdr:col>
      <xdr:colOff>1133475</xdr:colOff>
      <xdr:row>9</xdr:row>
      <xdr:rowOff>0</xdr:rowOff>
    </xdr:to>
    <xdr:pic>
      <xdr:nvPicPr>
        <xdr:cNvPr id="59" name="Picture 1" descr="http://www.cuesystem.com/Files/Images/Products/ST0051_Elite-B-7-wifi.png"/>
        <xdr:cNvPicPr preferRelativeResize="1">
          <a:picLocks noChangeAspect="1"/>
        </xdr:cNvPicPr>
      </xdr:nvPicPr>
      <xdr:blipFill>
        <a:blip r:embed="rId1"/>
        <a:stretch>
          <a:fillRect/>
        </a:stretch>
      </xdr:blipFill>
      <xdr:spPr bwMode="auto">
        <a:xfrm>
          <a:off x="742950" y="4762500"/>
          <a:ext cx="1133475" cy="0"/>
        </a:xfrm>
        <a:prstGeom prst="rect">
          <a:avLst/>
        </a:prstGeom>
        <a:noFill/>
        <a:ln>
          <a:noFill/>
        </a:ln>
      </xdr:spPr>
    </xdr:pic>
    <xdr:clientData/>
  </xdr:twoCellAnchor>
  <xdr:twoCellAnchor>
    <xdr:from>
      <xdr:col>2</xdr:col>
      <xdr:colOff>9525</xdr:colOff>
      <xdr:row>5</xdr:row>
      <xdr:rowOff>9525</xdr:rowOff>
    </xdr:from>
    <xdr:to>
      <xdr:col>2</xdr:col>
      <xdr:colOff>0</xdr:colOff>
      <xdr:row>5</xdr:row>
      <xdr:rowOff>9525</xdr:rowOff>
    </xdr:to>
    <xdr:pic>
      <xdr:nvPicPr>
        <xdr:cNvPr id="61" name="Obrázek 60"/>
        <xdr:cNvPicPr preferRelativeResize="1">
          <a:picLocks noChangeAspect="1"/>
        </xdr:cNvPicPr>
      </xdr:nvPicPr>
      <xdr:blipFill>
        <a:blip r:embed="rId2">
          <a:extLst>
            <a:ext uri="{28A0092B-C50C-407E-A947-70E740481C1C}">
              <a14:useLocalDpi xmlns:a14="http://schemas.microsoft.com/office/drawing/2010/main" val="0"/>
            </a:ext>
          </a:extLst>
        </a:blip>
        <a:srcRect l="18620" t="19654" r="19999" b="18075"/>
        <a:stretch>
          <a:fillRect/>
        </a:stretch>
      </xdr:blipFill>
      <xdr:spPr bwMode="auto">
        <a:xfrm>
          <a:off x="742950" y="1800225"/>
          <a:ext cx="0" cy="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9</xdr:row>
      <xdr:rowOff>0</xdr:rowOff>
    </xdr:from>
    <xdr:ext cx="180975" cy="266700"/>
    <xdr:sp macro="" textlink="">
      <xdr:nvSpPr>
        <xdr:cNvPr id="62" name="TextovéPole 61"/>
        <xdr:cNvSpPr txBox="1"/>
      </xdr:nvSpPr>
      <xdr:spPr>
        <a:xfrm>
          <a:off x="742950" y="4762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3" name="TextovéPole 62"/>
        <xdr:cNvSpPr txBox="1"/>
      </xdr:nvSpPr>
      <xdr:spPr>
        <a:xfrm>
          <a:off x="742950" y="4762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4" name="TextovéPole 63"/>
        <xdr:cNvSpPr txBox="1"/>
      </xdr:nvSpPr>
      <xdr:spPr>
        <a:xfrm>
          <a:off x="742950" y="4762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133475" cy="0"/>
    <xdr:pic>
      <xdr:nvPicPr>
        <xdr:cNvPr id="65" name="Picture 1" descr="http://www.cuesystem.com/Files/Images/Products/ST0051_Elite-B-7-wifi.png"/>
        <xdr:cNvPicPr preferRelativeResize="1">
          <a:picLocks noChangeAspect="1"/>
        </xdr:cNvPicPr>
      </xdr:nvPicPr>
      <xdr:blipFill>
        <a:blip r:embed="rId1"/>
        <a:stretch>
          <a:fillRect/>
        </a:stretch>
      </xdr:blipFill>
      <xdr:spPr bwMode="auto">
        <a:xfrm>
          <a:off x="742950" y="4762500"/>
          <a:ext cx="1133475" cy="0"/>
        </a:xfrm>
        <a:prstGeom prst="rect">
          <a:avLst/>
        </a:prstGeom>
        <a:noFill/>
        <a:ln>
          <a:noFill/>
        </a:ln>
      </xdr:spPr>
    </xdr:pic>
    <xdr:clientData/>
  </xdr:oneCellAnchor>
  <xdr:oneCellAnchor>
    <xdr:from>
      <xdr:col>2</xdr:col>
      <xdr:colOff>0</xdr:colOff>
      <xdr:row>10</xdr:row>
      <xdr:rowOff>323850</xdr:rowOff>
    </xdr:from>
    <xdr:ext cx="180975" cy="323850"/>
    <xdr:sp macro="" textlink="">
      <xdr:nvSpPr>
        <xdr:cNvPr id="66" name="TextovéPole 65"/>
        <xdr:cNvSpPr txBox="1"/>
      </xdr:nvSpPr>
      <xdr:spPr>
        <a:xfrm>
          <a:off x="742950" y="5314950"/>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1" name="TextovéPole 70"/>
        <xdr:cNvSpPr txBox="1"/>
      </xdr:nvSpPr>
      <xdr:spPr>
        <a:xfrm>
          <a:off x="742950" y="4762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2" name="TextovéPole 71"/>
        <xdr:cNvSpPr txBox="1"/>
      </xdr:nvSpPr>
      <xdr:spPr>
        <a:xfrm>
          <a:off x="742950" y="4762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3" name="TextovéPole 72"/>
        <xdr:cNvSpPr txBox="1"/>
      </xdr:nvSpPr>
      <xdr:spPr>
        <a:xfrm>
          <a:off x="742950" y="4762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133475" cy="0"/>
    <xdr:pic>
      <xdr:nvPicPr>
        <xdr:cNvPr id="74" name="Picture 1" descr="http://www.cuesystem.com/Files/Images/Products/ST0051_Elite-B-7-wifi.png"/>
        <xdr:cNvPicPr preferRelativeResize="1">
          <a:picLocks noChangeAspect="1"/>
        </xdr:cNvPicPr>
      </xdr:nvPicPr>
      <xdr:blipFill>
        <a:blip r:embed="rId1"/>
        <a:stretch>
          <a:fillRect/>
        </a:stretch>
      </xdr:blipFill>
      <xdr:spPr bwMode="auto">
        <a:xfrm>
          <a:off x="742950" y="4762500"/>
          <a:ext cx="1133475" cy="0"/>
        </a:xfrm>
        <a:prstGeom prst="rect">
          <a:avLst/>
        </a:prstGeom>
        <a:noFill/>
        <a:ln>
          <a:noFill/>
        </a:ln>
      </xdr:spPr>
    </xdr:pic>
    <xdr:clientData/>
  </xdr:oneCellAnchor>
  <xdr:oneCellAnchor>
    <xdr:from>
      <xdr:col>2</xdr:col>
      <xdr:colOff>0</xdr:colOff>
      <xdr:row>7</xdr:row>
      <xdr:rowOff>0</xdr:rowOff>
    </xdr:from>
    <xdr:ext cx="180975" cy="266700"/>
    <xdr:sp macro="" textlink="">
      <xdr:nvSpPr>
        <xdr:cNvPr id="75" name="TextovéPole 74"/>
        <xdr:cNvSpPr txBox="1"/>
      </xdr:nvSpPr>
      <xdr:spPr>
        <a:xfrm>
          <a:off x="742950" y="3629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6" name="TextovéPole 75"/>
        <xdr:cNvSpPr txBox="1"/>
      </xdr:nvSpPr>
      <xdr:spPr>
        <a:xfrm>
          <a:off x="742950" y="3629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7" name="TextovéPole 76"/>
        <xdr:cNvSpPr txBox="1"/>
      </xdr:nvSpPr>
      <xdr:spPr>
        <a:xfrm>
          <a:off x="742950" y="3629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79" name="TextovéPole 78"/>
        <xdr:cNvSpPr txBox="1"/>
      </xdr:nvSpPr>
      <xdr:spPr>
        <a:xfrm>
          <a:off x="742950" y="3629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200025</xdr:rowOff>
    </xdr:from>
    <xdr:ext cx="180975" cy="447675"/>
    <xdr:sp macro="" textlink="">
      <xdr:nvSpPr>
        <xdr:cNvPr id="80" name="TextovéPole 79"/>
        <xdr:cNvSpPr txBox="1"/>
      </xdr:nvSpPr>
      <xdr:spPr>
        <a:xfrm>
          <a:off x="742950" y="3829050"/>
          <a:ext cx="180975" cy="4476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81" name="TextovéPole 80"/>
        <xdr:cNvSpPr txBox="1"/>
      </xdr:nvSpPr>
      <xdr:spPr>
        <a:xfrm>
          <a:off x="742950" y="3629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82" name="TextovéPole 81"/>
        <xdr:cNvSpPr txBox="1"/>
      </xdr:nvSpPr>
      <xdr:spPr>
        <a:xfrm>
          <a:off x="742950" y="3629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381000</xdr:rowOff>
    </xdr:from>
    <xdr:ext cx="180975" cy="266700"/>
    <xdr:sp macro="" textlink="">
      <xdr:nvSpPr>
        <xdr:cNvPr id="78" name="TextovéPole 77"/>
        <xdr:cNvSpPr txBox="1"/>
      </xdr:nvSpPr>
      <xdr:spPr>
        <a:xfrm>
          <a:off x="74295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1-12T08:00:47.442"/>
    </inkml:context>
    <inkml:brush xml:id="br0">
      <inkml:brushProperty name="width" value="0.05" units="cm"/>
      <inkml:brushProperty name="height" value="0.05" units="cm"/>
    </inkml:brush>
  </inkml:definitions>
  <inkml:trace contextRef="#ctx0" brushRef="#br0">0 0 16400,'0'0'0</inkml:trace>
</inkm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tron.com/product/product.aspx?id=dtphdmi230tx&amp;s=4" TargetMode="External" /><Relationship Id="rId2" Type="http://schemas.openxmlformats.org/officeDocument/2006/relationships/hyperlink" Target="../../../../../../../Produkty/_AUDIO/JBL/Control/JBL%20CtrlCRV.pdf" TargetMode="External" /><Relationship Id="rId3" Type="http://schemas.openxmlformats.org/officeDocument/2006/relationships/hyperlink" Target="file:///\\fileserver\..\AppData\Local\Microsoft\Produkty\_Ridici%20systemy\CUE\Produktov&#233;%20listy\controlCUE-two_CutSheet.pdf" TargetMode="External" /><Relationship Id="rId4" Type="http://schemas.openxmlformats.org/officeDocument/2006/relationships/hyperlink" Target="../../../../../../../Produkty/_AUDIO/JBL/CS%20Series/JBL_CSMA.pdf" TargetMode="External" /><Relationship Id="rId5" Type="http://schemas.openxmlformats.org/officeDocument/2006/relationships/hyperlink" Target="file:///\\fileserver\..\AppData\Local\Microsoft\Produkty\Apollo%20Art\pec25%20datasheet.pdf" TargetMode="External" /><Relationship Id="rId6" Type="http://schemas.openxmlformats.org/officeDocument/2006/relationships/hyperlink" Target="file:///\\fileserver\..\AppData\Local\Microsoft\Produkty\_Ridici%20systemy\CUE\Produktov&#233;%20listy\PoE%20Adapter%20PSA16U.pdf" TargetMode="Externa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xtron.com/product/product.aspx?id=dtphdmi230tx&amp;s=4" TargetMode="External" /><Relationship Id="rId2" Type="http://schemas.openxmlformats.org/officeDocument/2006/relationships/hyperlink" Target="http://www.extron.com/product/product.aspx?id=dtphdmi230rx&amp;s=4"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
  <sheetViews>
    <sheetView tabSelected="1" view="pageBreakPreview" zoomScaleSheetLayoutView="100" workbookViewId="0" topLeftCell="A1">
      <selection activeCell="F24" sqref="F24"/>
    </sheetView>
  </sheetViews>
  <sheetFormatPr defaultColWidth="9.00390625" defaultRowHeight="12.75"/>
  <cols>
    <col min="1" max="1" width="9.75390625" style="4" customWidth="1"/>
    <col min="2" max="2" width="97.75390625" style="4" customWidth="1"/>
    <col min="3" max="3" width="17.375" style="3" customWidth="1"/>
    <col min="4" max="4" width="13.00390625" style="5" customWidth="1"/>
    <col min="5" max="5" width="20.875" style="7" customWidth="1"/>
    <col min="6" max="6" width="9.125" style="4" customWidth="1"/>
    <col min="7" max="7" width="9.375" style="4" bestFit="1" customWidth="1"/>
    <col min="8" max="16384" width="9.125" style="4" customWidth="1"/>
  </cols>
  <sheetData>
    <row r="1" spans="1:5" s="1" customFormat="1" ht="47.25" customHeight="1" thickBot="1">
      <c r="A1" s="8"/>
      <c r="B1" s="8"/>
      <c r="C1" s="8"/>
      <c r="D1" s="8"/>
      <c r="E1" s="8"/>
    </row>
    <row r="2" spans="1:5" s="2" customFormat="1" ht="26.25" thickBot="1">
      <c r="A2" s="14" t="s">
        <v>0</v>
      </c>
      <c r="B2" s="15" t="s">
        <v>1</v>
      </c>
      <c r="C2" s="15" t="s">
        <v>2</v>
      </c>
      <c r="D2" s="15" t="s">
        <v>3</v>
      </c>
      <c r="E2" s="16" t="s">
        <v>4</v>
      </c>
    </row>
    <row r="3" spans="1:5" s="2" customFormat="1" ht="21" customHeight="1" thickBot="1">
      <c r="A3" s="131" t="s">
        <v>8</v>
      </c>
      <c r="B3" s="132"/>
      <c r="C3" s="132"/>
      <c r="D3" s="132"/>
      <c r="E3" s="133"/>
    </row>
    <row r="4" spans="1:5" s="11" customFormat="1" ht="27" customHeight="1">
      <c r="A4" s="35">
        <v>1</v>
      </c>
      <c r="B4" s="36" t="str">
        <f>Mapping!E3</f>
        <v>Mapping na model města</v>
      </c>
      <c r="C4" s="9">
        <f>Mapping!O33</f>
        <v>0</v>
      </c>
      <c r="D4" s="10">
        <v>1</v>
      </c>
      <c r="E4" s="17">
        <f aca="true" t="shared" si="0" ref="E4:E5">C4*D4</f>
        <v>0</v>
      </c>
    </row>
    <row r="5" spans="1:5" s="11" customFormat="1" ht="27" customHeight="1">
      <c r="A5" s="12">
        <f aca="true" t="shared" si="1" ref="A5">A4+1</f>
        <v>2</v>
      </c>
      <c r="B5" s="36" t="str">
        <f>'IM'!E3</f>
        <v>Dotykové monitory</v>
      </c>
      <c r="C5" s="13">
        <f>'IM'!O16</f>
        <v>0</v>
      </c>
      <c r="D5" s="35">
        <v>1</v>
      </c>
      <c r="E5" s="18">
        <f t="shared" si="0"/>
        <v>0</v>
      </c>
    </row>
    <row r="6" spans="1:5" s="2" customFormat="1" ht="26.25" customHeight="1" thickBot="1">
      <c r="A6" s="134" t="s">
        <v>9</v>
      </c>
      <c r="B6" s="135"/>
      <c r="C6" s="135"/>
      <c r="D6" s="136"/>
      <c r="E6" s="19">
        <f>SUM(E4:E5)</f>
        <v>0</v>
      </c>
    </row>
    <row r="8" spans="1:9" ht="12.75">
      <c r="A8" s="137" t="s">
        <v>23</v>
      </c>
      <c r="B8" s="137"/>
      <c r="C8" s="137"/>
      <c r="D8" s="137"/>
      <c r="E8" s="137"/>
      <c r="F8" s="138"/>
      <c r="G8" s="138"/>
      <c r="H8" s="138"/>
      <c r="I8" s="138"/>
    </row>
    <row r="9" spans="1:9" ht="12.75">
      <c r="A9" s="137" t="s">
        <v>24</v>
      </c>
      <c r="B9" s="137"/>
      <c r="C9" s="137"/>
      <c r="D9" s="137"/>
      <c r="E9" s="137"/>
      <c r="F9" s="138"/>
      <c r="G9" s="138"/>
      <c r="H9" s="138"/>
      <c r="I9" s="138"/>
    </row>
    <row r="10" spans="1:9" ht="12.75">
      <c r="A10" s="112" t="s">
        <v>75</v>
      </c>
      <c r="B10" s="113"/>
      <c r="C10" s="113"/>
      <c r="D10" s="114"/>
      <c r="E10" s="115"/>
      <c r="F10" s="117"/>
      <c r="G10" s="117"/>
      <c r="H10" s="112"/>
      <c r="I10" s="112"/>
    </row>
    <row r="11" spans="1:5" ht="12.75">
      <c r="A11" s="37"/>
      <c r="B11" s="11"/>
      <c r="C11" s="11"/>
      <c r="E11" s="6"/>
    </row>
    <row r="13" ht="12.75">
      <c r="B13" s="2"/>
    </row>
  </sheetData>
  <sheetProtection formatCells="0" formatColumns="0" formatRows="0" insertColumns="0" insertRows="0" insertHyperlinks="0" deleteColumns="0" deleteRows="0" sort="0" autoFilter="0" pivotTables="0"/>
  <mergeCells count="4">
    <mergeCell ref="A3:E3"/>
    <mergeCell ref="A6:D6"/>
    <mergeCell ref="A8:I8"/>
    <mergeCell ref="A9:I9"/>
  </mergeCells>
  <printOptions/>
  <pageMargins left="0.25" right="0.25" top="0.75" bottom="0.75" header="0.3" footer="0.3"/>
  <pageSetup fitToHeight="1" fitToWidth="1" horizontalDpi="600" verticalDpi="600" orientation="landscape" paperSize="9" scale="90"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7A91B-DA14-417B-9B18-C3126F23AB76}">
  <sheetPr>
    <tabColor theme="5" tint="0.7999799847602844"/>
    <outlinePr summaryBelow="0"/>
    <pageSetUpPr fitToPage="1"/>
  </sheetPr>
  <dimension ref="A1:O37"/>
  <sheetViews>
    <sheetView view="pageBreakPreview" zoomScale="80" zoomScaleSheetLayoutView="80" workbookViewId="0" topLeftCell="A1">
      <pane ySplit="4" topLeftCell="A31" activePane="bottomLeft" state="frozen"/>
      <selection pane="bottomLeft" activeCell="O18" sqref="O18"/>
    </sheetView>
  </sheetViews>
  <sheetFormatPr defaultColWidth="9.125" defaultRowHeight="12.75" outlineLevelRow="1"/>
  <cols>
    <col min="1" max="1" width="9.75390625" style="21" customWidth="1"/>
    <col min="2" max="2" width="5.625" style="21" hidden="1" customWidth="1"/>
    <col min="3" max="3" width="15.00390625" style="20" hidden="1" customWidth="1"/>
    <col min="4" max="4" width="9.375" style="25" hidden="1" customWidth="1"/>
    <col min="5" max="5" width="21.625" style="25" customWidth="1"/>
    <col min="6" max="6" width="16.00390625" style="25" bestFit="1" customWidth="1"/>
    <col min="7" max="7" width="20.25390625" style="26" customWidth="1"/>
    <col min="8" max="8" width="51.00390625" style="25" customWidth="1"/>
    <col min="9" max="9" width="59.75390625" style="25" customWidth="1"/>
    <col min="10" max="10" width="8.00390625" style="27" customWidth="1"/>
    <col min="11" max="11" width="6.75390625" style="27" customWidth="1"/>
    <col min="12" max="12" width="19.25390625" style="21" customWidth="1"/>
    <col min="13" max="13" width="13.875" style="21" hidden="1" customWidth="1"/>
    <col min="14" max="14" width="18.25390625" style="21" hidden="1" customWidth="1"/>
    <col min="15" max="15" width="21.625" style="21" bestFit="1" customWidth="1"/>
    <col min="16" max="16384" width="9.125" style="21" customWidth="1"/>
  </cols>
  <sheetData>
    <row r="1" spans="3:15" s="39" customFormat="1" ht="29.25" customHeight="1" thickBot="1">
      <c r="C1" s="40"/>
      <c r="D1" s="38"/>
      <c r="E1" s="38"/>
      <c r="F1" s="38"/>
      <c r="G1" s="38"/>
      <c r="H1" s="38"/>
      <c r="I1" s="38"/>
      <c r="J1" s="38"/>
      <c r="K1" s="38"/>
      <c r="L1" s="38"/>
      <c r="M1" s="38"/>
      <c r="N1" s="38"/>
      <c r="O1" s="38"/>
    </row>
    <row r="2" spans="1:15" ht="57.75" customHeight="1">
      <c r="A2" s="94" t="s">
        <v>0</v>
      </c>
      <c r="B2" s="95" t="s">
        <v>17</v>
      </c>
      <c r="C2" s="96" t="s">
        <v>18</v>
      </c>
      <c r="D2" s="97" t="s">
        <v>19</v>
      </c>
      <c r="E2" s="98" t="s">
        <v>5</v>
      </c>
      <c r="F2" s="97" t="s">
        <v>13</v>
      </c>
      <c r="G2" s="96" t="s">
        <v>20</v>
      </c>
      <c r="H2" s="97" t="s">
        <v>1</v>
      </c>
      <c r="I2" s="111" t="s">
        <v>74</v>
      </c>
      <c r="J2" s="99" t="s">
        <v>21</v>
      </c>
      <c r="K2" s="99" t="s">
        <v>12</v>
      </c>
      <c r="L2" s="96" t="s">
        <v>2</v>
      </c>
      <c r="M2" s="99" t="s">
        <v>22</v>
      </c>
      <c r="N2" s="96" t="s">
        <v>14</v>
      </c>
      <c r="O2" s="100" t="s">
        <v>15</v>
      </c>
    </row>
    <row r="3" spans="1:15" ht="18" customHeight="1">
      <c r="A3" s="101"/>
      <c r="B3" s="55"/>
      <c r="C3" s="55"/>
      <c r="D3" s="55"/>
      <c r="E3" s="56" t="s">
        <v>31</v>
      </c>
      <c r="F3" s="55"/>
      <c r="G3" s="55"/>
      <c r="H3" s="55"/>
      <c r="I3" s="55"/>
      <c r="J3" s="55"/>
      <c r="K3" s="55"/>
      <c r="L3" s="55"/>
      <c r="M3" s="55"/>
      <c r="N3" s="55"/>
      <c r="O3" s="102"/>
    </row>
    <row r="4" spans="1:15" ht="18" customHeight="1">
      <c r="A4" s="103"/>
      <c r="B4" s="57"/>
      <c r="C4" s="57"/>
      <c r="D4" s="57"/>
      <c r="E4" s="58"/>
      <c r="F4" s="57"/>
      <c r="G4" s="57"/>
      <c r="H4" s="57"/>
      <c r="I4" s="57"/>
      <c r="J4" s="57"/>
      <c r="K4" s="57"/>
      <c r="L4" s="57"/>
      <c r="M4" s="57"/>
      <c r="N4" s="57"/>
      <c r="O4" s="104"/>
    </row>
    <row r="5" spans="1:15" ht="18" customHeight="1">
      <c r="A5" s="121">
        <v>1</v>
      </c>
      <c r="B5" s="44"/>
      <c r="C5" s="44"/>
      <c r="D5" s="44"/>
      <c r="E5" s="45" t="s">
        <v>25</v>
      </c>
      <c r="F5" s="44"/>
      <c r="G5" s="44"/>
      <c r="H5" s="44"/>
      <c r="I5" s="44"/>
      <c r="J5" s="44"/>
      <c r="K5" s="44"/>
      <c r="L5" s="44"/>
      <c r="M5" s="44"/>
      <c r="N5" s="44"/>
      <c r="O5" s="46">
        <f>SUBTOTAL(9,O6:O9)</f>
        <v>0</v>
      </c>
    </row>
    <row r="6" spans="1:15" ht="75" customHeight="1">
      <c r="A6" s="122">
        <v>2</v>
      </c>
      <c r="B6" s="22"/>
      <c r="C6" s="22"/>
      <c r="D6" s="69"/>
      <c r="E6" s="70" t="s">
        <v>33</v>
      </c>
      <c r="F6" s="70"/>
      <c r="G6" s="71"/>
      <c r="H6" s="124" t="s">
        <v>34</v>
      </c>
      <c r="I6" s="124" t="s">
        <v>32</v>
      </c>
      <c r="J6" s="41" t="s">
        <v>6</v>
      </c>
      <c r="K6" s="41">
        <v>1</v>
      </c>
      <c r="L6" s="72"/>
      <c r="M6" s="73">
        <v>0</v>
      </c>
      <c r="N6" s="72">
        <f aca="true" t="shared" si="0" ref="N6">L6*(1-M6)</f>
        <v>0</v>
      </c>
      <c r="O6" s="105">
        <f aca="true" t="shared" si="1" ref="O6">N6*K6</f>
        <v>0</v>
      </c>
    </row>
    <row r="7" spans="1:15" s="34" customFormat="1" ht="40.5" customHeight="1">
      <c r="A7" s="121">
        <v>3</v>
      </c>
      <c r="B7" s="31"/>
      <c r="C7" s="52"/>
      <c r="D7" s="52" t="s">
        <v>35</v>
      </c>
      <c r="E7" s="74" t="s">
        <v>36</v>
      </c>
      <c r="F7" s="42"/>
      <c r="G7" s="52"/>
      <c r="H7" s="53" t="s">
        <v>59</v>
      </c>
      <c r="I7" s="53" t="s">
        <v>59</v>
      </c>
      <c r="J7" s="33" t="s">
        <v>6</v>
      </c>
      <c r="K7" s="33">
        <v>1</v>
      </c>
      <c r="L7" s="54"/>
      <c r="M7" s="51">
        <v>0</v>
      </c>
      <c r="N7" s="66">
        <f aca="true" t="shared" si="2" ref="N7:N8">L7*(1-M7)</f>
        <v>0</v>
      </c>
      <c r="O7" s="67">
        <f aca="true" t="shared" si="3" ref="O7:O8">N7*K7</f>
        <v>0</v>
      </c>
    </row>
    <row r="8" spans="1:15" s="34" customFormat="1" ht="57" customHeight="1">
      <c r="A8" s="122">
        <v>4</v>
      </c>
      <c r="B8" s="31"/>
      <c r="C8" s="52"/>
      <c r="D8" s="52" t="s">
        <v>37</v>
      </c>
      <c r="E8" s="74" t="s">
        <v>60</v>
      </c>
      <c r="F8" s="42"/>
      <c r="G8" s="52"/>
      <c r="H8" s="53"/>
      <c r="I8" s="53" t="s">
        <v>65</v>
      </c>
      <c r="J8" s="33" t="s">
        <v>6</v>
      </c>
      <c r="K8" s="33">
        <v>1</v>
      </c>
      <c r="L8" s="54"/>
      <c r="M8" s="51">
        <v>0</v>
      </c>
      <c r="N8" s="66">
        <f t="shared" si="2"/>
        <v>0</v>
      </c>
      <c r="O8" s="67">
        <f t="shared" si="3"/>
        <v>0</v>
      </c>
    </row>
    <row r="9" spans="1:15" s="34" customFormat="1" ht="57" customHeight="1">
      <c r="A9" s="121">
        <v>5</v>
      </c>
      <c r="B9" s="31"/>
      <c r="C9" s="52"/>
      <c r="D9" s="52" t="s">
        <v>37</v>
      </c>
      <c r="E9" s="74" t="s">
        <v>64</v>
      </c>
      <c r="F9" s="42"/>
      <c r="G9" s="52"/>
      <c r="H9" s="53"/>
      <c r="I9" s="53" t="s">
        <v>66</v>
      </c>
      <c r="J9" s="33" t="s">
        <v>6</v>
      </c>
      <c r="K9" s="33">
        <v>1</v>
      </c>
      <c r="L9" s="54"/>
      <c r="M9" s="51">
        <v>0</v>
      </c>
      <c r="N9" s="66">
        <f aca="true" t="shared" si="4" ref="N9">L9*(1-M9)</f>
        <v>0</v>
      </c>
      <c r="O9" s="67">
        <f aca="true" t="shared" si="5" ref="O9">N9*K9</f>
        <v>0</v>
      </c>
    </row>
    <row r="10" spans="1:15" ht="18" customHeight="1">
      <c r="A10" s="122">
        <v>6</v>
      </c>
      <c r="B10" s="44"/>
      <c r="C10" s="44"/>
      <c r="D10" s="44"/>
      <c r="E10" s="45" t="s">
        <v>38</v>
      </c>
      <c r="F10" s="44"/>
      <c r="G10" s="44"/>
      <c r="H10" s="44"/>
      <c r="I10" s="44"/>
      <c r="J10" s="44"/>
      <c r="K10" s="44"/>
      <c r="L10" s="44"/>
      <c r="M10" s="44"/>
      <c r="N10" s="44"/>
      <c r="O10" s="46">
        <f>SUBTOTAL(9,O11:O13)</f>
        <v>0</v>
      </c>
    </row>
    <row r="11" spans="1:15" s="79" customFormat="1" ht="191.25" customHeight="1">
      <c r="A11" s="121">
        <v>7</v>
      </c>
      <c r="B11" s="75"/>
      <c r="C11" s="75"/>
      <c r="D11" s="110" t="s">
        <v>94</v>
      </c>
      <c r="E11" s="110" t="s">
        <v>39</v>
      </c>
      <c r="F11" s="110"/>
      <c r="G11" s="110"/>
      <c r="H11" s="129" t="s">
        <v>95</v>
      </c>
      <c r="I11" s="129" t="s">
        <v>96</v>
      </c>
      <c r="J11" s="76" t="s">
        <v>6</v>
      </c>
      <c r="K11" s="76">
        <v>1</v>
      </c>
      <c r="L11" s="77"/>
      <c r="M11" s="78">
        <v>0</v>
      </c>
      <c r="N11" s="77">
        <f aca="true" t="shared" si="6" ref="N11">L11*(1-M11)</f>
        <v>0</v>
      </c>
      <c r="O11" s="77">
        <f aca="true" t="shared" si="7" ref="O11">N11*K11</f>
        <v>0</v>
      </c>
    </row>
    <row r="12" spans="1:15" s="79" customFormat="1" ht="51">
      <c r="A12" s="122">
        <v>8</v>
      </c>
      <c r="B12" s="75"/>
      <c r="C12" s="75"/>
      <c r="D12" s="68" t="s">
        <v>41</v>
      </c>
      <c r="E12" s="68" t="s">
        <v>40</v>
      </c>
      <c r="F12" s="68"/>
      <c r="G12" s="68"/>
      <c r="H12" s="68" t="s">
        <v>42</v>
      </c>
      <c r="I12" s="68" t="s">
        <v>42</v>
      </c>
      <c r="J12" s="76" t="s">
        <v>6</v>
      </c>
      <c r="K12" s="76">
        <v>1</v>
      </c>
      <c r="L12" s="77"/>
      <c r="M12" s="78">
        <v>0</v>
      </c>
      <c r="N12" s="77">
        <f aca="true" t="shared" si="8" ref="N12">L12*(1-M12)</f>
        <v>0</v>
      </c>
      <c r="O12" s="106">
        <f aca="true" t="shared" si="9" ref="O12">N12*K12</f>
        <v>0</v>
      </c>
    </row>
    <row r="13" spans="1:15" s="79" customFormat="1" ht="25.5">
      <c r="A13" s="122">
        <v>8</v>
      </c>
      <c r="B13" s="75"/>
      <c r="C13" s="75"/>
      <c r="D13" s="68"/>
      <c r="E13" s="68" t="s">
        <v>100</v>
      </c>
      <c r="F13" s="68"/>
      <c r="G13" s="68"/>
      <c r="H13" s="68"/>
      <c r="I13" s="68" t="s">
        <v>102</v>
      </c>
      <c r="J13" s="76" t="s">
        <v>68</v>
      </c>
      <c r="K13" s="76">
        <v>1</v>
      </c>
      <c r="L13" s="77"/>
      <c r="M13" s="78">
        <v>0</v>
      </c>
      <c r="N13" s="77">
        <f aca="true" t="shared" si="10" ref="N13">L13*(1-M13)</f>
        <v>0</v>
      </c>
      <c r="O13" s="106">
        <f aca="true" t="shared" si="11" ref="O13">N13*K13</f>
        <v>0</v>
      </c>
    </row>
    <row r="14" spans="1:15" ht="18" customHeight="1">
      <c r="A14" s="121">
        <v>11</v>
      </c>
      <c r="B14" s="44"/>
      <c r="C14" s="44"/>
      <c r="D14" s="44"/>
      <c r="E14" s="45" t="s">
        <v>27</v>
      </c>
      <c r="F14" s="44"/>
      <c r="G14" s="44"/>
      <c r="H14" s="44"/>
      <c r="I14" s="44"/>
      <c r="J14" s="44"/>
      <c r="K14" s="44"/>
      <c r="L14" s="44"/>
      <c r="M14" s="44"/>
      <c r="N14" s="44"/>
      <c r="O14" s="46">
        <f>SUM(O15:O16)</f>
        <v>0</v>
      </c>
    </row>
    <row r="15" spans="1:15" ht="102">
      <c r="A15" s="122">
        <v>12</v>
      </c>
      <c r="B15" s="22"/>
      <c r="C15" s="42"/>
      <c r="D15" s="80" t="s">
        <v>61</v>
      </c>
      <c r="E15" s="70" t="s">
        <v>43</v>
      </c>
      <c r="F15" s="70"/>
      <c r="G15" s="71"/>
      <c r="H15" s="49" t="s">
        <v>62</v>
      </c>
      <c r="I15" s="49" t="s">
        <v>63</v>
      </c>
      <c r="J15" s="41" t="s">
        <v>6</v>
      </c>
      <c r="K15" s="41">
        <v>1</v>
      </c>
      <c r="L15" s="23"/>
      <c r="M15" s="73">
        <v>0</v>
      </c>
      <c r="N15" s="23">
        <f>L15*(1-M15)</f>
        <v>0</v>
      </c>
      <c r="O15" s="23">
        <f aca="true" t="shared" si="12" ref="O15">N15*K15</f>
        <v>0</v>
      </c>
    </row>
    <row r="16" spans="1:15" ht="76.5">
      <c r="A16" s="121">
        <v>13</v>
      </c>
      <c r="B16" s="22"/>
      <c r="C16" s="42"/>
      <c r="D16" s="80" t="s">
        <v>45</v>
      </c>
      <c r="E16" s="70" t="s">
        <v>44</v>
      </c>
      <c r="F16" s="70"/>
      <c r="G16" s="71"/>
      <c r="H16" s="49" t="s">
        <v>46</v>
      </c>
      <c r="I16" s="49" t="s">
        <v>47</v>
      </c>
      <c r="J16" s="41" t="s">
        <v>6</v>
      </c>
      <c r="K16" s="41">
        <v>2</v>
      </c>
      <c r="L16" s="23"/>
      <c r="M16" s="73">
        <v>0</v>
      </c>
      <c r="N16" s="23">
        <v>0</v>
      </c>
      <c r="O16" s="43">
        <f aca="true" t="shared" si="13" ref="O16">N16*K16</f>
        <v>0</v>
      </c>
    </row>
    <row r="17" spans="1:15" ht="18" customHeight="1">
      <c r="A17" s="122">
        <v>14</v>
      </c>
      <c r="B17" s="44"/>
      <c r="C17" s="44"/>
      <c r="D17" s="44"/>
      <c r="E17" s="45" t="s">
        <v>49</v>
      </c>
      <c r="F17" s="44"/>
      <c r="G17" s="44"/>
      <c r="H17" s="44"/>
      <c r="I17" s="44"/>
      <c r="J17" s="44"/>
      <c r="K17" s="44"/>
      <c r="L17" s="44"/>
      <c r="M17" s="44"/>
      <c r="N17" s="44"/>
      <c r="O17" s="46">
        <f>SUBTOTAL(9,O18:O22)</f>
        <v>0</v>
      </c>
    </row>
    <row r="18" spans="1:15" s="90" customFormat="1" ht="96.75" customHeight="1">
      <c r="A18" s="121">
        <v>15</v>
      </c>
      <c r="B18" s="81"/>
      <c r="C18" s="82"/>
      <c r="D18" s="83" t="s">
        <v>50</v>
      </c>
      <c r="E18" s="84" t="s">
        <v>51</v>
      </c>
      <c r="F18" s="85"/>
      <c r="G18" s="42"/>
      <c r="H18" s="125" t="s">
        <v>52</v>
      </c>
      <c r="I18" s="125" t="s">
        <v>73</v>
      </c>
      <c r="J18" s="86" t="s">
        <v>6</v>
      </c>
      <c r="K18" s="41">
        <v>1</v>
      </c>
      <c r="L18" s="87"/>
      <c r="M18" s="88">
        <v>0</v>
      </c>
      <c r="N18" s="89">
        <f aca="true" t="shared" si="14" ref="N18:N22">L18*(1-M18)</f>
        <v>0</v>
      </c>
      <c r="O18" s="107">
        <f aca="true" t="shared" si="15" ref="O18:O22">N18*K18</f>
        <v>0</v>
      </c>
    </row>
    <row r="19" spans="1:15" s="90" customFormat="1" ht="93.75" customHeight="1">
      <c r="A19" s="122">
        <v>16</v>
      </c>
      <c r="B19" s="81"/>
      <c r="C19" s="91"/>
      <c r="D19" s="92" t="s">
        <v>97</v>
      </c>
      <c r="E19" s="84" t="s">
        <v>53</v>
      </c>
      <c r="F19" s="84"/>
      <c r="G19" s="93"/>
      <c r="H19" s="130" t="s">
        <v>98</v>
      </c>
      <c r="I19" s="130" t="s">
        <v>99</v>
      </c>
      <c r="J19" s="86" t="s">
        <v>6</v>
      </c>
      <c r="K19" s="41">
        <v>1</v>
      </c>
      <c r="L19" s="87"/>
      <c r="M19" s="88">
        <v>0</v>
      </c>
      <c r="N19" s="89">
        <f t="shared" si="14"/>
        <v>0</v>
      </c>
      <c r="O19" s="89">
        <f t="shared" si="15"/>
        <v>0</v>
      </c>
    </row>
    <row r="20" spans="1:15" s="90" customFormat="1" ht="84" customHeight="1">
      <c r="A20" s="121">
        <v>17</v>
      </c>
      <c r="B20" s="81"/>
      <c r="C20" s="91"/>
      <c r="D20" s="92" t="s">
        <v>79</v>
      </c>
      <c r="E20" s="84" t="s">
        <v>80</v>
      </c>
      <c r="F20" s="84"/>
      <c r="G20" s="93"/>
      <c r="H20" s="126" t="s">
        <v>81</v>
      </c>
      <c r="I20" s="126" t="s">
        <v>82</v>
      </c>
      <c r="J20" s="119" t="s">
        <v>6</v>
      </c>
      <c r="K20" s="120">
        <v>1</v>
      </c>
      <c r="L20" s="87"/>
      <c r="M20" s="88">
        <v>0</v>
      </c>
      <c r="N20" s="89">
        <f t="shared" si="14"/>
        <v>0</v>
      </c>
      <c r="O20" s="89">
        <f t="shared" si="15"/>
        <v>0</v>
      </c>
    </row>
    <row r="21" spans="1:15" s="90" customFormat="1" ht="43.5" customHeight="1">
      <c r="A21" s="122">
        <v>18</v>
      </c>
      <c r="B21" s="81"/>
      <c r="C21" s="91"/>
      <c r="D21" s="110" t="s">
        <v>84</v>
      </c>
      <c r="E21" s="68" t="s">
        <v>85</v>
      </c>
      <c r="F21" s="68"/>
      <c r="G21" s="68"/>
      <c r="H21" s="68" t="s">
        <v>86</v>
      </c>
      <c r="I21" s="68" t="s">
        <v>87</v>
      </c>
      <c r="J21" s="76" t="s">
        <v>6</v>
      </c>
      <c r="K21" s="76">
        <v>1</v>
      </c>
      <c r="L21" s="77"/>
      <c r="M21" s="78">
        <v>0</v>
      </c>
      <c r="N21" s="77">
        <f t="shared" si="14"/>
        <v>0</v>
      </c>
      <c r="O21" s="77">
        <f t="shared" si="15"/>
        <v>0</v>
      </c>
    </row>
    <row r="22" spans="1:15" s="90" customFormat="1" ht="120.75" customHeight="1">
      <c r="A22" s="121">
        <v>19</v>
      </c>
      <c r="B22" s="81"/>
      <c r="C22" s="91"/>
      <c r="D22" s="83" t="s">
        <v>76</v>
      </c>
      <c r="E22" s="85" t="s">
        <v>77</v>
      </c>
      <c r="F22" s="85"/>
      <c r="G22" s="118"/>
      <c r="H22" s="85" t="s">
        <v>78</v>
      </c>
      <c r="I22" s="85" t="s">
        <v>88</v>
      </c>
      <c r="J22" s="119" t="s">
        <v>6</v>
      </c>
      <c r="K22" s="41">
        <v>3</v>
      </c>
      <c r="L22" s="87"/>
      <c r="M22" s="88">
        <v>0</v>
      </c>
      <c r="N22" s="89">
        <f t="shared" si="14"/>
        <v>0</v>
      </c>
      <c r="O22" s="89">
        <f t="shared" si="15"/>
        <v>0</v>
      </c>
    </row>
    <row r="23" spans="1:15" ht="15.75" customHeight="1">
      <c r="A23" s="122">
        <v>20</v>
      </c>
      <c r="B23" s="44"/>
      <c r="C23" s="44"/>
      <c r="D23" s="44"/>
      <c r="E23" s="45" t="s">
        <v>55</v>
      </c>
      <c r="F23" s="44"/>
      <c r="G23" s="44"/>
      <c r="H23" s="44"/>
      <c r="I23" s="44"/>
      <c r="J23" s="44"/>
      <c r="K23" s="44"/>
      <c r="L23" s="44"/>
      <c r="M23" s="44"/>
      <c r="N23" s="44"/>
      <c r="O23" s="46">
        <f>SUBTOTAL(9,O24)</f>
        <v>0</v>
      </c>
    </row>
    <row r="24" spans="1:15" s="34" customFormat="1" ht="73.5" customHeight="1" outlineLevel="1">
      <c r="A24" s="121">
        <v>21</v>
      </c>
      <c r="B24" s="31"/>
      <c r="C24" s="31"/>
      <c r="D24" s="47"/>
      <c r="E24" s="48" t="s">
        <v>56</v>
      </c>
      <c r="F24" s="49"/>
      <c r="G24" s="32"/>
      <c r="H24" s="48" t="s">
        <v>57</v>
      </c>
      <c r="I24" s="48" t="s">
        <v>89</v>
      </c>
      <c r="J24" s="33" t="s">
        <v>6</v>
      </c>
      <c r="K24" s="33">
        <v>1</v>
      </c>
      <c r="L24" s="23"/>
      <c r="M24" s="50">
        <v>0</v>
      </c>
      <c r="N24" s="23">
        <f aca="true" t="shared" si="16" ref="N24">L24*(1-M24)</f>
        <v>0</v>
      </c>
      <c r="O24" s="43">
        <f aca="true" t="shared" si="17" ref="O24">N24*K24</f>
        <v>0</v>
      </c>
    </row>
    <row r="25" spans="1:15" ht="15.75" customHeight="1">
      <c r="A25" s="122">
        <v>22</v>
      </c>
      <c r="B25" s="44"/>
      <c r="C25" s="44"/>
      <c r="D25" s="44"/>
      <c r="E25" s="45" t="s">
        <v>72</v>
      </c>
      <c r="F25" s="44"/>
      <c r="G25" s="44"/>
      <c r="H25" s="44"/>
      <c r="I25" s="44"/>
      <c r="J25" s="44"/>
      <c r="K25" s="44"/>
      <c r="L25" s="44"/>
      <c r="M25" s="44"/>
      <c r="N25" s="44"/>
      <c r="O25" s="46">
        <f>SUBTOTAL(9,O26:O26)</f>
        <v>0</v>
      </c>
    </row>
    <row r="26" spans="1:15" s="34" customFormat="1" ht="37.5" customHeight="1" outlineLevel="1">
      <c r="A26" s="121">
        <v>23</v>
      </c>
      <c r="B26" s="31"/>
      <c r="C26" s="31"/>
      <c r="D26" s="47"/>
      <c r="E26" s="48" t="s">
        <v>26</v>
      </c>
      <c r="F26" s="49"/>
      <c r="G26" s="32"/>
      <c r="H26" s="48"/>
      <c r="I26" s="48" t="s">
        <v>26</v>
      </c>
      <c r="J26" s="109" t="s">
        <v>68</v>
      </c>
      <c r="K26" s="33">
        <v>1</v>
      </c>
      <c r="L26" s="23"/>
      <c r="M26" s="50">
        <v>0</v>
      </c>
      <c r="N26" s="23">
        <f aca="true" t="shared" si="18" ref="N26">L26*(1-M26)</f>
        <v>0</v>
      </c>
      <c r="O26" s="43">
        <f aca="true" t="shared" si="19" ref="O26">N26*K26</f>
        <v>0</v>
      </c>
    </row>
    <row r="27" spans="1:15" ht="18" customHeight="1">
      <c r="A27" s="122">
        <v>24</v>
      </c>
      <c r="B27" s="44"/>
      <c r="C27" s="44"/>
      <c r="D27" s="44"/>
      <c r="E27" s="45" t="s">
        <v>7</v>
      </c>
      <c r="F27" s="44"/>
      <c r="G27" s="44"/>
      <c r="H27" s="44"/>
      <c r="I27" s="44"/>
      <c r="J27" s="44"/>
      <c r="K27" s="44"/>
      <c r="L27" s="44"/>
      <c r="M27" s="44"/>
      <c r="N27" s="44"/>
      <c r="O27" s="46">
        <f>SUBTOTAL(9,O28:O32)</f>
        <v>0</v>
      </c>
    </row>
    <row r="28" spans="1:15" ht="30" customHeight="1" outlineLevel="1">
      <c r="A28" s="121">
        <v>25</v>
      </c>
      <c r="B28" s="22"/>
      <c r="C28" s="22"/>
      <c r="D28" s="30" t="s">
        <v>16</v>
      </c>
      <c r="E28" s="30" t="s">
        <v>10</v>
      </c>
      <c r="F28" s="28"/>
      <c r="G28" s="28"/>
      <c r="H28" s="29" t="s">
        <v>48</v>
      </c>
      <c r="I28" s="29" t="s">
        <v>48</v>
      </c>
      <c r="J28" s="41" t="s">
        <v>68</v>
      </c>
      <c r="K28" s="41">
        <v>1</v>
      </c>
      <c r="L28" s="23"/>
      <c r="M28" s="24">
        <v>0</v>
      </c>
      <c r="N28" s="23">
        <f>L28*(1-M28)</f>
        <v>0</v>
      </c>
      <c r="O28" s="43">
        <f>N28*K28</f>
        <v>0</v>
      </c>
    </row>
    <row r="29" spans="1:15" ht="30" customHeight="1" outlineLevel="1">
      <c r="A29" s="122">
        <v>26</v>
      </c>
      <c r="B29" s="22"/>
      <c r="C29" s="22"/>
      <c r="D29" s="30" t="s">
        <v>16</v>
      </c>
      <c r="E29" s="30" t="s">
        <v>10</v>
      </c>
      <c r="F29" s="28"/>
      <c r="G29" s="28"/>
      <c r="H29" s="29" t="s">
        <v>83</v>
      </c>
      <c r="I29" s="29" t="s">
        <v>83</v>
      </c>
      <c r="J29" s="41" t="s">
        <v>68</v>
      </c>
      <c r="K29" s="41">
        <v>1</v>
      </c>
      <c r="L29" s="23"/>
      <c r="M29" s="24">
        <v>0</v>
      </c>
      <c r="N29" s="23">
        <f>L29*(1-M29)</f>
        <v>0</v>
      </c>
      <c r="O29" s="43">
        <f>N29*K29</f>
        <v>0</v>
      </c>
    </row>
    <row r="30" spans="1:15" ht="48.75" customHeight="1" outlineLevel="1">
      <c r="A30" s="121">
        <v>27</v>
      </c>
      <c r="B30" s="22"/>
      <c r="C30" s="22"/>
      <c r="D30" s="30" t="s">
        <v>16</v>
      </c>
      <c r="E30" s="30" t="s">
        <v>10</v>
      </c>
      <c r="F30" s="28"/>
      <c r="G30" s="28"/>
      <c r="H30" s="29" t="s">
        <v>28</v>
      </c>
      <c r="I30" s="29" t="s">
        <v>71</v>
      </c>
      <c r="J30" s="41" t="s">
        <v>67</v>
      </c>
      <c r="K30" s="41">
        <v>54</v>
      </c>
      <c r="L30" s="23"/>
      <c r="M30" s="24">
        <v>0</v>
      </c>
      <c r="N30" s="23">
        <f>L30*(1-M30)</f>
        <v>0</v>
      </c>
      <c r="O30" s="43">
        <f>N30*K30</f>
        <v>0</v>
      </c>
    </row>
    <row r="31" spans="1:15" ht="83.25" customHeight="1" outlineLevel="1">
      <c r="A31" s="122">
        <v>28</v>
      </c>
      <c r="B31" s="22"/>
      <c r="C31" s="22"/>
      <c r="D31" s="30" t="s">
        <v>16</v>
      </c>
      <c r="E31" s="30" t="s">
        <v>10</v>
      </c>
      <c r="F31" s="28"/>
      <c r="G31" s="28"/>
      <c r="H31" s="29" t="s">
        <v>69</v>
      </c>
      <c r="I31" s="108" t="s">
        <v>70</v>
      </c>
      <c r="J31" s="41" t="s">
        <v>68</v>
      </c>
      <c r="K31" s="41">
        <v>1</v>
      </c>
      <c r="L31" s="23"/>
      <c r="M31" s="24">
        <v>0</v>
      </c>
      <c r="N31" s="23">
        <f>L31*(1-M31)</f>
        <v>0</v>
      </c>
      <c r="O31" s="43">
        <f>N31*K31</f>
        <v>0</v>
      </c>
    </row>
    <row r="32" spans="1:15" ht="30" customHeight="1" outlineLevel="1">
      <c r="A32" s="121">
        <v>29</v>
      </c>
      <c r="B32" s="22"/>
      <c r="C32" s="22"/>
      <c r="D32" s="30" t="s">
        <v>16</v>
      </c>
      <c r="E32" s="30" t="s">
        <v>10</v>
      </c>
      <c r="F32" s="28"/>
      <c r="G32" s="28"/>
      <c r="H32" s="29" t="s">
        <v>30</v>
      </c>
      <c r="I32" s="29" t="s">
        <v>30</v>
      </c>
      <c r="J32" s="41" t="s">
        <v>68</v>
      </c>
      <c r="K32" s="41">
        <v>1</v>
      </c>
      <c r="L32" s="23"/>
      <c r="M32" s="24">
        <v>0</v>
      </c>
      <c r="N32" s="23">
        <f>L32*(1-M32)</f>
        <v>0</v>
      </c>
      <c r="O32" s="43">
        <f>N32*K32</f>
        <v>0</v>
      </c>
    </row>
    <row r="33" spans="1:15" ht="23.25" customHeight="1" thickBot="1">
      <c r="A33" s="59"/>
      <c r="B33" s="60"/>
      <c r="C33" s="60"/>
      <c r="D33" s="60"/>
      <c r="E33" s="61" t="s">
        <v>11</v>
      </c>
      <c r="F33" s="60"/>
      <c r="G33" s="62"/>
      <c r="H33" s="60"/>
      <c r="I33" s="60"/>
      <c r="J33" s="63"/>
      <c r="K33" s="63"/>
      <c r="L33" s="60"/>
      <c r="M33" s="60"/>
      <c r="N33" s="60"/>
      <c r="O33" s="64">
        <f>SUM(O5,O10,O14,O17,O23,O25,O27)</f>
        <v>0</v>
      </c>
    </row>
    <row r="34" ht="12.75"/>
    <row r="35" spans="1:10" ht="16.5" customHeight="1" collapsed="1">
      <c r="A35" s="137" t="s">
        <v>23</v>
      </c>
      <c r="B35" s="137"/>
      <c r="C35" s="137"/>
      <c r="D35" s="137"/>
      <c r="E35" s="137"/>
      <c r="F35" s="137"/>
      <c r="G35" s="138"/>
      <c r="H35" s="138"/>
      <c r="I35" s="138"/>
      <c r="J35" s="138"/>
    </row>
    <row r="36" spans="1:10" ht="16.5" customHeight="1">
      <c r="A36" s="137" t="s">
        <v>24</v>
      </c>
      <c r="B36" s="137"/>
      <c r="C36" s="137"/>
      <c r="D36" s="137"/>
      <c r="E36" s="137"/>
      <c r="F36" s="137"/>
      <c r="G36" s="138"/>
      <c r="H36" s="138"/>
      <c r="I36" s="138"/>
      <c r="J36" s="138"/>
    </row>
    <row r="37" spans="1:10" ht="16.5" customHeight="1">
      <c r="A37" s="112" t="s">
        <v>75</v>
      </c>
      <c r="B37" s="113"/>
      <c r="C37" s="113"/>
      <c r="D37" s="114"/>
      <c r="E37" s="115"/>
      <c r="F37" s="116"/>
      <c r="G37" s="117"/>
      <c r="H37" s="117"/>
      <c r="I37" s="112"/>
      <c r="J37" s="112"/>
    </row>
    <row r="43" ht="12.75" collapsed="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15" customHeight="1"/>
    <row r="64" ht="24.95" customHeight="1"/>
    <row r="65" ht="18" customHeight="1"/>
    <row r="66" ht="24.95" customHeight="1"/>
    <row r="67" ht="24.95" customHeight="1"/>
  </sheetData>
  <sheetProtection selectLockedCells="1" selectUnlockedCells="1"/>
  <autoFilter ref="A2:O67"/>
  <mergeCells count="2">
    <mergeCell ref="A35:J35"/>
    <mergeCell ref="A36:J36"/>
  </mergeCells>
  <hyperlinks>
    <hyperlink ref="G39" r:id="rId1" display="DTP HDMI 4K 230 Tx"/>
    <hyperlink ref="D16" r:id="rId2" display="../../../../../../../Produkty/_AUDIO/JBL/Control/JBL%20CtrlCRV.pdf"/>
    <hyperlink ref="D18" r:id="rId3" display="file:///\\fileserver\..\AppData\Local\Microsoft\Produkty\_Ridici%20systemy\CUE\Produktové%20listy\controlCUE-two_CutSheet.pdf"/>
    <hyperlink ref="D15" r:id="rId4" display="../../../../../../../Produkty/_AUDIO/JBL/CS%20Series/JBL_CSMA.pdf"/>
    <hyperlink ref="D22" r:id="rId5" display="file:///\\fileserver\..\AppData\Local\Microsoft\Produkty\Apollo%20Art\pec25%20datasheet.pdf"/>
    <hyperlink ref="D20" r:id="rId6" display="file:///\\fileserver\..\AppData\Local\Microsoft\Produkty\_Ridici%20systemy\CUE\Produktové%20listy\PoE%20Adapter%20PSA16U.pdf"/>
  </hyperlinks>
  <printOptions/>
  <pageMargins left="0.7480314960629921" right="0.7480314960629921" top="0.984251968503937" bottom="0.984251968503937" header="0.5118110236220472" footer="0.5118110236220472"/>
  <pageSetup fitToHeight="0" fitToWidth="1" horizontalDpi="600" verticalDpi="600" orientation="landscape" paperSize="9" scale="55" r:id="rId8"/>
  <headerFooter alignWithMargins="0">
    <oddFooter>&amp;C&amp;P/&amp;N</oddFooter>
  </headerFooter>
  <rowBreaks count="1" manualBreakCount="1">
    <brk id="62" max="16383" man="1"/>
  </rowBreak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96E55-EC6D-4287-8A98-D887A00B935A}">
  <sheetPr>
    <tabColor theme="5" tint="0.7999799847602844"/>
    <outlinePr summaryBelow="0"/>
    <pageSetUpPr fitToPage="1"/>
  </sheetPr>
  <dimension ref="A1:O20"/>
  <sheetViews>
    <sheetView view="pageBreakPreview" zoomScale="80" zoomScaleSheetLayoutView="80" workbookViewId="0" topLeftCell="A1">
      <pane ySplit="4" topLeftCell="A5" activePane="bottomLeft" state="frozen"/>
      <selection pane="bottomLeft" activeCell="L15" sqref="L15"/>
    </sheetView>
  </sheetViews>
  <sheetFormatPr defaultColWidth="9.125" defaultRowHeight="12.75" outlineLevelRow="1"/>
  <cols>
    <col min="1" max="1" width="9.75390625" style="21" customWidth="1"/>
    <col min="2" max="2" width="5.375" style="21" hidden="1" customWidth="1"/>
    <col min="3" max="3" width="15.00390625" style="20" hidden="1" customWidth="1"/>
    <col min="4" max="4" width="7.625" style="25" hidden="1" customWidth="1"/>
    <col min="5" max="5" width="21.625" style="25" customWidth="1"/>
    <col min="6" max="6" width="16.00390625" style="25" bestFit="1" customWidth="1"/>
    <col min="7" max="7" width="20.25390625" style="26" customWidth="1"/>
    <col min="8" max="8" width="51.00390625" style="25" customWidth="1"/>
    <col min="9" max="9" width="63.625" style="25" customWidth="1"/>
    <col min="10" max="10" width="8.00390625" style="27" customWidth="1"/>
    <col min="11" max="11" width="6.75390625" style="27" customWidth="1"/>
    <col min="12" max="12" width="12.25390625" style="21" customWidth="1"/>
    <col min="13" max="13" width="14.375" style="21" hidden="1" customWidth="1"/>
    <col min="14" max="14" width="18.25390625" style="21" hidden="1" customWidth="1"/>
    <col min="15" max="15" width="18.00390625" style="21" customWidth="1"/>
    <col min="16" max="16384" width="9.125" style="21" customWidth="1"/>
  </cols>
  <sheetData>
    <row r="1" spans="3:15" s="39" customFormat="1" ht="29.25" customHeight="1" thickBot="1">
      <c r="C1" s="40"/>
      <c r="D1" s="38"/>
      <c r="E1" s="38"/>
      <c r="F1" s="38"/>
      <c r="G1" s="38"/>
      <c r="H1" s="38"/>
      <c r="I1" s="38"/>
      <c r="J1" s="38"/>
      <c r="K1" s="38"/>
      <c r="L1" s="38"/>
      <c r="M1" s="38"/>
      <c r="N1" s="38"/>
      <c r="O1" s="38"/>
    </row>
    <row r="2" spans="1:15" ht="57.75" customHeight="1">
      <c r="A2" s="94" t="s">
        <v>0</v>
      </c>
      <c r="B2" s="95" t="s">
        <v>17</v>
      </c>
      <c r="C2" s="96" t="s">
        <v>18</v>
      </c>
      <c r="D2" s="97" t="s">
        <v>19</v>
      </c>
      <c r="E2" s="98" t="s">
        <v>5</v>
      </c>
      <c r="F2" s="97" t="s">
        <v>13</v>
      </c>
      <c r="G2" s="96" t="s">
        <v>20</v>
      </c>
      <c r="H2" s="97" t="s">
        <v>1</v>
      </c>
      <c r="I2" s="111" t="s">
        <v>74</v>
      </c>
      <c r="J2" s="99" t="s">
        <v>21</v>
      </c>
      <c r="K2" s="99" t="s">
        <v>12</v>
      </c>
      <c r="L2" s="96" t="s">
        <v>2</v>
      </c>
      <c r="M2" s="99" t="s">
        <v>22</v>
      </c>
      <c r="N2" s="96" t="s">
        <v>14</v>
      </c>
      <c r="O2" s="100" t="s">
        <v>15</v>
      </c>
    </row>
    <row r="3" spans="1:15" ht="18" customHeight="1">
      <c r="A3" s="101"/>
      <c r="B3" s="55"/>
      <c r="C3" s="55"/>
      <c r="D3" s="55"/>
      <c r="E3" s="56" t="s">
        <v>54</v>
      </c>
      <c r="F3" s="55"/>
      <c r="G3" s="55"/>
      <c r="H3" s="55"/>
      <c r="I3" s="55"/>
      <c r="J3" s="55"/>
      <c r="K3" s="55"/>
      <c r="L3" s="55"/>
      <c r="M3" s="55"/>
      <c r="N3" s="55"/>
      <c r="O3" s="102"/>
    </row>
    <row r="4" spans="1:15" ht="18" customHeight="1">
      <c r="A4" s="103"/>
      <c r="B4" s="57"/>
      <c r="C4" s="57"/>
      <c r="D4" s="57"/>
      <c r="E4" s="58"/>
      <c r="F4" s="57"/>
      <c r="G4" s="57"/>
      <c r="H4" s="57"/>
      <c r="I4" s="57"/>
      <c r="J4" s="57"/>
      <c r="K4" s="57"/>
      <c r="L4" s="57"/>
      <c r="M4" s="57"/>
      <c r="N4" s="57"/>
      <c r="O4" s="104"/>
    </row>
    <row r="5" spans="1:15" ht="18" customHeight="1">
      <c r="A5" s="65">
        <v>1</v>
      </c>
      <c r="B5" s="44"/>
      <c r="C5" s="44"/>
      <c r="D5" s="44"/>
      <c r="E5" s="45" t="s">
        <v>38</v>
      </c>
      <c r="F5" s="44"/>
      <c r="G5" s="44"/>
      <c r="H5" s="44"/>
      <c r="I5" s="44"/>
      <c r="J5" s="44"/>
      <c r="K5" s="44"/>
      <c r="L5" s="44"/>
      <c r="M5" s="44"/>
      <c r="N5" s="44"/>
      <c r="O5" s="46">
        <f>SUBTOTAL(9,O6:O7)</f>
        <v>0</v>
      </c>
    </row>
    <row r="6" spans="1:15" s="79" customFormat="1" ht="101.25" customHeight="1">
      <c r="A6" s="123">
        <v>2</v>
      </c>
      <c r="B6" s="75"/>
      <c r="C6" s="75"/>
      <c r="D6" s="127" t="s">
        <v>90</v>
      </c>
      <c r="E6" s="127" t="s">
        <v>91</v>
      </c>
      <c r="F6" s="127"/>
      <c r="G6" s="127"/>
      <c r="H6" s="128" t="s">
        <v>92</v>
      </c>
      <c r="I6" s="128" t="s">
        <v>93</v>
      </c>
      <c r="J6" s="41" t="s">
        <v>6</v>
      </c>
      <c r="K6" s="41">
        <v>2</v>
      </c>
      <c r="L6" s="72"/>
      <c r="M6" s="73">
        <v>0</v>
      </c>
      <c r="N6" s="72">
        <f>L6*(1-M6)</f>
        <v>0</v>
      </c>
      <c r="O6" s="72">
        <f>N6*K6</f>
        <v>0</v>
      </c>
    </row>
    <row r="7" spans="1:15" s="79" customFormat="1" ht="43.5" customHeight="1">
      <c r="A7" s="65">
        <v>3</v>
      </c>
      <c r="B7" s="75"/>
      <c r="C7" s="75"/>
      <c r="D7" s="52" t="s">
        <v>37</v>
      </c>
      <c r="E7" s="74" t="s">
        <v>64</v>
      </c>
      <c r="F7" s="42"/>
      <c r="G7" s="52"/>
      <c r="H7" s="53"/>
      <c r="I7" s="53" t="s">
        <v>101</v>
      </c>
      <c r="J7" s="109" t="s">
        <v>68</v>
      </c>
      <c r="K7" s="33">
        <v>2</v>
      </c>
      <c r="L7" s="54"/>
      <c r="M7" s="51">
        <v>0</v>
      </c>
      <c r="N7" s="66">
        <f aca="true" t="shared" si="0" ref="N7">L7*(1-M7)</f>
        <v>0</v>
      </c>
      <c r="O7" s="67">
        <f aca="true" t="shared" si="1" ref="O7">N7*K7</f>
        <v>0</v>
      </c>
    </row>
    <row r="8" spans="1:15" ht="15.75" customHeight="1">
      <c r="A8" s="123">
        <v>4</v>
      </c>
      <c r="B8" s="44"/>
      <c r="C8" s="44"/>
      <c r="D8" s="44"/>
      <c r="E8" s="45" t="s">
        <v>55</v>
      </c>
      <c r="F8" s="44"/>
      <c r="G8" s="44"/>
      <c r="H8" s="44"/>
      <c r="I8" s="44"/>
      <c r="J8" s="44"/>
      <c r="K8" s="44"/>
      <c r="L8" s="44"/>
      <c r="M8" s="44"/>
      <c r="N8" s="44"/>
      <c r="O8" s="46">
        <f>SUBTOTAL(9,O9)</f>
        <v>0</v>
      </c>
    </row>
    <row r="9" spans="1:15" s="34" customFormat="1" ht="73.5" customHeight="1" outlineLevel="1">
      <c r="A9" s="65">
        <v>5</v>
      </c>
      <c r="B9" s="31"/>
      <c r="C9" s="31"/>
      <c r="D9" s="47"/>
      <c r="E9" s="48" t="s">
        <v>56</v>
      </c>
      <c r="F9" s="49"/>
      <c r="G9" s="32"/>
      <c r="H9" s="48" t="s">
        <v>58</v>
      </c>
      <c r="I9" s="48" t="s">
        <v>58</v>
      </c>
      <c r="J9" s="33" t="s">
        <v>6</v>
      </c>
      <c r="K9" s="33">
        <v>2</v>
      </c>
      <c r="L9" s="23"/>
      <c r="M9" s="50">
        <v>0</v>
      </c>
      <c r="N9" s="23">
        <f aca="true" t="shared" si="2" ref="N9:N11">L9*(1-M9)</f>
        <v>0</v>
      </c>
      <c r="O9" s="43">
        <f aca="true" t="shared" si="3" ref="O9">N9*K9</f>
        <v>0</v>
      </c>
    </row>
    <row r="10" spans="1:15" ht="18" customHeight="1">
      <c r="A10" s="123">
        <v>6</v>
      </c>
      <c r="B10" s="44"/>
      <c r="C10" s="44"/>
      <c r="D10" s="44"/>
      <c r="E10" s="45" t="s">
        <v>72</v>
      </c>
      <c r="F10" s="44"/>
      <c r="G10" s="44"/>
      <c r="H10" s="44"/>
      <c r="I10" s="44"/>
      <c r="J10" s="44"/>
      <c r="K10" s="44"/>
      <c r="L10" s="44"/>
      <c r="M10" s="44"/>
      <c r="N10" s="44"/>
      <c r="O10" s="46">
        <f>SUBTOTAL(9,O11:O11)</f>
        <v>0</v>
      </c>
    </row>
    <row r="11" spans="1:15" s="34" customFormat="1" ht="25.5" outlineLevel="1">
      <c r="A11" s="65">
        <v>7</v>
      </c>
      <c r="B11" s="31"/>
      <c r="C11" s="31"/>
      <c r="D11" s="47"/>
      <c r="E11" s="48" t="s">
        <v>26</v>
      </c>
      <c r="F11" s="49"/>
      <c r="G11" s="32"/>
      <c r="H11" s="48" t="s">
        <v>26</v>
      </c>
      <c r="I11" s="48" t="s">
        <v>26</v>
      </c>
      <c r="J11" s="109" t="s">
        <v>68</v>
      </c>
      <c r="K11" s="33">
        <v>2</v>
      </c>
      <c r="L11" s="23"/>
      <c r="M11" s="50">
        <v>0</v>
      </c>
      <c r="N11" s="23">
        <f t="shared" si="2"/>
        <v>0</v>
      </c>
      <c r="O11" s="43">
        <f aca="true" t="shared" si="4" ref="O11">N11*K11</f>
        <v>0</v>
      </c>
    </row>
    <row r="12" spans="1:15" ht="18" customHeight="1">
      <c r="A12" s="123">
        <v>8</v>
      </c>
      <c r="B12" s="44"/>
      <c r="C12" s="44"/>
      <c r="D12" s="44"/>
      <c r="E12" s="45" t="s">
        <v>7</v>
      </c>
      <c r="F12" s="44"/>
      <c r="G12" s="44"/>
      <c r="H12" s="44"/>
      <c r="I12" s="44"/>
      <c r="J12" s="44"/>
      <c r="K12" s="44"/>
      <c r="L12" s="44"/>
      <c r="M12" s="44"/>
      <c r="N12" s="44"/>
      <c r="O12" s="46">
        <f>SUBTOTAL(9,O13:O15)</f>
        <v>0</v>
      </c>
    </row>
    <row r="13" spans="1:15" ht="30" customHeight="1" outlineLevel="1">
      <c r="A13" s="65">
        <v>9</v>
      </c>
      <c r="B13" s="22"/>
      <c r="C13" s="22"/>
      <c r="D13" s="30" t="s">
        <v>16</v>
      </c>
      <c r="E13" s="30" t="s">
        <v>10</v>
      </c>
      <c r="F13" s="28"/>
      <c r="G13" s="28"/>
      <c r="H13" s="29" t="s">
        <v>48</v>
      </c>
      <c r="I13" s="29" t="s">
        <v>48</v>
      </c>
      <c r="J13" s="41" t="s">
        <v>68</v>
      </c>
      <c r="K13" s="41">
        <v>1</v>
      </c>
      <c r="L13" s="23"/>
      <c r="M13" s="24">
        <v>0</v>
      </c>
      <c r="N13" s="23">
        <f>L13*(1-M13)</f>
        <v>0</v>
      </c>
      <c r="O13" s="43">
        <f>N13*K13</f>
        <v>0</v>
      </c>
    </row>
    <row r="14" spans="1:15" ht="30" customHeight="1" outlineLevel="1">
      <c r="A14" s="123">
        <v>10</v>
      </c>
      <c r="B14" s="22"/>
      <c r="C14" s="22"/>
      <c r="D14" s="30" t="s">
        <v>16</v>
      </c>
      <c r="E14" s="30" t="s">
        <v>10</v>
      </c>
      <c r="F14" s="28"/>
      <c r="G14" s="28"/>
      <c r="H14" s="29" t="s">
        <v>83</v>
      </c>
      <c r="I14" s="29" t="s">
        <v>83</v>
      </c>
      <c r="J14" s="41" t="s">
        <v>68</v>
      </c>
      <c r="K14" s="41">
        <v>1</v>
      </c>
      <c r="L14" s="23"/>
      <c r="M14" s="24">
        <v>0</v>
      </c>
      <c r="N14" s="23">
        <f>L14*(1-M14)</f>
        <v>0</v>
      </c>
      <c r="O14" s="43">
        <f>N14*K14</f>
        <v>0</v>
      </c>
    </row>
    <row r="15" spans="1:15" ht="30" customHeight="1" outlineLevel="1">
      <c r="A15" s="65">
        <v>11</v>
      </c>
      <c r="B15" s="22"/>
      <c r="C15" s="22"/>
      <c r="D15" s="30" t="s">
        <v>29</v>
      </c>
      <c r="E15" s="30" t="s">
        <v>29</v>
      </c>
      <c r="F15" s="28"/>
      <c r="G15" s="28"/>
      <c r="H15" s="29" t="s">
        <v>30</v>
      </c>
      <c r="I15" s="29" t="s">
        <v>30</v>
      </c>
      <c r="J15" s="41" t="s">
        <v>68</v>
      </c>
      <c r="K15" s="41">
        <v>1</v>
      </c>
      <c r="L15" s="23"/>
      <c r="M15" s="24">
        <v>0</v>
      </c>
      <c r="N15" s="23">
        <f>L15*(1-M15)</f>
        <v>0</v>
      </c>
      <c r="O15" s="43">
        <f>N15*K15</f>
        <v>0</v>
      </c>
    </row>
    <row r="16" spans="1:15" ht="23.25" customHeight="1" thickBot="1">
      <c r="A16" s="59"/>
      <c r="B16" s="60"/>
      <c r="C16" s="60"/>
      <c r="D16" s="60"/>
      <c r="E16" s="61" t="s">
        <v>11</v>
      </c>
      <c r="F16" s="60"/>
      <c r="G16" s="62"/>
      <c r="H16" s="60"/>
      <c r="I16" s="60"/>
      <c r="J16" s="63"/>
      <c r="K16" s="63"/>
      <c r="L16" s="60"/>
      <c r="M16" s="60"/>
      <c r="N16" s="60"/>
      <c r="O16" s="64">
        <f>SUM(O5,O8,O10,O12)</f>
        <v>0</v>
      </c>
    </row>
    <row r="17" ht="12.75"/>
    <row r="18" spans="1:10" ht="16.5" customHeight="1" collapsed="1">
      <c r="A18" s="137" t="s">
        <v>23</v>
      </c>
      <c r="B18" s="137"/>
      <c r="C18" s="137"/>
      <c r="D18" s="137"/>
      <c r="E18" s="137"/>
      <c r="F18" s="137"/>
      <c r="G18" s="138"/>
      <c r="H18" s="138"/>
      <c r="I18" s="138"/>
      <c r="J18" s="138"/>
    </row>
    <row r="19" spans="1:10" ht="16.5" customHeight="1">
      <c r="A19" s="137" t="s">
        <v>24</v>
      </c>
      <c r="B19" s="137"/>
      <c r="C19" s="137"/>
      <c r="D19" s="137"/>
      <c r="E19" s="137"/>
      <c r="F19" s="137"/>
      <c r="G19" s="138"/>
      <c r="H19" s="138"/>
      <c r="I19" s="138"/>
      <c r="J19" s="138"/>
    </row>
    <row r="20" spans="1:10" ht="16.5" customHeight="1">
      <c r="A20" s="112" t="s">
        <v>75</v>
      </c>
      <c r="B20" s="113"/>
      <c r="C20" s="113"/>
      <c r="D20" s="114"/>
      <c r="E20" s="115"/>
      <c r="F20" s="116"/>
      <c r="G20" s="117"/>
      <c r="H20" s="117"/>
      <c r="I20" s="112"/>
      <c r="J20" s="112"/>
    </row>
    <row r="27" ht="12.75" collapsed="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15" customHeight="1"/>
    <row r="48" ht="24.95" customHeight="1"/>
    <row r="49" ht="18" customHeight="1"/>
    <row r="50" ht="24.95" customHeight="1"/>
    <row r="51" ht="24.95" customHeight="1"/>
  </sheetData>
  <sheetProtection selectLockedCells="1" selectUnlockedCells="1"/>
  <autoFilter ref="A2:O51"/>
  <mergeCells count="2">
    <mergeCell ref="A18:J18"/>
    <mergeCell ref="A19:J19"/>
  </mergeCells>
  <hyperlinks>
    <hyperlink ref="G22" r:id="rId1" display="DTP HDMI 4K 230 Tx"/>
    <hyperlink ref="G23" r:id="rId2" display="DTP HDMI 4K 230 Rx"/>
  </hyperlinks>
  <printOptions/>
  <pageMargins left="0.7480314960629921" right="0.7480314960629921" top="0.984251968503937" bottom="0.984251968503937" header="0.5118110236220472" footer="0.5118110236220472"/>
  <pageSetup fitToHeight="0" fitToWidth="1" horizontalDpi="600" verticalDpi="600" orientation="landscape" paperSize="9" scale="56" r:id="rId4"/>
  <headerFooter alignWithMargins="0">
    <oddFooter>&amp;C&amp;P/&amp;N</oddFooter>
  </headerFooter>
  <rowBreaks count="1" manualBreakCount="1">
    <brk id="46" max="16383" man="1"/>
  </rowBreaks>
  <drawing r:id="rId3"/>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3CD7ED51708394C8DE223BC494D7336" ma:contentTypeVersion="9" ma:contentTypeDescription="Vytvoří nový dokument" ma:contentTypeScope="" ma:versionID="63f4403dd1966a04a87c307c726a8d47">
  <xsd:schema xmlns:xsd="http://www.w3.org/2001/XMLSchema" xmlns:xs="http://www.w3.org/2001/XMLSchema" xmlns:p="http://schemas.microsoft.com/office/2006/metadata/properties" xmlns:ns2="52dbad5e-f418-408e-a949-2d4bbb4b0311" xmlns:ns3="369f6f3d-eb68-4869-822f-c1ee36de72c6" targetNamespace="http://schemas.microsoft.com/office/2006/metadata/properties" ma:root="true" ma:fieldsID="d4bc74833ecc203f522c482e5e56b68e" ns2:_="" ns3:_="">
    <xsd:import namespace="52dbad5e-f418-408e-a949-2d4bbb4b0311"/>
    <xsd:import namespace="369f6f3d-eb68-4869-822f-c1ee36de72c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dbad5e-f418-408e-a949-2d4bbb4b03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f6f3d-eb68-4869-822f-c1ee36de72c6" elementFormDefault="qualified">
    <xsd:import namespace="http://schemas.microsoft.com/office/2006/documentManagement/types"/>
    <xsd:import namespace="http://schemas.microsoft.com/office/infopath/2007/PartnerControls"/>
    <xsd:element name="SharedWithUsers" ma:index="13"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3A6BAC-65AF-4F30-839B-F13A9042428C}">
  <ds:schemaRefs>
    <ds:schemaRef ds:uri="http://schemas.microsoft.com/sharepoint/v3/contenttype/forms"/>
  </ds:schemaRefs>
</ds:datastoreItem>
</file>

<file path=customXml/itemProps2.xml><?xml version="1.0" encoding="utf-8"?>
<ds:datastoreItem xmlns:ds="http://schemas.openxmlformats.org/officeDocument/2006/customXml" ds:itemID="{BF73CE71-E4F9-47E4-92ED-707AE6B39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dbad5e-f418-408e-a949-2d4bbb4b0311"/>
    <ds:schemaRef ds:uri="369f6f3d-eb68-4869-822f-c1ee36de72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47567-D280-429C-B94C-723F40AA5BF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Štěpánek</dc:creator>
  <cp:keywords/>
  <dc:description/>
  <cp:lastModifiedBy>Roman Štěpánek</cp:lastModifiedBy>
  <cp:lastPrinted>2022-04-25T06:09:53Z</cp:lastPrinted>
  <dcterms:created xsi:type="dcterms:W3CDTF">2016-07-01T11:27:08Z</dcterms:created>
  <dcterms:modified xsi:type="dcterms:W3CDTF">2022-08-08T08:56:58Z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0x01010013CD7ED51708394C8DE223BC494D7336</vt:lpwstr>
  </property>
  <property fmtid="{D5CDD505-2E9C-101B-9397-08002B2CF9AE}" pid="3" name="Jet Reports Function Literals">
    <vt:lpwstr>\ ; ; { } [@[{0}]] 1029 1029</vt:lpwstr>
  </property>
</Properties>
</file>