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3256" windowHeight="12480" activeTab="0"/>
  </bookViews>
  <sheets>
    <sheet name="List1" sheetId="1" r:id="rId1"/>
  </sheets>
  <definedNames>
    <definedName name="_xlnm.Print_Area" localSheetId="0">'List1'!$A$1:$J$93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<sst xmlns="http://schemas.openxmlformats.org/spreadsheetml/2006/main" count="122" uniqueCount="78">
  <si>
    <t xml:space="preserve"> </t>
  </si>
  <si>
    <t>položka</t>
  </si>
  <si>
    <t>jed. cena</t>
  </si>
  <si>
    <t>cena</t>
  </si>
  <si>
    <t>Bourací  práce</t>
  </si>
  <si>
    <t>Demontáž a likvidace hromosvodu</t>
  </si>
  <si>
    <t>mb</t>
  </si>
  <si>
    <t>Demontáž žlabů a svodů</t>
  </si>
  <si>
    <t>m</t>
  </si>
  <si>
    <r>
      <t>m</t>
    </r>
    <r>
      <rPr>
        <vertAlign val="superscript"/>
        <sz val="10"/>
        <rFont val="Arial CE"/>
        <family val="2"/>
      </rPr>
      <t>2</t>
    </r>
  </si>
  <si>
    <t>Odvoz a likvidace odpadů</t>
  </si>
  <si>
    <t>kpl</t>
  </si>
  <si>
    <t>Celkem</t>
  </si>
  <si>
    <t>Přípravné práce</t>
  </si>
  <si>
    <t>m2</t>
  </si>
  <si>
    <t>Parozábrana</t>
  </si>
  <si>
    <t>Natavení parozábrany včetně penetrace</t>
  </si>
  <si>
    <t>Zateplení střechy</t>
  </si>
  <si>
    <t>XPS tl. 180 mm - materiál</t>
  </si>
  <si>
    <t>Tesařské práce</t>
  </si>
  <si>
    <t>Voděvzdorná překližka tl. 18 mm - materiál</t>
  </si>
  <si>
    <t>Montáž bednění kraje střechy včetně kotvení</t>
  </si>
  <si>
    <t>Hydroizolace střechy</t>
  </si>
  <si>
    <r>
      <t>Vlies 120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- materiál</t>
    </r>
  </si>
  <si>
    <t>ks</t>
  </si>
  <si>
    <t>Klempířské práce</t>
  </si>
  <si>
    <t>Ostatní práce a dodávky</t>
  </si>
  <si>
    <t>Vedlejší náklady</t>
  </si>
  <si>
    <t>Cena celkem bez DPH:</t>
  </si>
  <si>
    <t>Cena celkem včetně DPH 21%</t>
  </si>
  <si>
    <t>č.p.</t>
  </si>
  <si>
    <t>MJ</t>
  </si>
  <si>
    <t>Revize hromosvodu</t>
  </si>
  <si>
    <t>DPH 21%</t>
  </si>
  <si>
    <t>Zhotovitel:</t>
  </si>
  <si>
    <t>Poptávající - kontaktní osoba:</t>
  </si>
  <si>
    <t xml:space="preserve"> SOU Nové strašecí</t>
  </si>
  <si>
    <t xml:space="preserve"> Sportovní 1135, Nové Strašecí</t>
  </si>
  <si>
    <t>Doba realizace:</t>
  </si>
  <si>
    <t>Vypracoval:</t>
  </si>
  <si>
    <t>Záruka:</t>
  </si>
  <si>
    <t>Dne:</t>
  </si>
  <si>
    <t xml:space="preserve"> IČO: 14 802 201</t>
  </si>
  <si>
    <t>množství</t>
  </si>
  <si>
    <t xml:space="preserve">Název akce: </t>
  </si>
  <si>
    <t>Dodávka a montáž nového hromosvodu včetně napojení na stávající svody - použití držáků hromosvodu topwet s manžetou z mPVC</t>
  </si>
  <si>
    <t>Poznámky:</t>
  </si>
  <si>
    <t>Montáž zateplení kraje střechy</t>
  </si>
  <si>
    <t>Montáž tepelné izolace plochy - 1 vrstva</t>
  </si>
  <si>
    <t>Montáž tepelné izolace v ploše - 2 vrstvy</t>
  </si>
  <si>
    <t>Závětrná lišta 250 mm - poplastovaný plech - materiál</t>
  </si>
  <si>
    <t>Okapnice rš=200 mm - poplastovaný plech - materiál</t>
  </si>
  <si>
    <t>Spodní úhelník rš=100 mm - poplastovaný plech - materiál</t>
  </si>
  <si>
    <t>Tmelící lišta rš=70 mm - poplastovaný plech - materiál</t>
  </si>
  <si>
    <t>Krycí lišta rš=150 mm - poplastovaný plech - materiál</t>
  </si>
  <si>
    <t>Dodávka kotevního profilu vč. těsnění - materiál</t>
  </si>
  <si>
    <t>Opracování prostupů</t>
  </si>
  <si>
    <t>Montáž Viplanyl profilů a šín včetně kotvení</t>
  </si>
  <si>
    <t>Montáž hydroizolace a geotextilie</t>
  </si>
  <si>
    <t>Odpady</t>
  </si>
  <si>
    <t>Zařízení staveniště - mobilní WC, oplocení, stavební buňka</t>
  </si>
  <si>
    <t>Přesun hmot a mimostaveništní doprava</t>
  </si>
  <si>
    <t>Zdvihací zařízení</t>
  </si>
  <si>
    <t>Odsekání  krajové dobetonávky střechy včetně odvozu a likvidace odpadů</t>
  </si>
  <si>
    <t>Sanace podkladní železobetonové konstrukce - sanace výztuže a reprofilace betonové desky</t>
  </si>
  <si>
    <t>Minerální vata např: Isover S tl. 200 mm - materiál</t>
  </si>
  <si>
    <t>D+M svod pozinkovaný plech, DN 100 mm včetně objímek a kotlíku</t>
  </si>
  <si>
    <t>D+M žlab půlkruhový z pozinkovaného plechu, DN 150 mm, rš. 330 mm</t>
  </si>
  <si>
    <t>D+M pozinkovaného nelakovaného plechu tl. 0,55 mm rš . 330 mm - bok navýšené části střešní skladby, včetně kotvení</t>
  </si>
  <si>
    <t>Příprava podkladu - úklid střechy</t>
  </si>
  <si>
    <t>EPS 100 S tl. 200 mm (2 x 100 mm) - materiál</t>
  </si>
  <si>
    <t>Asfaltový modifikovaný pás tl. 4 mm</t>
  </si>
  <si>
    <t>mPVC folie Protan  SE tl. 1,5 mm - materiál</t>
  </si>
  <si>
    <t>D+M podtlakových ventilů vč. tvarovky (vakuový způsob kotvení hydroizolace z důvodu nevhodného podkladu pro mechanické kotvení)</t>
  </si>
  <si>
    <t>Demontáž plechové krytiny střechy včetně podkladní konstrukce a odvozu a likvidace odpadů</t>
  </si>
  <si>
    <t>Oprava střechy na dílnách - SOU Nové Strašecí - Objekt dílen s parc. č. 1102</t>
  </si>
  <si>
    <t>Název akce: Oprava střechy na dílnách</t>
  </si>
  <si>
    <t>Ing.  Jan Nechutný, tel.: 725 809 140</t>
  </si>
</sst>
</file>

<file path=xl/styles.xml><?xml version="1.0" encoding="utf-8"?>
<styleSheet xmlns="http://schemas.openxmlformats.org/spreadsheetml/2006/main">
  <numFmts count="5">
    <numFmt numFmtId="44" formatCode="_-* #,##0.00\ &quot;Kč&quot;_-;\-* #,##0.00\ &quot;Kč&quot;_-;_-* &quot;-&quot;??\ &quot;Kč&quot;_-;_-@_-"/>
    <numFmt numFmtId="164" formatCode="#,##0.0"/>
    <numFmt numFmtId="165" formatCode="#,##0.00\ &quot;Kč&quot;"/>
    <numFmt numFmtId="166" formatCode="#,##0\ &quot;Kč&quot;"/>
    <numFmt numFmtId="167" formatCode="#,##0.000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i/>
      <sz val="14"/>
      <color indexed="8"/>
      <name val="Calibri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vertAlign val="superscript"/>
      <sz val="10"/>
      <name val="Arial CE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 CE"/>
      <family val="2"/>
    </font>
    <font>
      <b/>
      <sz val="14"/>
      <color indexed="8"/>
      <name val="Calibri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44" fontId="16" fillId="0" borderId="0" applyFont="0" applyFill="0" applyBorder="0" applyAlignment="0" applyProtection="0"/>
  </cellStyleXfs>
  <cellXfs count="222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16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/>
    <xf numFmtId="3" fontId="10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165" fontId="0" fillId="0" borderId="0" xfId="0" applyNumberFormat="1"/>
    <xf numFmtId="164" fontId="0" fillId="0" borderId="0" xfId="0" applyNumberFormat="1"/>
    <xf numFmtId="165" fontId="0" fillId="0" borderId="0" xfId="0" applyNumberFormat="1" applyFill="1"/>
    <xf numFmtId="0" fontId="0" fillId="0" borderId="0" xfId="0" applyAlignment="1">
      <alignment horizontal="left" vertical="top"/>
    </xf>
    <xf numFmtId="167" fontId="0" fillId="0" borderId="0" xfId="0" applyNumberFormat="1"/>
    <xf numFmtId="0" fontId="5" fillId="0" borderId="0" xfId="0" applyFont="1" applyFill="1"/>
    <xf numFmtId="0" fontId="15" fillId="0" borderId="0" xfId="0" applyFont="1" applyFill="1" applyAlignment="1">
      <alignment horizontal="center"/>
    </xf>
    <xf numFmtId="2" fontId="15" fillId="0" borderId="0" xfId="0" applyNumberFormat="1" applyFont="1" applyFill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164" fontId="15" fillId="0" borderId="2" xfId="0" applyNumberFormat="1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165" fontId="9" fillId="0" borderId="7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165" fontId="9" fillId="0" borderId="9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65" fontId="13" fillId="0" borderId="11" xfId="0" applyNumberFormat="1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165" fontId="15" fillId="0" borderId="7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/>
    </xf>
    <xf numFmtId="165" fontId="15" fillId="0" borderId="13" xfId="0" applyNumberFormat="1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4" fillId="0" borderId="0" xfId="20" applyBorder="1" applyAlignment="1" applyProtection="1">
      <alignment/>
      <protection/>
    </xf>
    <xf numFmtId="0" fontId="0" fillId="0" borderId="0" xfId="0"/>
    <xf numFmtId="0" fontId="0" fillId="0" borderId="0" xfId="0" applyAlignment="1">
      <alignment/>
    </xf>
    <xf numFmtId="0" fontId="0" fillId="0" borderId="0" xfId="0" applyBorder="1"/>
    <xf numFmtId="0" fontId="4" fillId="0" borderId="0" xfId="20" applyBorder="1" applyAlignment="1" applyProtection="1">
      <alignment/>
      <protection/>
    </xf>
    <xf numFmtId="0" fontId="0" fillId="0" borderId="10" xfId="0" applyBorder="1"/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/>
    <xf numFmtId="0" fontId="6" fillId="0" borderId="13" xfId="0" applyFont="1" applyBorder="1"/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Fill="1" applyBorder="1"/>
    <xf numFmtId="0" fontId="0" fillId="0" borderId="23" xfId="0" applyFill="1" applyBorder="1"/>
    <xf numFmtId="0" fontId="0" fillId="0" borderId="24" xfId="0" applyFill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0" xfId="0" applyFill="1" applyBorder="1"/>
    <xf numFmtId="0" fontId="0" fillId="0" borderId="0" xfId="0" applyFill="1" applyBorder="1"/>
    <xf numFmtId="0" fontId="0" fillId="0" borderId="11" xfId="0" applyFill="1" applyBorder="1"/>
    <xf numFmtId="0" fontId="4" fillId="0" borderId="10" xfId="20" applyBorder="1" applyAlignment="1" applyProtection="1">
      <alignment/>
      <protection/>
    </xf>
    <xf numFmtId="0" fontId="4" fillId="0" borderId="0" xfId="20" applyBorder="1" applyAlignment="1" applyProtection="1">
      <alignment/>
      <protection/>
    </xf>
    <xf numFmtId="0" fontId="4" fillId="0" borderId="11" xfId="20" applyBorder="1" applyAlignment="1" applyProtection="1">
      <alignment/>
      <protection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6" fillId="0" borderId="25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2" fontId="2" fillId="0" borderId="16" xfId="0" applyNumberFormat="1" applyFont="1" applyBorder="1"/>
    <xf numFmtId="2" fontId="2" fillId="0" borderId="17" xfId="0" applyNumberFormat="1" applyFont="1" applyBorder="1"/>
    <xf numFmtId="2" fontId="2" fillId="0" borderId="18" xfId="0" applyNumberFormat="1" applyFont="1" applyBorder="1"/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14" xfId="0" applyNumberFormat="1" applyBorder="1"/>
    <xf numFmtId="2" fontId="0" fillId="0" borderId="25" xfId="0" applyNumberFormat="1" applyBorder="1"/>
    <xf numFmtId="2" fontId="0" fillId="0" borderId="26" xfId="0" applyNumberFormat="1" applyBorder="1"/>
    <xf numFmtId="14" fontId="0" fillId="0" borderId="14" xfId="0" applyNumberFormat="1" applyBorder="1" applyAlignment="1">
      <alignment/>
    </xf>
    <xf numFmtId="14" fontId="0" fillId="0" borderId="25" xfId="0" applyNumberFormat="1" applyBorder="1" applyAlignment="1">
      <alignment/>
    </xf>
    <xf numFmtId="14" fontId="0" fillId="0" borderId="26" xfId="0" applyNumberFormat="1" applyBorder="1" applyAlignment="1">
      <alignment/>
    </xf>
    <xf numFmtId="0" fontId="0" fillId="0" borderId="1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8" fillId="0" borderId="22" xfId="0" applyFont="1" applyFill="1" applyBorder="1"/>
    <xf numFmtId="0" fontId="8" fillId="0" borderId="23" xfId="0" applyFont="1" applyFill="1" applyBorder="1"/>
    <xf numFmtId="0" fontId="8" fillId="0" borderId="24" xfId="0" applyFont="1" applyFill="1" applyBorder="1"/>
    <xf numFmtId="0" fontId="9" fillId="0" borderId="22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0" fillId="0" borderId="22" xfId="0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0" fillId="0" borderId="22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30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3" fillId="0" borderId="33" xfId="0" applyFont="1" applyFill="1" applyBorder="1"/>
    <xf numFmtId="0" fontId="3" fillId="0" borderId="17" xfId="0" applyFont="1" applyFill="1" applyBorder="1"/>
    <xf numFmtId="0" fontId="0" fillId="0" borderId="3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35" xfId="0" applyFont="1" applyFill="1" applyBorder="1"/>
    <xf numFmtId="0" fontId="8" fillId="0" borderId="36" xfId="0" applyFont="1" applyFill="1" applyBorder="1"/>
    <xf numFmtId="0" fontId="0" fillId="0" borderId="30" xfId="0" applyFill="1" applyBorder="1" applyAlignment="1">
      <alignment horizontal="left" wrapText="1"/>
    </xf>
    <xf numFmtId="0" fontId="0" fillId="0" borderId="31" xfId="0" applyFill="1" applyBorder="1" applyAlignment="1">
      <alignment horizontal="left" wrapText="1"/>
    </xf>
    <xf numFmtId="0" fontId="0" fillId="0" borderId="32" xfId="0" applyFill="1" applyBorder="1" applyAlignment="1">
      <alignment horizontal="left" wrapText="1"/>
    </xf>
    <xf numFmtId="0" fontId="0" fillId="0" borderId="3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34" xfId="0" applyFill="1" applyBorder="1"/>
    <xf numFmtId="0" fontId="9" fillId="0" borderId="22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0" fillId="0" borderId="30" xfId="0" applyFill="1" applyBorder="1"/>
    <xf numFmtId="0" fontId="0" fillId="0" borderId="31" xfId="0" applyFill="1" applyBorder="1"/>
    <xf numFmtId="0" fontId="0" fillId="0" borderId="32" xfId="0" applyFill="1" applyBorder="1"/>
    <xf numFmtId="0" fontId="3" fillId="0" borderId="34" xfId="0" applyFont="1" applyFill="1" applyBorder="1"/>
    <xf numFmtId="0" fontId="3" fillId="0" borderId="0" xfId="0" applyFont="1" applyFill="1" applyBorder="1"/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30" xfId="0" applyFill="1" applyBorder="1" applyAlignment="1">
      <alignment vertical="top"/>
    </xf>
    <xf numFmtId="0" fontId="0" fillId="0" borderId="31" xfId="0" applyFill="1" applyBorder="1" applyAlignment="1">
      <alignment vertical="top"/>
    </xf>
    <xf numFmtId="0" fontId="0" fillId="0" borderId="32" xfId="0" applyFill="1" applyBorder="1" applyAlignment="1">
      <alignment vertical="top"/>
    </xf>
    <xf numFmtId="0" fontId="3" fillId="0" borderId="33" xfId="0" applyFont="1" applyFill="1" applyBorder="1" applyAlignment="1">
      <alignment vertical="top"/>
    </xf>
    <xf numFmtId="0" fontId="3" fillId="0" borderId="17" xfId="0" applyFont="1" applyFill="1" applyBorder="1" applyAlignment="1">
      <alignment vertical="top"/>
    </xf>
    <xf numFmtId="0" fontId="8" fillId="0" borderId="35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3" fillId="0" borderId="20" xfId="0" applyFont="1" applyFill="1" applyBorder="1"/>
    <xf numFmtId="0" fontId="6" fillId="0" borderId="0" xfId="0" applyFont="1" applyAlignment="1">
      <alignment/>
    </xf>
    <xf numFmtId="0" fontId="17" fillId="0" borderId="0" xfId="0" applyFont="1" applyFill="1" applyAlignment="1">
      <alignment horizontal="center"/>
    </xf>
    <xf numFmtId="0" fontId="3" fillId="0" borderId="14" xfId="0" applyFont="1" applyFill="1" applyBorder="1"/>
    <xf numFmtId="0" fontId="3" fillId="0" borderId="25" xfId="0" applyFont="1" applyFill="1" applyBorder="1"/>
    <xf numFmtId="0" fontId="3" fillId="0" borderId="26" xfId="0" applyFont="1" applyFill="1" applyBorder="1"/>
    <xf numFmtId="0" fontId="15" fillId="0" borderId="14" xfId="0" applyFont="1" applyFill="1" applyBorder="1"/>
    <xf numFmtId="0" fontId="15" fillId="0" borderId="25" xfId="0" applyFont="1" applyFill="1" applyBorder="1"/>
    <xf numFmtId="0" fontId="15" fillId="0" borderId="26" xfId="0" applyFont="1" applyFill="1" applyBorder="1"/>
    <xf numFmtId="0" fontId="9" fillId="0" borderId="30" xfId="0" applyFont="1" applyFill="1" applyBorder="1" applyAlignment="1">
      <alignment wrapText="1"/>
    </xf>
    <xf numFmtId="0" fontId="9" fillId="0" borderId="31" xfId="0" applyFont="1" applyFill="1" applyBorder="1" applyAlignment="1">
      <alignment wrapText="1"/>
    </xf>
    <xf numFmtId="0" fontId="9" fillId="0" borderId="32" xfId="0" applyFont="1" applyFill="1" applyBorder="1" applyAlignment="1">
      <alignment wrapText="1"/>
    </xf>
    <xf numFmtId="0" fontId="0" fillId="0" borderId="10" xfId="0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měny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8"/>
  <sheetViews>
    <sheetView showGridLines="0" tabSelected="1" zoomScaleSheetLayoutView="100" workbookViewId="0" topLeftCell="A1">
      <selection activeCell="L14" sqref="L14"/>
    </sheetView>
  </sheetViews>
  <sheetFormatPr defaultColWidth="9.140625" defaultRowHeight="15"/>
  <cols>
    <col min="1" max="1" width="2.8515625" style="87" customWidth="1"/>
    <col min="3" max="3" width="5.28125" style="9" customWidth="1"/>
    <col min="4" max="4" width="36.28125" style="9" customWidth="1"/>
    <col min="5" max="5" width="4.8515625" style="9" customWidth="1"/>
    <col min="6" max="6" width="12.140625" style="1" customWidth="1"/>
    <col min="7" max="7" width="9.28125" style="2" customWidth="1"/>
    <col min="8" max="8" width="13.00390625" style="3" customWidth="1"/>
    <col min="9" max="9" width="16.421875" style="0" customWidth="1"/>
    <col min="10" max="10" width="3.140625" style="0" customWidth="1"/>
  </cols>
  <sheetData>
    <row r="1" spans="3:9" ht="18">
      <c r="C1" s="211"/>
      <c r="D1" s="211"/>
      <c r="E1" s="211"/>
      <c r="F1" s="211"/>
      <c r="G1" s="211"/>
      <c r="H1" s="211"/>
      <c r="I1" s="211"/>
    </row>
    <row r="2" spans="2:9" ht="15.6">
      <c r="B2" s="210" t="s">
        <v>44</v>
      </c>
      <c r="C2" s="210"/>
      <c r="D2" s="210"/>
      <c r="E2" s="210"/>
      <c r="F2" s="210"/>
      <c r="G2" s="210"/>
      <c r="H2" s="210"/>
      <c r="I2" s="210"/>
    </row>
    <row r="3" spans="2:9" ht="18.75" customHeight="1">
      <c r="B3" s="210" t="s">
        <v>75</v>
      </c>
      <c r="C3" s="210"/>
      <c r="D3" s="210"/>
      <c r="E3" s="210"/>
      <c r="F3" s="210"/>
      <c r="G3" s="210"/>
      <c r="H3" s="210"/>
      <c r="I3" s="210"/>
    </row>
    <row r="4" spans="2:9" s="87" customFormat="1" ht="15.6">
      <c r="B4" s="24"/>
      <c r="C4" s="24"/>
      <c r="D4" s="24"/>
      <c r="E4" s="24"/>
      <c r="F4" s="24"/>
      <c r="G4" s="24"/>
      <c r="H4" s="24"/>
      <c r="I4" s="24"/>
    </row>
    <row r="5" spans="2:10" ht="15">
      <c r="B5" s="87" t="s">
        <v>34</v>
      </c>
      <c r="C5" s="87"/>
      <c r="D5" s="87"/>
      <c r="F5" s="93" t="s">
        <v>35</v>
      </c>
      <c r="G5" s="89"/>
      <c r="H5" s="87"/>
      <c r="I5" s="87"/>
      <c r="J5" s="84"/>
    </row>
    <row r="6" spans="2:11" ht="15">
      <c r="B6" s="115"/>
      <c r="C6" s="116"/>
      <c r="D6" s="117"/>
      <c r="F6" s="133" t="s">
        <v>36</v>
      </c>
      <c r="G6" s="134"/>
      <c r="H6" s="134"/>
      <c r="I6" s="135"/>
      <c r="J6" s="92"/>
      <c r="K6" s="89"/>
    </row>
    <row r="7" spans="2:11" ht="15">
      <c r="B7" s="118"/>
      <c r="C7" s="119"/>
      <c r="D7" s="120"/>
      <c r="F7" s="118" t="s">
        <v>37</v>
      </c>
      <c r="G7" s="119"/>
      <c r="H7" s="119"/>
      <c r="I7" s="120"/>
      <c r="J7" s="89"/>
      <c r="K7" s="89"/>
    </row>
    <row r="8" spans="2:11" ht="15">
      <c r="B8" s="121"/>
      <c r="C8" s="122"/>
      <c r="D8" s="123"/>
      <c r="F8" s="136" t="s">
        <v>42</v>
      </c>
      <c r="G8" s="137"/>
      <c r="H8" s="137"/>
      <c r="I8" s="138"/>
      <c r="J8" s="89"/>
      <c r="K8" s="89"/>
    </row>
    <row r="9" spans="2:10" ht="15">
      <c r="B9" s="124"/>
      <c r="C9" s="125"/>
      <c r="D9" s="126"/>
      <c r="F9" s="221" t="s">
        <v>77</v>
      </c>
      <c r="G9" s="137"/>
      <c r="H9" s="137"/>
      <c r="I9" s="138"/>
      <c r="J9" s="98"/>
    </row>
    <row r="10" spans="2:10" ht="15">
      <c r="B10" s="127"/>
      <c r="C10" s="128"/>
      <c r="D10" s="129"/>
      <c r="F10" s="139"/>
      <c r="G10" s="140"/>
      <c r="H10" s="140"/>
      <c r="I10" s="141"/>
      <c r="J10" s="91"/>
    </row>
    <row r="11" spans="2:11" ht="15">
      <c r="B11" s="89"/>
      <c r="C11" s="89"/>
      <c r="D11" s="92"/>
      <c r="F11" s="88"/>
      <c r="G11" s="90"/>
      <c r="H11" s="87"/>
      <c r="I11" s="86"/>
      <c r="J11" s="89"/>
      <c r="K11" s="89"/>
    </row>
    <row r="12" spans="2:11" ht="15">
      <c r="B12" s="148" t="s">
        <v>38</v>
      </c>
      <c r="C12" s="149"/>
      <c r="D12" s="96"/>
      <c r="F12" s="94" t="s">
        <v>39</v>
      </c>
      <c r="G12" s="142"/>
      <c r="H12" s="143"/>
      <c r="I12" s="144"/>
      <c r="J12" s="85"/>
      <c r="K12" s="89"/>
    </row>
    <row r="13" spans="2:10" ht="15.6">
      <c r="B13" s="150" t="s">
        <v>40</v>
      </c>
      <c r="C13" s="151"/>
      <c r="D13" s="97"/>
      <c r="F13" s="95" t="s">
        <v>41</v>
      </c>
      <c r="G13" s="145"/>
      <c r="H13" s="146"/>
      <c r="I13" s="147"/>
      <c r="J13" s="99"/>
    </row>
    <row r="14" spans="3:10" ht="18">
      <c r="C14" s="30"/>
      <c r="D14" s="30"/>
      <c r="E14" s="30"/>
      <c r="H14" s="4"/>
      <c r="I14" s="1"/>
      <c r="J14" s="89"/>
    </row>
    <row r="15" spans="3:11" ht="15">
      <c r="C15" s="9" t="s">
        <v>0</v>
      </c>
      <c r="H15" s="4"/>
      <c r="I15" s="1"/>
      <c r="K15" s="89"/>
    </row>
    <row r="16" spans="2:9" ht="21" customHeight="1">
      <c r="B16" s="83"/>
      <c r="C16" s="130" t="s">
        <v>76</v>
      </c>
      <c r="D16" s="130"/>
      <c r="E16" s="130"/>
      <c r="F16" s="131"/>
      <c r="G16" s="131"/>
      <c r="H16" s="131"/>
      <c r="I16" s="132"/>
    </row>
    <row r="17" spans="2:9" ht="15">
      <c r="B17" s="55" t="s">
        <v>30</v>
      </c>
      <c r="C17" s="152" t="s">
        <v>1</v>
      </c>
      <c r="D17" s="153"/>
      <c r="E17" s="154"/>
      <c r="F17" s="56" t="s">
        <v>31</v>
      </c>
      <c r="G17" s="57" t="s">
        <v>43</v>
      </c>
      <c r="H17" s="56" t="s">
        <v>2</v>
      </c>
      <c r="I17" s="58" t="s">
        <v>3</v>
      </c>
    </row>
    <row r="18" spans="2:9" ht="15.6">
      <c r="B18" s="59"/>
      <c r="C18" s="155" t="s">
        <v>4</v>
      </c>
      <c r="D18" s="156"/>
      <c r="E18" s="157"/>
      <c r="F18" s="42"/>
      <c r="G18" s="43"/>
      <c r="H18" s="44"/>
      <c r="I18" s="60"/>
    </row>
    <row r="19" spans="2:9" ht="15">
      <c r="B19" s="59">
        <v>1</v>
      </c>
      <c r="C19" s="158" t="s">
        <v>5</v>
      </c>
      <c r="D19" s="159"/>
      <c r="E19" s="160"/>
      <c r="F19" s="39" t="s">
        <v>6</v>
      </c>
      <c r="G19" s="36">
        <v>142</v>
      </c>
      <c r="H19" s="35"/>
      <c r="I19" s="61">
        <f>ROUNDUP(G19*H19,0)</f>
        <v>0</v>
      </c>
    </row>
    <row r="20" spans="2:9" ht="15">
      <c r="B20" s="59">
        <v>2</v>
      </c>
      <c r="C20" s="161" t="s">
        <v>7</v>
      </c>
      <c r="D20" s="162"/>
      <c r="E20" s="163"/>
      <c r="F20" s="39" t="s">
        <v>8</v>
      </c>
      <c r="G20" s="36">
        <v>54</v>
      </c>
      <c r="H20" s="35"/>
      <c r="I20" s="61">
        <f aca="true" t="shared" si="0" ref="I20:I24">ROUNDUP(G20*H20,0)</f>
        <v>0</v>
      </c>
    </row>
    <row r="21" spans="2:9" ht="30" customHeight="1">
      <c r="B21" s="59">
        <v>3</v>
      </c>
      <c r="C21" s="164" t="s">
        <v>74</v>
      </c>
      <c r="D21" s="165"/>
      <c r="E21" s="166"/>
      <c r="F21" s="39" t="s">
        <v>9</v>
      </c>
      <c r="G21" s="36">
        <v>541</v>
      </c>
      <c r="H21" s="35"/>
      <c r="I21" s="61">
        <f t="shared" si="0"/>
        <v>0</v>
      </c>
    </row>
    <row r="22" spans="2:9" ht="15">
      <c r="B22" s="59">
        <v>4</v>
      </c>
      <c r="C22" s="164" t="s">
        <v>10</v>
      </c>
      <c r="D22" s="165"/>
      <c r="E22" s="166"/>
      <c r="F22" s="39" t="s">
        <v>11</v>
      </c>
      <c r="G22" s="36">
        <v>1</v>
      </c>
      <c r="H22" s="35"/>
      <c r="I22" s="61">
        <f t="shared" si="0"/>
        <v>0</v>
      </c>
    </row>
    <row r="23" spans="2:9" ht="30" customHeight="1">
      <c r="B23" s="59">
        <v>5</v>
      </c>
      <c r="C23" s="164" t="s">
        <v>63</v>
      </c>
      <c r="D23" s="165"/>
      <c r="E23" s="166"/>
      <c r="F23" s="39" t="s">
        <v>6</v>
      </c>
      <c r="G23" s="36">
        <v>113.5</v>
      </c>
      <c r="H23" s="35"/>
      <c r="I23" s="61">
        <f t="shared" si="0"/>
        <v>0</v>
      </c>
    </row>
    <row r="24" spans="2:9" ht="16.2">
      <c r="B24" s="62">
        <v>6</v>
      </c>
      <c r="C24" s="167" t="s">
        <v>69</v>
      </c>
      <c r="D24" s="168"/>
      <c r="E24" s="169"/>
      <c r="F24" s="54" t="s">
        <v>9</v>
      </c>
      <c r="G24" s="47">
        <v>541</v>
      </c>
      <c r="H24" s="48"/>
      <c r="I24" s="63">
        <f t="shared" si="0"/>
        <v>0</v>
      </c>
    </row>
    <row r="25" spans="2:9" ht="15">
      <c r="B25" s="79"/>
      <c r="C25" s="170" t="s">
        <v>12</v>
      </c>
      <c r="D25" s="171"/>
      <c r="E25" s="171"/>
      <c r="F25" s="7"/>
      <c r="G25" s="10"/>
      <c r="H25" s="6"/>
      <c r="I25" s="65">
        <f>SUM(I19:I24)</f>
        <v>0</v>
      </c>
    </row>
    <row r="26" spans="2:9" ht="15">
      <c r="B26" s="79"/>
      <c r="C26" s="172"/>
      <c r="D26" s="173"/>
      <c r="E26" s="173"/>
      <c r="F26" s="7"/>
      <c r="G26" s="10"/>
      <c r="H26" s="6"/>
      <c r="I26" s="66"/>
    </row>
    <row r="27" spans="2:9" ht="15.6">
      <c r="B27" s="79"/>
      <c r="C27" s="174" t="s">
        <v>13</v>
      </c>
      <c r="D27" s="175"/>
      <c r="E27" s="175"/>
      <c r="F27" s="7"/>
      <c r="G27" s="10"/>
      <c r="H27" s="6"/>
      <c r="I27" s="66"/>
    </row>
    <row r="28" spans="2:9" ht="30" customHeight="1">
      <c r="B28" s="62">
        <v>7</v>
      </c>
      <c r="C28" s="176" t="s">
        <v>64</v>
      </c>
      <c r="D28" s="177"/>
      <c r="E28" s="178"/>
      <c r="F28" s="54" t="s">
        <v>14</v>
      </c>
      <c r="G28" s="47">
        <v>92</v>
      </c>
      <c r="H28" s="48"/>
      <c r="I28" s="63">
        <f>ROUNDUP(G28*H28,0)</f>
        <v>0</v>
      </c>
    </row>
    <row r="29" spans="2:9" ht="15">
      <c r="B29" s="79"/>
      <c r="C29" s="170" t="s">
        <v>12</v>
      </c>
      <c r="D29" s="171"/>
      <c r="E29" s="171"/>
      <c r="F29" s="7"/>
      <c r="G29" s="10"/>
      <c r="H29" s="6"/>
      <c r="I29" s="65">
        <f>SUM(I28:I28)</f>
        <v>0</v>
      </c>
    </row>
    <row r="30" spans="2:9" ht="15">
      <c r="B30" s="79"/>
      <c r="C30" s="179"/>
      <c r="D30" s="180"/>
      <c r="E30" s="180"/>
      <c r="F30" s="7"/>
      <c r="G30" s="10"/>
      <c r="H30" s="6"/>
      <c r="I30" s="66"/>
    </row>
    <row r="31" spans="2:9" ht="15.6">
      <c r="B31" s="79"/>
      <c r="C31" s="174" t="s">
        <v>15</v>
      </c>
      <c r="D31" s="175"/>
      <c r="E31" s="175"/>
      <c r="F31" s="7"/>
      <c r="G31" s="10"/>
      <c r="H31" s="6"/>
      <c r="I31" s="66"/>
    </row>
    <row r="32" spans="2:9" ht="16.2">
      <c r="B32" s="59">
        <v>8</v>
      </c>
      <c r="C32" s="181" t="s">
        <v>71</v>
      </c>
      <c r="D32" s="182"/>
      <c r="E32" s="183"/>
      <c r="F32" s="39" t="s">
        <v>9</v>
      </c>
      <c r="G32" s="36">
        <v>656</v>
      </c>
      <c r="H32" s="35"/>
      <c r="I32" s="61">
        <f aca="true" t="shared" si="1" ref="I32:I33">ROUNDUP(G32*H32,0)</f>
        <v>0</v>
      </c>
    </row>
    <row r="33" spans="2:9" ht="16.2">
      <c r="B33" s="62">
        <v>9</v>
      </c>
      <c r="C33" s="184" t="s">
        <v>16</v>
      </c>
      <c r="D33" s="185"/>
      <c r="E33" s="186"/>
      <c r="F33" s="52" t="s">
        <v>9</v>
      </c>
      <c r="G33" s="53">
        <v>546.1</v>
      </c>
      <c r="H33" s="48"/>
      <c r="I33" s="63">
        <f t="shared" si="1"/>
        <v>0</v>
      </c>
    </row>
    <row r="34" spans="2:9" ht="15">
      <c r="B34" s="79"/>
      <c r="C34" s="170" t="s">
        <v>12</v>
      </c>
      <c r="D34" s="171"/>
      <c r="E34" s="171"/>
      <c r="F34" s="40"/>
      <c r="G34" s="38"/>
      <c r="H34" s="6"/>
      <c r="I34" s="67">
        <f>SUM(I32:I33)</f>
        <v>0</v>
      </c>
    </row>
    <row r="35" spans="2:9" ht="15">
      <c r="B35" s="79"/>
      <c r="C35" s="187"/>
      <c r="D35" s="122"/>
      <c r="E35" s="122"/>
      <c r="F35" s="7"/>
      <c r="G35" s="10"/>
      <c r="H35" s="6"/>
      <c r="I35" s="68"/>
    </row>
    <row r="36" spans="2:9" ht="15.6">
      <c r="B36" s="79"/>
      <c r="C36" s="174" t="s">
        <v>17</v>
      </c>
      <c r="D36" s="175"/>
      <c r="E36" s="175"/>
      <c r="F36" s="7"/>
      <c r="G36" s="10"/>
      <c r="H36" s="6"/>
      <c r="I36" s="68" t="s">
        <v>0</v>
      </c>
    </row>
    <row r="37" spans="2:9" ht="16.2">
      <c r="B37" s="59">
        <v>10</v>
      </c>
      <c r="C37" s="188" t="s">
        <v>70</v>
      </c>
      <c r="D37" s="189"/>
      <c r="E37" s="190"/>
      <c r="F37" s="39" t="s">
        <v>9</v>
      </c>
      <c r="G37" s="36">
        <v>529</v>
      </c>
      <c r="H37" s="35"/>
      <c r="I37" s="61">
        <f aca="true" t="shared" si="2" ref="I37:I42">ROUNDUP(G37*H37,0)</f>
        <v>0</v>
      </c>
    </row>
    <row r="38" spans="2:9" ht="16.2">
      <c r="B38" s="59">
        <v>11</v>
      </c>
      <c r="C38" s="188" t="s">
        <v>18</v>
      </c>
      <c r="D38" s="189"/>
      <c r="E38" s="190"/>
      <c r="F38" s="39" t="s">
        <v>9</v>
      </c>
      <c r="G38" s="36">
        <v>37.5</v>
      </c>
      <c r="H38" s="35"/>
      <c r="I38" s="61">
        <f t="shared" si="2"/>
        <v>0</v>
      </c>
    </row>
    <row r="39" spans="2:9" ht="33" customHeight="1">
      <c r="B39" s="59">
        <v>12</v>
      </c>
      <c r="C39" s="188" t="s">
        <v>65</v>
      </c>
      <c r="D39" s="189"/>
      <c r="E39" s="190"/>
      <c r="F39" s="39" t="s">
        <v>9</v>
      </c>
      <c r="G39" s="36">
        <v>12.6</v>
      </c>
      <c r="H39" s="35"/>
      <c r="I39" s="61">
        <f t="shared" si="2"/>
        <v>0</v>
      </c>
    </row>
    <row r="40" spans="2:13" ht="15">
      <c r="B40" s="59">
        <v>13</v>
      </c>
      <c r="C40" s="181" t="s">
        <v>47</v>
      </c>
      <c r="D40" s="182"/>
      <c r="E40" s="183"/>
      <c r="F40" s="39" t="s">
        <v>6</v>
      </c>
      <c r="G40" s="36">
        <v>113.5</v>
      </c>
      <c r="H40" s="35"/>
      <c r="I40" s="61">
        <f t="shared" si="2"/>
        <v>0</v>
      </c>
      <c r="M40" s="25"/>
    </row>
    <row r="41" spans="2:13" ht="15">
      <c r="B41" s="59">
        <v>14</v>
      </c>
      <c r="C41" s="112" t="s">
        <v>48</v>
      </c>
      <c r="D41" s="113"/>
      <c r="E41" s="114"/>
      <c r="F41" s="41" t="s">
        <v>14</v>
      </c>
      <c r="G41" s="36">
        <v>12</v>
      </c>
      <c r="H41" s="35"/>
      <c r="I41" s="61">
        <f t="shared" si="2"/>
        <v>0</v>
      </c>
      <c r="M41" s="25"/>
    </row>
    <row r="42" spans="2:10" ht="16.2">
      <c r="B42" s="62">
        <v>15</v>
      </c>
      <c r="C42" s="191" t="s">
        <v>49</v>
      </c>
      <c r="D42" s="192"/>
      <c r="E42" s="193"/>
      <c r="F42" s="52" t="s">
        <v>9</v>
      </c>
      <c r="G42" s="47">
        <v>503.5</v>
      </c>
      <c r="H42" s="48"/>
      <c r="I42" s="63">
        <f t="shared" si="2"/>
        <v>0</v>
      </c>
      <c r="J42" s="26"/>
    </row>
    <row r="43" spans="2:9" ht="15">
      <c r="B43" s="79"/>
      <c r="C43" s="170" t="s">
        <v>12</v>
      </c>
      <c r="D43" s="171"/>
      <c r="E43" s="171"/>
      <c r="F43" s="40"/>
      <c r="G43" s="38"/>
      <c r="H43" s="6"/>
      <c r="I43" s="67">
        <f>SUM(I37:I42)</f>
        <v>0</v>
      </c>
    </row>
    <row r="44" spans="2:9" ht="15">
      <c r="B44" s="79"/>
      <c r="C44" s="194"/>
      <c r="D44" s="195"/>
      <c r="E44" s="195"/>
      <c r="F44" s="40"/>
      <c r="G44" s="38"/>
      <c r="H44" s="6"/>
      <c r="I44" s="67"/>
    </row>
    <row r="45" spans="2:9" ht="15.6">
      <c r="B45" s="79"/>
      <c r="C45" s="174" t="s">
        <v>19</v>
      </c>
      <c r="D45" s="175"/>
      <c r="E45" s="175"/>
      <c r="F45" s="11"/>
      <c r="G45" s="69"/>
      <c r="H45" s="6"/>
      <c r="I45" s="70"/>
    </row>
    <row r="46" spans="2:11" ht="16.2">
      <c r="B46" s="59">
        <v>16</v>
      </c>
      <c r="C46" s="196" t="s">
        <v>20</v>
      </c>
      <c r="D46" s="197"/>
      <c r="E46" s="198"/>
      <c r="F46" s="39" t="s">
        <v>9</v>
      </c>
      <c r="G46" s="36">
        <v>71.875</v>
      </c>
      <c r="H46" s="35"/>
      <c r="I46" s="61">
        <f aca="true" t="shared" si="3" ref="I46:I47">ROUNDUP(G46*H46,0)</f>
        <v>0</v>
      </c>
      <c r="J46" s="25"/>
      <c r="K46" s="25"/>
    </row>
    <row r="47" spans="2:9" ht="15">
      <c r="B47" s="62">
        <v>17</v>
      </c>
      <c r="C47" s="199" t="s">
        <v>21</v>
      </c>
      <c r="D47" s="200"/>
      <c r="E47" s="201"/>
      <c r="F47" s="51" t="s">
        <v>8</v>
      </c>
      <c r="G47" s="47">
        <v>113.5</v>
      </c>
      <c r="H47" s="48"/>
      <c r="I47" s="63">
        <f t="shared" si="3"/>
        <v>0</v>
      </c>
    </row>
    <row r="48" spans="2:9" ht="15">
      <c r="B48" s="79"/>
      <c r="C48" s="202" t="s">
        <v>12</v>
      </c>
      <c r="D48" s="203"/>
      <c r="E48" s="203"/>
      <c r="F48" s="37"/>
      <c r="G48" s="38"/>
      <c r="H48" s="6"/>
      <c r="I48" s="67">
        <f>SUM(I46:I47)</f>
        <v>0</v>
      </c>
    </row>
    <row r="49" spans="2:9" ht="15">
      <c r="B49" s="79"/>
      <c r="C49" s="194"/>
      <c r="D49" s="195"/>
      <c r="E49" s="195"/>
      <c r="F49" s="71"/>
      <c r="G49" s="16"/>
      <c r="H49" s="6"/>
      <c r="I49" s="72"/>
    </row>
    <row r="50" spans="2:9" ht="15.6">
      <c r="B50" s="79"/>
      <c r="C50" s="204" t="s">
        <v>22</v>
      </c>
      <c r="D50" s="205"/>
      <c r="E50" s="205"/>
      <c r="F50" s="14"/>
      <c r="G50" s="73"/>
      <c r="H50" s="6"/>
      <c r="I50" s="74" t="s">
        <v>0</v>
      </c>
    </row>
    <row r="51" spans="2:10" ht="16.2">
      <c r="B51" s="59">
        <v>18</v>
      </c>
      <c r="C51" s="181" t="s">
        <v>72</v>
      </c>
      <c r="D51" s="182"/>
      <c r="E51" s="183"/>
      <c r="F51" s="33" t="s">
        <v>9</v>
      </c>
      <c r="G51" s="34">
        <v>730.5</v>
      </c>
      <c r="H51" s="35"/>
      <c r="I51" s="75">
        <f aca="true" t="shared" si="4" ref="I51:I62">ROUNDUP(G51*H51,0)</f>
        <v>0</v>
      </c>
      <c r="J51" s="25"/>
    </row>
    <row r="52" spans="2:9" ht="16.2">
      <c r="B52" s="59">
        <v>19</v>
      </c>
      <c r="C52" s="112" t="s">
        <v>23</v>
      </c>
      <c r="D52" s="113"/>
      <c r="E52" s="114"/>
      <c r="F52" s="33" t="s">
        <v>9</v>
      </c>
      <c r="G52" s="34">
        <v>730.5</v>
      </c>
      <c r="H52" s="35"/>
      <c r="I52" s="75">
        <f t="shared" si="4"/>
        <v>0</v>
      </c>
    </row>
    <row r="53" spans="2:14" ht="29.25" customHeight="1">
      <c r="B53" s="59">
        <v>20</v>
      </c>
      <c r="C53" s="181" t="s">
        <v>50</v>
      </c>
      <c r="D53" s="182"/>
      <c r="E53" s="183"/>
      <c r="F53" s="33" t="s">
        <v>8</v>
      </c>
      <c r="G53" s="34">
        <v>84</v>
      </c>
      <c r="H53" s="35"/>
      <c r="I53" s="75">
        <f t="shared" si="4"/>
        <v>0</v>
      </c>
      <c r="J53" s="27"/>
      <c r="K53" s="9"/>
      <c r="L53" s="9"/>
      <c r="M53" s="9"/>
      <c r="N53" s="9"/>
    </row>
    <row r="54" spans="2:14" ht="15">
      <c r="B54" s="59">
        <v>21</v>
      </c>
      <c r="C54" s="181" t="s">
        <v>51</v>
      </c>
      <c r="D54" s="182"/>
      <c r="E54" s="183"/>
      <c r="F54" s="33" t="s">
        <v>8</v>
      </c>
      <c r="G54" s="34">
        <v>52</v>
      </c>
      <c r="H54" s="35"/>
      <c r="I54" s="75">
        <f t="shared" si="4"/>
        <v>0</v>
      </c>
      <c r="J54" s="9"/>
      <c r="K54" s="9"/>
      <c r="L54" s="9"/>
      <c r="M54" s="9"/>
      <c r="N54" s="9"/>
    </row>
    <row r="55" spans="2:14" ht="30" customHeight="1">
      <c r="B55" s="59">
        <v>22</v>
      </c>
      <c r="C55" s="181" t="s">
        <v>52</v>
      </c>
      <c r="D55" s="182"/>
      <c r="E55" s="183"/>
      <c r="F55" s="33" t="s">
        <v>8</v>
      </c>
      <c r="G55" s="36">
        <v>9</v>
      </c>
      <c r="H55" s="35"/>
      <c r="I55" s="75">
        <f t="shared" si="4"/>
        <v>0</v>
      </c>
      <c r="J55" s="9"/>
      <c r="K55" s="9"/>
      <c r="L55" s="9"/>
      <c r="M55" s="9"/>
      <c r="N55" s="9"/>
    </row>
    <row r="56" spans="2:14" ht="30" customHeight="1">
      <c r="B56" s="59">
        <v>23</v>
      </c>
      <c r="C56" s="181" t="s">
        <v>53</v>
      </c>
      <c r="D56" s="182"/>
      <c r="E56" s="183"/>
      <c r="F56" s="33" t="s">
        <v>8</v>
      </c>
      <c r="G56" s="34">
        <v>9</v>
      </c>
      <c r="H56" s="35"/>
      <c r="I56" s="75">
        <f t="shared" si="4"/>
        <v>0</v>
      </c>
      <c r="J56" s="9"/>
      <c r="K56" s="9"/>
      <c r="L56" s="9"/>
      <c r="M56" s="9"/>
      <c r="N56" s="9"/>
    </row>
    <row r="57" spans="2:14" s="87" customFormat="1" ht="15">
      <c r="B57" s="59">
        <v>24</v>
      </c>
      <c r="C57" s="112" t="s">
        <v>54</v>
      </c>
      <c r="D57" s="113"/>
      <c r="E57" s="114"/>
      <c r="F57" s="33" t="s">
        <v>8</v>
      </c>
      <c r="G57" s="34">
        <v>9</v>
      </c>
      <c r="H57" s="35"/>
      <c r="I57" s="75">
        <f t="shared" si="4"/>
        <v>0</v>
      </c>
      <c r="J57" s="9"/>
      <c r="K57" s="9"/>
      <c r="L57" s="9"/>
      <c r="M57" s="9"/>
      <c r="N57" s="9"/>
    </row>
    <row r="58" spans="2:12" ht="45" customHeight="1">
      <c r="B58" s="59">
        <v>25</v>
      </c>
      <c r="C58" s="161" t="s">
        <v>73</v>
      </c>
      <c r="D58" s="162"/>
      <c r="E58" s="163"/>
      <c r="F58" s="33" t="s">
        <v>24</v>
      </c>
      <c r="G58" s="34">
        <v>12</v>
      </c>
      <c r="H58" s="35"/>
      <c r="I58" s="75">
        <f t="shared" si="4"/>
        <v>0</v>
      </c>
      <c r="J58" s="9"/>
      <c r="K58" s="9"/>
      <c r="L58" s="9"/>
    </row>
    <row r="59" spans="2:12" ht="15">
      <c r="B59" s="59">
        <v>26</v>
      </c>
      <c r="C59" s="196" t="s">
        <v>55</v>
      </c>
      <c r="D59" s="197"/>
      <c r="E59" s="198"/>
      <c r="F59" s="33" t="s">
        <v>8</v>
      </c>
      <c r="G59" s="34">
        <v>140</v>
      </c>
      <c r="H59" s="35"/>
      <c r="I59" s="75">
        <f t="shared" si="4"/>
        <v>0</v>
      </c>
      <c r="J59" s="9"/>
      <c r="K59" s="9"/>
      <c r="L59" s="9"/>
    </row>
    <row r="60" spans="2:18" ht="15">
      <c r="B60" s="59">
        <v>27</v>
      </c>
      <c r="C60" s="196" t="s">
        <v>56</v>
      </c>
      <c r="D60" s="197"/>
      <c r="E60" s="198"/>
      <c r="F60" s="33" t="s">
        <v>24</v>
      </c>
      <c r="G60" s="34">
        <v>12</v>
      </c>
      <c r="H60" s="35"/>
      <c r="I60" s="75">
        <f t="shared" si="4"/>
        <v>0</v>
      </c>
      <c r="J60" s="13"/>
      <c r="K60" s="13"/>
      <c r="L60" s="27"/>
      <c r="M60" s="27"/>
      <c r="N60" s="27"/>
      <c r="O60" s="27"/>
      <c r="P60" s="9"/>
      <c r="Q60" s="9"/>
      <c r="R60" s="9"/>
    </row>
    <row r="61" spans="2:12" ht="15">
      <c r="B61" s="59">
        <v>28</v>
      </c>
      <c r="C61" s="196" t="s">
        <v>57</v>
      </c>
      <c r="D61" s="197"/>
      <c r="E61" s="198"/>
      <c r="F61" s="33" t="s">
        <v>8</v>
      </c>
      <c r="G61" s="36">
        <v>249</v>
      </c>
      <c r="H61" s="35"/>
      <c r="I61" s="75">
        <f t="shared" si="4"/>
        <v>0</v>
      </c>
      <c r="J61" s="9"/>
      <c r="K61" s="9"/>
      <c r="L61" s="9"/>
    </row>
    <row r="62" spans="2:12" ht="16.2">
      <c r="B62" s="62">
        <v>29</v>
      </c>
      <c r="C62" s="184" t="s">
        <v>58</v>
      </c>
      <c r="D62" s="185"/>
      <c r="E62" s="186"/>
      <c r="F62" s="46" t="s">
        <v>9</v>
      </c>
      <c r="G62" s="50">
        <v>608.7</v>
      </c>
      <c r="H62" s="48"/>
      <c r="I62" s="76">
        <f t="shared" si="4"/>
        <v>0</v>
      </c>
      <c r="J62" s="27"/>
      <c r="K62" s="9"/>
      <c r="L62" s="9"/>
    </row>
    <row r="63" spans="2:15" ht="15">
      <c r="B63" s="79"/>
      <c r="C63" s="170" t="s">
        <v>12</v>
      </c>
      <c r="D63" s="171"/>
      <c r="E63" s="171"/>
      <c r="F63" s="71"/>
      <c r="G63" s="16"/>
      <c r="H63" s="6"/>
      <c r="I63" s="72">
        <f>SUM(I51:I62)</f>
        <v>0</v>
      </c>
      <c r="J63" s="27"/>
      <c r="K63" s="27"/>
      <c r="M63" s="27"/>
      <c r="O63" s="27"/>
    </row>
    <row r="64" spans="2:13" ht="15">
      <c r="B64" s="79"/>
      <c r="C64" s="194"/>
      <c r="D64" s="195"/>
      <c r="E64" s="195"/>
      <c r="F64" s="71"/>
      <c r="G64" s="16"/>
      <c r="H64" s="6"/>
      <c r="I64" s="72" t="s">
        <v>0</v>
      </c>
      <c r="J64" s="27"/>
      <c r="K64" s="27"/>
      <c r="L64" s="27"/>
      <c r="M64" s="25"/>
    </row>
    <row r="65" spans="2:12" ht="15.6">
      <c r="B65" s="79"/>
      <c r="C65" s="174" t="s">
        <v>25</v>
      </c>
      <c r="D65" s="175"/>
      <c r="E65" s="175"/>
      <c r="F65" s="71"/>
      <c r="G65" s="16"/>
      <c r="H65" s="6"/>
      <c r="I65" s="72"/>
      <c r="J65" s="9"/>
      <c r="K65" s="9"/>
      <c r="L65" s="9"/>
    </row>
    <row r="66" spans="2:9" ht="30" customHeight="1">
      <c r="B66" s="59">
        <v>30</v>
      </c>
      <c r="C66" s="188" t="s">
        <v>68</v>
      </c>
      <c r="D66" s="189"/>
      <c r="E66" s="190"/>
      <c r="F66" s="33" t="s">
        <v>6</v>
      </c>
      <c r="G66" s="45">
        <v>113.5</v>
      </c>
      <c r="H66" s="35"/>
      <c r="I66" s="77">
        <f aca="true" t="shared" si="5" ref="I66:I68">ROUNDUP(G66*H66,0)</f>
        <v>0</v>
      </c>
    </row>
    <row r="67" spans="2:9" ht="30" customHeight="1">
      <c r="B67" s="59">
        <v>31</v>
      </c>
      <c r="C67" s="188" t="s">
        <v>67</v>
      </c>
      <c r="D67" s="189"/>
      <c r="E67" s="190"/>
      <c r="F67" s="33" t="s">
        <v>8</v>
      </c>
      <c r="G67" s="45">
        <v>45</v>
      </c>
      <c r="H67" s="35"/>
      <c r="I67" s="75">
        <f t="shared" si="5"/>
        <v>0</v>
      </c>
    </row>
    <row r="68" spans="2:9" ht="30" customHeight="1">
      <c r="B68" s="62">
        <v>32</v>
      </c>
      <c r="C68" s="218" t="s">
        <v>66</v>
      </c>
      <c r="D68" s="219"/>
      <c r="E68" s="220"/>
      <c r="F68" s="46" t="s">
        <v>8</v>
      </c>
      <c r="G68" s="49">
        <v>13.8</v>
      </c>
      <c r="H68" s="48"/>
      <c r="I68" s="76">
        <f t="shared" si="5"/>
        <v>0</v>
      </c>
    </row>
    <row r="69" spans="2:9" ht="15">
      <c r="B69" s="79"/>
      <c r="C69" s="170" t="s">
        <v>12</v>
      </c>
      <c r="D69" s="171"/>
      <c r="E69" s="171"/>
      <c r="F69" s="15"/>
      <c r="G69" s="16"/>
      <c r="H69" s="6"/>
      <c r="I69" s="72">
        <f>SUM(I66:I68)</f>
        <v>0</v>
      </c>
    </row>
    <row r="70" spans="2:9" ht="15">
      <c r="B70" s="79"/>
      <c r="C70" s="194"/>
      <c r="D70" s="195"/>
      <c r="E70" s="195"/>
      <c r="F70" s="15"/>
      <c r="G70" s="16"/>
      <c r="H70" s="6"/>
      <c r="I70" s="72"/>
    </row>
    <row r="71" spans="2:9" ht="15.6">
      <c r="B71" s="79"/>
      <c r="C71" s="174" t="s">
        <v>26</v>
      </c>
      <c r="D71" s="175"/>
      <c r="E71" s="175"/>
      <c r="F71" s="71"/>
      <c r="G71" s="38"/>
      <c r="H71" s="6"/>
      <c r="I71" s="72"/>
    </row>
    <row r="72" spans="2:9" s="28" customFormat="1" ht="45" customHeight="1">
      <c r="B72" s="59">
        <v>33</v>
      </c>
      <c r="C72" s="181" t="s">
        <v>45</v>
      </c>
      <c r="D72" s="182"/>
      <c r="E72" s="183"/>
      <c r="F72" s="33" t="s">
        <v>6</v>
      </c>
      <c r="G72" s="36">
        <v>175</v>
      </c>
      <c r="H72" s="35"/>
      <c r="I72" s="75">
        <f>ROUNDUP(G72*H72,0)</f>
        <v>0</v>
      </c>
    </row>
    <row r="73" spans="2:9" s="28" customFormat="1" ht="15">
      <c r="B73" s="62">
        <v>34</v>
      </c>
      <c r="C73" s="184" t="s">
        <v>32</v>
      </c>
      <c r="D73" s="185"/>
      <c r="E73" s="186"/>
      <c r="F73" s="46" t="s">
        <v>11</v>
      </c>
      <c r="G73" s="47">
        <v>1</v>
      </c>
      <c r="H73" s="48"/>
      <c r="I73" s="76">
        <f>ROUNDUP(G73*H73,0)</f>
        <v>0</v>
      </c>
    </row>
    <row r="74" spans="2:9" ht="15">
      <c r="B74" s="79"/>
      <c r="C74" s="170" t="s">
        <v>12</v>
      </c>
      <c r="D74" s="171"/>
      <c r="E74" s="171"/>
      <c r="F74" s="15"/>
      <c r="G74" s="17"/>
      <c r="H74" s="6"/>
      <c r="I74" s="72">
        <f>SUM(I72:I73)</f>
        <v>0</v>
      </c>
    </row>
    <row r="75" spans="2:9" ht="15">
      <c r="B75" s="79"/>
      <c r="C75" s="194"/>
      <c r="D75" s="195"/>
      <c r="E75" s="195"/>
      <c r="F75" s="15"/>
      <c r="G75" s="17"/>
      <c r="H75" s="6"/>
      <c r="I75" s="72"/>
    </row>
    <row r="76" spans="2:9" ht="15.6">
      <c r="B76" s="79"/>
      <c r="C76" s="174" t="s">
        <v>27</v>
      </c>
      <c r="D76" s="175"/>
      <c r="E76" s="175"/>
      <c r="F76" s="4"/>
      <c r="G76" s="78"/>
      <c r="H76" s="6"/>
      <c r="I76" s="74" t="s">
        <v>0</v>
      </c>
    </row>
    <row r="77" spans="2:9" ht="29.25" customHeight="1">
      <c r="B77" s="59">
        <v>35</v>
      </c>
      <c r="C77" s="181" t="s">
        <v>60</v>
      </c>
      <c r="D77" s="182"/>
      <c r="E77" s="183"/>
      <c r="F77" s="33" t="s">
        <v>11</v>
      </c>
      <c r="G77" s="36">
        <v>1</v>
      </c>
      <c r="H77" s="35"/>
      <c r="I77" s="75">
        <f aca="true" t="shared" si="6" ref="I77:I80">ROUNDUP(G77*H77,0)</f>
        <v>0</v>
      </c>
    </row>
    <row r="78" spans="2:9" ht="15">
      <c r="B78" s="59">
        <v>36</v>
      </c>
      <c r="C78" s="112" t="s">
        <v>59</v>
      </c>
      <c r="D78" s="113"/>
      <c r="E78" s="114"/>
      <c r="F78" s="33" t="s">
        <v>11</v>
      </c>
      <c r="G78" s="36">
        <v>1</v>
      </c>
      <c r="H78" s="35"/>
      <c r="I78" s="75">
        <f t="shared" si="6"/>
        <v>0</v>
      </c>
    </row>
    <row r="79" spans="2:9" ht="15">
      <c r="B79" s="59">
        <v>37</v>
      </c>
      <c r="C79" s="112" t="s">
        <v>61</v>
      </c>
      <c r="D79" s="113"/>
      <c r="E79" s="114"/>
      <c r="F79" s="33" t="s">
        <v>11</v>
      </c>
      <c r="G79" s="36">
        <v>1</v>
      </c>
      <c r="H79" s="35"/>
      <c r="I79" s="75">
        <f t="shared" si="6"/>
        <v>0</v>
      </c>
    </row>
    <row r="80" spans="2:9" ht="15">
      <c r="B80" s="62">
        <v>38</v>
      </c>
      <c r="C80" s="191" t="s">
        <v>62</v>
      </c>
      <c r="D80" s="192"/>
      <c r="E80" s="193"/>
      <c r="F80" s="46" t="s">
        <v>11</v>
      </c>
      <c r="G80" s="47">
        <v>1</v>
      </c>
      <c r="H80" s="48"/>
      <c r="I80" s="76">
        <f t="shared" si="6"/>
        <v>0</v>
      </c>
    </row>
    <row r="81" spans="2:9" ht="15">
      <c r="B81" s="64"/>
      <c r="C81" s="171" t="s">
        <v>12</v>
      </c>
      <c r="D81" s="171"/>
      <c r="E81" s="171"/>
      <c r="F81" s="15"/>
      <c r="G81" s="18"/>
      <c r="H81" s="6"/>
      <c r="I81" s="72">
        <f>SUM(I77:I80)</f>
        <v>0</v>
      </c>
    </row>
    <row r="82" spans="2:9" ht="15">
      <c r="B82" s="64"/>
      <c r="C82" s="209"/>
      <c r="D82" s="209"/>
      <c r="E82" s="209"/>
      <c r="F82" s="15"/>
      <c r="G82" s="18"/>
      <c r="H82" s="19"/>
      <c r="I82" s="72"/>
    </row>
    <row r="83" spans="2:9" ht="17.25" customHeight="1">
      <c r="B83" s="212" t="s">
        <v>28</v>
      </c>
      <c r="C83" s="213"/>
      <c r="D83" s="213"/>
      <c r="E83" s="213"/>
      <c r="F83" s="213"/>
      <c r="G83" s="213"/>
      <c r="H83" s="214"/>
      <c r="I83" s="80">
        <f>I34+I43+I63+I81+I74+I48+I29+I25+I69</f>
        <v>0</v>
      </c>
    </row>
    <row r="84" spans="2:9" ht="17.25" customHeight="1">
      <c r="B84" s="215" t="s">
        <v>33</v>
      </c>
      <c r="C84" s="216"/>
      <c r="D84" s="216"/>
      <c r="E84" s="216"/>
      <c r="F84" s="216"/>
      <c r="G84" s="216"/>
      <c r="H84" s="217"/>
      <c r="I84" s="81">
        <f>I83*0.21</f>
        <v>0</v>
      </c>
    </row>
    <row r="85" spans="2:10" ht="15">
      <c r="B85" s="206" t="s">
        <v>29</v>
      </c>
      <c r="C85" s="207"/>
      <c r="D85" s="207"/>
      <c r="E85" s="207"/>
      <c r="F85" s="207"/>
      <c r="G85" s="207"/>
      <c r="H85" s="208"/>
      <c r="I85" s="82">
        <f>I83+I84</f>
        <v>0</v>
      </c>
      <c r="J85" s="29"/>
    </row>
    <row r="86" spans="2:10" s="87" customFormat="1" ht="15">
      <c r="B86" s="100"/>
      <c r="C86" s="100"/>
      <c r="D86" s="100"/>
      <c r="E86" s="100"/>
      <c r="F86" s="100"/>
      <c r="G86" s="100"/>
      <c r="H86" s="100"/>
      <c r="I86" s="101"/>
      <c r="J86" s="29"/>
    </row>
    <row r="87" spans="2:9" ht="15">
      <c r="B87" s="102" t="s">
        <v>46</v>
      </c>
      <c r="C87" s="8"/>
      <c r="D87" s="8"/>
      <c r="E87" s="8"/>
      <c r="F87" s="31"/>
      <c r="G87" s="32"/>
      <c r="H87" s="6"/>
      <c r="I87" s="12"/>
    </row>
    <row r="88" spans="2:9" ht="15">
      <c r="B88" s="103"/>
      <c r="C88" s="104"/>
      <c r="D88" s="104"/>
      <c r="E88" s="104"/>
      <c r="F88" s="104"/>
      <c r="G88" s="104"/>
      <c r="H88" s="104"/>
      <c r="I88" s="105"/>
    </row>
    <row r="89" spans="2:9" ht="15">
      <c r="B89" s="106"/>
      <c r="C89" s="107"/>
      <c r="D89" s="107"/>
      <c r="E89" s="107"/>
      <c r="F89" s="107"/>
      <c r="G89" s="107"/>
      <c r="H89" s="107"/>
      <c r="I89" s="108"/>
    </row>
    <row r="90" spans="2:9" ht="15">
      <c r="B90" s="106"/>
      <c r="C90" s="107"/>
      <c r="D90" s="107"/>
      <c r="E90" s="107"/>
      <c r="F90" s="107"/>
      <c r="G90" s="107"/>
      <c r="H90" s="107"/>
      <c r="I90" s="108"/>
    </row>
    <row r="91" spans="2:9" ht="15">
      <c r="B91" s="106"/>
      <c r="C91" s="107"/>
      <c r="D91" s="107"/>
      <c r="E91" s="107"/>
      <c r="F91" s="107"/>
      <c r="G91" s="107"/>
      <c r="H91" s="107"/>
      <c r="I91" s="108"/>
    </row>
    <row r="92" spans="2:9" ht="15">
      <c r="B92" s="109"/>
      <c r="C92" s="110"/>
      <c r="D92" s="110"/>
      <c r="E92" s="110"/>
      <c r="F92" s="110"/>
      <c r="G92" s="110"/>
      <c r="H92" s="110"/>
      <c r="I92" s="111"/>
    </row>
    <row r="93" spans="6:9" ht="15">
      <c r="F93" s="4"/>
      <c r="G93" s="5"/>
      <c r="H93" s="21"/>
      <c r="I93" s="20"/>
    </row>
    <row r="94" spans="6:9" ht="15">
      <c r="F94" s="4"/>
      <c r="G94" s="5"/>
      <c r="H94" s="21"/>
      <c r="I94" s="20"/>
    </row>
    <row r="95" spans="7:9" ht="15">
      <c r="G95" s="5"/>
      <c r="H95" s="22"/>
      <c r="I95" s="1"/>
    </row>
    <row r="96" spans="7:9" ht="15">
      <c r="G96" s="5"/>
      <c r="H96" s="22"/>
      <c r="I96" s="1"/>
    </row>
    <row r="98" ht="15">
      <c r="H98" s="23"/>
    </row>
  </sheetData>
  <mergeCells count="88">
    <mergeCell ref="B2:I2"/>
    <mergeCell ref="B3:I3"/>
    <mergeCell ref="C1:I1"/>
    <mergeCell ref="B83:H83"/>
    <mergeCell ref="B84:H84"/>
    <mergeCell ref="C73:E73"/>
    <mergeCell ref="C74:E74"/>
    <mergeCell ref="C75:E75"/>
    <mergeCell ref="C76:E76"/>
    <mergeCell ref="C77:E77"/>
    <mergeCell ref="C68:E68"/>
    <mergeCell ref="C69:E69"/>
    <mergeCell ref="C70:E70"/>
    <mergeCell ref="C71:E71"/>
    <mergeCell ref="C72:E72"/>
    <mergeCell ref="C63:E63"/>
    <mergeCell ref="B85:H85"/>
    <mergeCell ref="C78:E78"/>
    <mergeCell ref="C79:E79"/>
    <mergeCell ref="C80:E80"/>
    <mergeCell ref="C81:E81"/>
    <mergeCell ref="C82:E82"/>
    <mergeCell ref="C56:E56"/>
    <mergeCell ref="C64:E64"/>
    <mergeCell ref="C65:E65"/>
    <mergeCell ref="C66:E66"/>
    <mergeCell ref="C67:E67"/>
    <mergeCell ref="C58:E58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46:E46"/>
    <mergeCell ref="C47:E47"/>
    <mergeCell ref="C48:E48"/>
    <mergeCell ref="C49:E49"/>
    <mergeCell ref="C50:E50"/>
    <mergeCell ref="C41:E41"/>
    <mergeCell ref="C42:E42"/>
    <mergeCell ref="C43:E43"/>
    <mergeCell ref="C44:E44"/>
    <mergeCell ref="C45:E45"/>
    <mergeCell ref="C36:E36"/>
    <mergeCell ref="C37:E37"/>
    <mergeCell ref="C38:E38"/>
    <mergeCell ref="C39:E39"/>
    <mergeCell ref="C40:E40"/>
    <mergeCell ref="C31:E31"/>
    <mergeCell ref="C32:E32"/>
    <mergeCell ref="C33:E33"/>
    <mergeCell ref="C34:E34"/>
    <mergeCell ref="C35:E35"/>
    <mergeCell ref="C26:E26"/>
    <mergeCell ref="C27:E27"/>
    <mergeCell ref="C28:E28"/>
    <mergeCell ref="C29:E29"/>
    <mergeCell ref="C30:E30"/>
    <mergeCell ref="C21:E21"/>
    <mergeCell ref="C22:E22"/>
    <mergeCell ref="C23:E23"/>
    <mergeCell ref="C24:E24"/>
    <mergeCell ref="C25:E25"/>
    <mergeCell ref="B13:C13"/>
    <mergeCell ref="C17:E17"/>
    <mergeCell ref="C18:E18"/>
    <mergeCell ref="C19:E19"/>
    <mergeCell ref="C20:E20"/>
    <mergeCell ref="B88:I92"/>
    <mergeCell ref="C57:E57"/>
    <mergeCell ref="B6:D6"/>
    <mergeCell ref="B7:D7"/>
    <mergeCell ref="B8:D8"/>
    <mergeCell ref="B9:D9"/>
    <mergeCell ref="B10:D10"/>
    <mergeCell ref="C16:I16"/>
    <mergeCell ref="F6:I6"/>
    <mergeCell ref="F7:I7"/>
    <mergeCell ref="F8:I8"/>
    <mergeCell ref="F9:I9"/>
    <mergeCell ref="F10:I10"/>
    <mergeCell ref="G12:I12"/>
    <mergeCell ref="G13:I13"/>
    <mergeCell ref="B12:C12"/>
  </mergeCells>
  <printOptions/>
  <pageMargins left="0.7" right="0.7" top="0.787401575" bottom="0.787401575" header="0.3" footer="0.3"/>
  <pageSetup fitToHeight="0" fitToWidth="1" horizontalDpi="600" verticalDpi="600" orientation="portrait" paperSize="9" scale="77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DOSTÁL</dc:creator>
  <cp:keywords/>
  <dc:description/>
  <cp:lastModifiedBy>sou</cp:lastModifiedBy>
  <cp:lastPrinted>2022-07-28T12:56:35Z</cp:lastPrinted>
  <dcterms:created xsi:type="dcterms:W3CDTF">2022-07-27T13:21:10Z</dcterms:created>
  <dcterms:modified xsi:type="dcterms:W3CDTF">2022-08-01T08:01:36Z</dcterms:modified>
  <cp:category/>
  <cp:version/>
  <cp:contentType/>
  <cp:contentStatus/>
</cp:coreProperties>
</file>