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2 - M3 - EPC II\Soubor objektů č. 9\"/>
    </mc:Choice>
  </mc:AlternateContent>
  <xr:revisionPtr revIDLastSave="0" documentId="13_ncr:1_{3526A64E-7CE8-4EDF-BDA9-563734879C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C II_soubor objektů č. 9" sheetId="12" r:id="rId1"/>
  </sheets>
  <externalReferences>
    <externalReference r:id="rId2"/>
    <externalReference r:id="rId3"/>
  </externalReferences>
  <definedNames>
    <definedName name="_xlnm.Print_Area" localSheetId="0">'EPC II_soubor objektů č. 9'!$A$1:$R$20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2" l="1"/>
  <c r="H19" i="12" s="1"/>
  <c r="J17" i="12"/>
  <c r="R16" i="12"/>
  <c r="Q16" i="12"/>
  <c r="O16" i="12"/>
  <c r="N16" i="12"/>
  <c r="J16" i="12"/>
  <c r="I16" i="12"/>
  <c r="R15" i="12"/>
  <c r="Q15" i="12"/>
  <c r="O15" i="12"/>
  <c r="N15" i="12"/>
  <c r="J15" i="12"/>
  <c r="I15" i="12"/>
  <c r="R14" i="12"/>
  <c r="Q14" i="12"/>
  <c r="O14" i="12"/>
  <c r="N14" i="12"/>
  <c r="K14" i="12"/>
  <c r="J14" i="12"/>
  <c r="I14" i="12"/>
  <c r="R13" i="12"/>
  <c r="Q13" i="12"/>
  <c r="O13" i="12"/>
  <c r="N13" i="12"/>
  <c r="J13" i="12"/>
  <c r="I13" i="12"/>
  <c r="R12" i="12"/>
  <c r="Q12" i="12"/>
  <c r="O12" i="12"/>
  <c r="N12" i="12"/>
  <c r="J12" i="12"/>
  <c r="I12" i="12"/>
  <c r="R11" i="12"/>
  <c r="Q11" i="12"/>
  <c r="O11" i="12"/>
  <c r="N11" i="12"/>
  <c r="J11" i="12"/>
  <c r="I11" i="12"/>
  <c r="R10" i="12"/>
  <c r="Q10" i="12"/>
  <c r="O10" i="12"/>
  <c r="N10" i="12"/>
  <c r="K10" i="12"/>
  <c r="J10" i="12"/>
  <c r="I10" i="12"/>
  <c r="R9" i="12"/>
  <c r="Q9" i="12"/>
  <c r="O9" i="12"/>
  <c r="N9" i="12"/>
  <c r="J9" i="12"/>
  <c r="I9" i="12"/>
  <c r="R8" i="12"/>
  <c r="Q8" i="12"/>
  <c r="O8" i="12"/>
  <c r="N8" i="12"/>
  <c r="M8" i="12"/>
  <c r="L8" i="12"/>
  <c r="K8" i="12"/>
  <c r="J8" i="12"/>
  <c r="I8" i="12"/>
  <c r="K18" i="12" l="1"/>
  <c r="J18" i="12"/>
  <c r="O18" i="12"/>
  <c r="Q18" i="12"/>
  <c r="I18" i="12"/>
  <c r="M18" i="12"/>
  <c r="L18" i="12"/>
  <c r="R18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Uživatel2</author>
  </authors>
  <commentList>
    <comment ref="P5" authorId="0" shapeId="0" xr:uid="{2A626A00-FA6A-4DE7-96E5-A1E8AD4D3939}">
      <text>
        <r>
          <rPr>
            <sz val="9"/>
            <color indexed="81"/>
            <rFont val="Tahoma"/>
            <family val="2"/>
            <charset val="238"/>
          </rPr>
          <t xml:space="preserve">Seven: nevyplňujeme, za nás absolutně zbytečný údaj
</t>
        </r>
      </text>
    </comment>
  </commentList>
</comments>
</file>

<file path=xl/sharedStrings.xml><?xml version="1.0" encoding="utf-8"?>
<sst xmlns="http://schemas.openxmlformats.org/spreadsheetml/2006/main" count="83" uniqueCount="59">
  <si>
    <t>Příloha č. 2 PS - Seznam budov/objektů</t>
  </si>
  <si>
    <t>Číslo sloupce</t>
  </si>
  <si>
    <t>Pořadové číslo</t>
  </si>
  <si>
    <t>Název organizace</t>
  </si>
  <si>
    <t>Upřesnění budovy</t>
  </si>
  <si>
    <t>Varianta</t>
  </si>
  <si>
    <t>Činnost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</si>
  <si>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</si>
  <si>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</si>
  <si>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</si>
  <si>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</si>
  <si>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</si>
  <si>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</si>
  <si>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</si>
  <si>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</si>
  <si>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</si>
  <si>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</si>
  <si>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</si>
  <si>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</si>
  <si>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</si>
  <si>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</si>
  <si>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</si>
  <si>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</si>
  <si>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</si>
  <si>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</si>
  <si>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Hlavní budova</t>
  </si>
  <si>
    <t>Budova školy</t>
  </si>
  <si>
    <t>Celkové hodnoty</t>
  </si>
  <si>
    <t>Celková cena za plnění Prováděcí smlouvy v Kč bez DPH</t>
  </si>
  <si>
    <t>Číslo souboru objektů</t>
  </si>
  <si>
    <t xml:space="preserve">Výčet klíčových opatření </t>
  </si>
  <si>
    <t>EPC</t>
  </si>
  <si>
    <t>d</t>
  </si>
  <si>
    <t>Hlavní budova školy</t>
  </si>
  <si>
    <t>Gymnázium Františka Palackého, Neratovice, Masarykova 450</t>
  </si>
  <si>
    <t>OP1 - Stavební opatření (zateplení podlahy půd)
OP2 - Modernizace výměníkové stanice, instalace systému MaR, instalace TRH
OP3 - Modernizace osvětlení</t>
  </si>
  <si>
    <t>Regionální muzeum Mělník, p.o.</t>
  </si>
  <si>
    <t>Budova muzea</t>
  </si>
  <si>
    <t>OP2 - Hydraulické vyvážení OS, instalace systému MaR
OP3 - Modernizace osvětlení</t>
  </si>
  <si>
    <t>ZZS SČK Mělník</t>
  </si>
  <si>
    <t>Hlavní budova a garáže</t>
  </si>
  <si>
    <t>OP2 - Instalace FVE pro nabíjení aut
OP3 - Modernizace osvětlení</t>
  </si>
  <si>
    <t>Domov U Anežky, poskytovatel sociálních služeb</t>
  </si>
  <si>
    <t>OP2 - Instalace FVE
OP3 - Modernizace osvětlení</t>
  </si>
  <si>
    <t>Muzeum Mladoboleslavska, Staroměstské náměstí - Hrad</t>
  </si>
  <si>
    <t>Hospodářské křídlo, palácové křídlo, spojovací křídlo a Josefínské křídlo</t>
  </si>
  <si>
    <t>OP - Modernizace systému vytápění</t>
  </si>
  <si>
    <t>Střední zdravotnická škola a Vyšší odborná škola zdravotnická, Mladá Boleslav, B. Němcové 482</t>
  </si>
  <si>
    <t>OP1 - Stavební opatření (zateplení podlahy půd)
OP2 - Modernizace zdroje tepla - instalace kond. kotlů
OP3 - Instalace systému IRC a instalace systému MaR
OP4 - Modernizace osvětlení</t>
  </si>
  <si>
    <t>SOŠ a SOÚ, Mladá Boleslav, Jičínská 762</t>
  </si>
  <si>
    <t>Budova školy, nová budova dílen, stará budova dílen</t>
  </si>
  <si>
    <t>OP1 - Modernizace předávacích stanic
OP2 - Modernizace osvětlení</t>
  </si>
  <si>
    <t>Dětské centrum Milovice, p. o.</t>
  </si>
  <si>
    <t>Budova dětského centra</t>
  </si>
  <si>
    <t>OP1 - Moderniazce zdroje tepla - instalace kond. kotlů
OP2 - Instalace FVE</t>
  </si>
  <si>
    <t>Domov seniorů Úvaly, poskytovatel sociálních služeb</t>
  </si>
  <si>
    <t>OP1 - Moderniazce zdroje tepla - kotelna
OP2 - Instalace TRH, systému MaR a modernizace přípravy TV
OP3 - Modernizace osvětlení</t>
  </si>
  <si>
    <t>Gymnázium J. S. Machara, Brandýs nad Labem - Stará Boleslav, Královická 668</t>
  </si>
  <si>
    <r>
      <rPr>
        <sz val="11"/>
        <rFont val="Calibri"/>
        <family val="2"/>
        <charset val="238"/>
        <scheme val="minor"/>
      </rPr>
      <t xml:space="preserve">
OP1 - Stavební opatření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scheme val="minor"/>
      </rPr>
      <t>OP2 - Modernizace zdroje tepla - kotelny
OP3 - Instalace IRC a instalace systému MaR
OP4 - Modernizace osvětlení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</si>
</sst>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9" fontId="0" fillId="0" borderId="8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21" xfId="0" applyFont="1" applyFill="1" applyBorder="1" applyAlignment="1">
      <alignment horizontal="center"/>
    </xf>
    <xf numFmtId="164" fontId="0" fillId="0" borderId="8" xfId="0" applyNumberFormat="1" applyBorder="1" applyAlignment="1">
      <alignment horizontal="center" vertical="center" wrapText="1"/>
    </xf>
    <xf numFmtId="164" fontId="8" fillId="6" borderId="17" xfId="0" applyNumberFormat="1" applyFont="1" applyFill="1" applyBorder="1" applyAlignment="1">
      <alignment horizontal="center" vertical="center"/>
    </xf>
    <xf numFmtId="164" fontId="8" fillId="6" borderId="15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/>
    </xf>
    <xf numFmtId="4" fontId="7" fillId="5" borderId="28" xfId="0" applyNumberFormat="1" applyFont="1" applyFill="1" applyBorder="1" applyAlignment="1">
      <alignment horizontal="center" vertical="center"/>
    </xf>
    <xf numFmtId="164" fontId="8" fillId="6" borderId="16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 wrapText="1"/>
    </xf>
    <xf numFmtId="165" fontId="7" fillId="5" borderId="32" xfId="0" applyNumberFormat="1" applyFont="1" applyFill="1" applyBorder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left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9" fontId="10" fillId="0" borderId="8" xfId="1" applyFont="1" applyFill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4" fillId="5" borderId="29" xfId="0" applyFont="1" applyFill="1" applyBorder="1" applyAlignment="1">
      <alignment horizontal="left"/>
    </xf>
    <xf numFmtId="0" fontId="4" fillId="5" borderId="30" xfId="0" applyFont="1" applyFill="1" applyBorder="1" applyAlignment="1">
      <alignment horizontal="left"/>
    </xf>
    <xf numFmtId="3" fontId="0" fillId="4" borderId="11" xfId="0" applyNumberFormat="1" applyFill="1" applyBorder="1" applyAlignment="1">
      <alignment horizontal="center" vertical="center"/>
    </xf>
    <xf numFmtId="4" fontId="10" fillId="5" borderId="2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S&#268;K_Seven_MPO\SEVEn_v&#253;po&#269;ty%20pro%20anal&#253;zu_MR_NPO_Z&#3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392_21_St&#345;edo&#269;esk&#253;%20kraj%20-%20EPC%20poradenstv&#237;\B_Reseni_projektu\03_V&#253;stupy\01_Vstupn&#237;%20anal&#253;za\00_Anal&#253;za_NP&#381;P\v1\SEVEn_v&#253;po&#269;ty%20pro%20anal&#253;zu_MR_NPO_Z&#352;_final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+02_ČZA Mělník"/>
      <sheetName val="03_Gymnázium FP"/>
      <sheetName val="04_Regionální Muzeum Mělník"/>
      <sheetName val="05_ZZS SČK Mělník"/>
      <sheetName val="06_Domov U Anežky"/>
      <sheetName val="07_Muzeum MB"/>
      <sheetName val="08_SZŠ a VOŠ"/>
      <sheetName val="09_Jičínská MB"/>
      <sheetName val="10_ZZS SČK"/>
      <sheetName val="11_Dětský domov Milovice"/>
      <sheetName val="12_Úvaly"/>
      <sheetName val="13_Gymnázium J. S. Machara"/>
      <sheetName val="14 až 16_LDN Vojkov"/>
      <sheetName val="17_Odolena Voda"/>
      <sheetName val="CELKEM"/>
      <sheetName val="Balík A"/>
      <sheetName val="Typické náklady"/>
      <sheetName val="Typické úspory"/>
      <sheetName val="vzor"/>
    </sheetNames>
    <sheetDataSet>
      <sheetData sheetId="0" refreshError="1"/>
      <sheetData sheetId="1" refreshError="1">
        <row r="162">
          <cell r="F162">
            <v>388.36134444444451</v>
          </cell>
        </row>
        <row r="163">
          <cell r="F163">
            <v>2644.8180000000002</v>
          </cell>
        </row>
        <row r="169">
          <cell r="F169">
            <v>72.289281402725848</v>
          </cell>
        </row>
        <row r="171">
          <cell r="F171">
            <v>30.046240000000001</v>
          </cell>
        </row>
        <row r="172">
          <cell r="F172">
            <v>42.243041402725844</v>
          </cell>
        </row>
        <row r="176">
          <cell r="F176">
            <v>365.75841973931108</v>
          </cell>
        </row>
        <row r="177">
          <cell r="F177">
            <v>7.2310515828591324</v>
          </cell>
        </row>
      </sheetData>
      <sheetData sheetId="2" refreshError="1">
        <row r="126">
          <cell r="F126">
            <v>238.596</v>
          </cell>
        </row>
        <row r="133">
          <cell r="F133">
            <v>0.93848000000000009</v>
          </cell>
        </row>
        <row r="134">
          <cell r="F134">
            <v>8.2895999536166691</v>
          </cell>
        </row>
        <row r="135">
          <cell r="F135">
            <v>4.894006370663325</v>
          </cell>
        </row>
        <row r="138">
          <cell r="F138">
            <v>23.147094474007943</v>
          </cell>
        </row>
        <row r="139">
          <cell r="F139">
            <v>10.307816398637909</v>
          </cell>
        </row>
      </sheetData>
      <sheetData sheetId="3" refreshError="1">
        <row r="128">
          <cell r="F128">
            <v>1603.5334243902441</v>
          </cell>
        </row>
        <row r="135">
          <cell r="F135">
            <v>13.182500000000001</v>
          </cell>
        </row>
        <row r="136">
          <cell r="F136">
            <v>0</v>
          </cell>
        </row>
        <row r="137">
          <cell r="F137">
            <v>7.9154136935194703</v>
          </cell>
        </row>
        <row r="140">
          <cell r="F140">
            <v>118.11642709080428</v>
          </cell>
        </row>
        <row r="141">
          <cell r="F141">
            <v>13.575871399813821</v>
          </cell>
        </row>
      </sheetData>
      <sheetData sheetId="4" refreshError="1">
        <row r="131">
          <cell r="F131">
            <v>2037.8703739837399</v>
          </cell>
        </row>
        <row r="138">
          <cell r="F138">
            <v>39.695749999999997</v>
          </cell>
        </row>
        <row r="139">
          <cell r="F139">
            <v>0</v>
          </cell>
        </row>
        <row r="140">
          <cell r="F140">
            <v>6.8081710668991269</v>
          </cell>
        </row>
        <row r="143">
          <cell r="F143">
            <v>319.09446456852004</v>
          </cell>
        </row>
        <row r="144">
          <cell r="F144">
            <v>6.3864171907192153</v>
          </cell>
        </row>
      </sheetData>
      <sheetData sheetId="5" refreshError="1">
        <row r="73">
          <cell r="F73">
            <v>1452</v>
          </cell>
        </row>
        <row r="78">
          <cell r="F78">
            <v>23.453299999999999</v>
          </cell>
        </row>
        <row r="79">
          <cell r="F79">
            <v>0</v>
          </cell>
        </row>
        <row r="80">
          <cell r="F80">
            <v>15</v>
          </cell>
        </row>
        <row r="83">
          <cell r="F83">
            <v>174.13524999999998</v>
          </cell>
        </row>
        <row r="84">
          <cell r="F84">
            <v>8.3383461992904948</v>
          </cell>
        </row>
      </sheetData>
      <sheetData sheetId="6" refreshError="1">
        <row r="186">
          <cell r="F186">
            <v>10276.851860000001</v>
          </cell>
        </row>
        <row r="195">
          <cell r="F195">
            <v>35.404687500000001</v>
          </cell>
        </row>
        <row r="197">
          <cell r="F197">
            <v>28.626319283033908</v>
          </cell>
        </row>
      </sheetData>
      <sheetData sheetId="7" refreshError="1">
        <row r="100">
          <cell r="F100">
            <v>3395.5987999999998</v>
          </cell>
        </row>
        <row r="106">
          <cell r="F106">
            <v>28.796399999999998</v>
          </cell>
        </row>
        <row r="107">
          <cell r="F107">
            <v>80.879921536734685</v>
          </cell>
        </row>
        <row r="108">
          <cell r="F108">
            <v>15.731045023652058</v>
          </cell>
        </row>
        <row r="111">
          <cell r="F111">
            <v>399.03562231326157</v>
          </cell>
        </row>
        <row r="112">
          <cell r="F112">
            <v>8.5095129610616471</v>
          </cell>
        </row>
      </sheetData>
      <sheetData sheetId="8" refreshError="1"/>
      <sheetData sheetId="9" refreshError="1">
        <row r="117">
          <cell r="F117">
            <v>1686.8065040650408</v>
          </cell>
        </row>
        <row r="123">
          <cell r="F123">
            <v>4.7</v>
          </cell>
        </row>
        <row r="124">
          <cell r="F124">
            <v>34.257327000000004</v>
          </cell>
        </row>
        <row r="125">
          <cell r="F125">
            <v>11.660010453625285</v>
          </cell>
        </row>
        <row r="128">
          <cell r="F128">
            <v>105.58026793010922</v>
          </cell>
        </row>
        <row r="129">
          <cell r="F129">
            <v>15.976531762371101</v>
          </cell>
        </row>
      </sheetData>
      <sheetData sheetId="10" refreshError="1">
        <row r="123">
          <cell r="F123">
            <v>4727.2763999999997</v>
          </cell>
        </row>
        <row r="130">
          <cell r="F130">
            <v>8.9575199999999988</v>
          </cell>
        </row>
        <row r="131">
          <cell r="F131">
            <v>159.00505996121998</v>
          </cell>
        </row>
        <row r="132">
          <cell r="F132">
            <v>28.566620447444578</v>
          </cell>
        </row>
        <row r="135">
          <cell r="F135">
            <v>348.88461309600984</v>
          </cell>
        </row>
        <row r="136">
          <cell r="F136">
            <v>13.54968440152761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+02_ČZA Mělník"/>
      <sheetName val="03_Gymnázium FP"/>
      <sheetName val="04_Regionální Muzeum Mělník"/>
      <sheetName val="05_ZZS SČK Mělník"/>
      <sheetName val="06_Domov U Anežky"/>
      <sheetName val="07_Muzeum MB"/>
      <sheetName val="08_SZŠ a VOŠ"/>
      <sheetName val="09_Jičínská MB"/>
      <sheetName val="10_ZZS SČK"/>
      <sheetName val="11_Dětský domov Milovice"/>
      <sheetName val="12_Úvaly"/>
      <sheetName val="13_Gymnázium J. S. Machara"/>
      <sheetName val="14 až 16_LDN Vojkov"/>
      <sheetName val="17_Odolena Voda"/>
      <sheetName val="CELKEM"/>
      <sheetName val="Balíky"/>
      <sheetName val="Typické náklady"/>
      <sheetName val="Typické úspory"/>
      <sheetName val="vzor"/>
    </sheetNames>
    <sheetDataSet>
      <sheetData sheetId="0">
        <row r="158">
          <cell r="F158">
            <v>423.50277777777779</v>
          </cell>
        </row>
      </sheetData>
      <sheetData sheetId="1"/>
      <sheetData sheetId="2"/>
      <sheetData sheetId="3"/>
      <sheetData sheetId="4"/>
      <sheetData sheetId="5"/>
      <sheetData sheetId="6">
        <row r="186">
          <cell r="F186">
            <v>10276.851860000001</v>
          </cell>
        </row>
        <row r="196">
          <cell r="F196">
            <v>166.01899967858182</v>
          </cell>
        </row>
        <row r="200">
          <cell r="F200">
            <v>595.14724260571245</v>
          </cell>
        </row>
        <row r="201">
          <cell r="F201">
            <v>17.267746742814801</v>
          </cell>
        </row>
      </sheetData>
      <sheetData sheetId="7"/>
      <sheetData sheetId="8"/>
      <sheetData sheetId="9"/>
      <sheetData sheetId="10"/>
      <sheetData sheetId="11">
        <row r="215">
          <cell r="F215">
            <v>9017.5734000000011</v>
          </cell>
        </row>
        <row r="225">
          <cell r="F225">
            <v>31.67551624999999</v>
          </cell>
        </row>
      </sheetData>
      <sheetData sheetId="12"/>
      <sheetData sheetId="13">
        <row r="144">
          <cell r="F144">
            <v>4727.1311999999998</v>
          </cell>
        </row>
      </sheetData>
      <sheetData sheetId="14"/>
      <sheetData sheetId="15">
        <row r="19">
          <cell r="J19">
            <v>5994.4565855148148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B009D-A17E-46A0-8F91-5415A83B2702}">
  <sheetPr>
    <pageSetUpPr fitToPage="1"/>
  </sheetPr>
  <dimension ref="A1:R156"/>
  <sheetViews>
    <sheetView tabSelected="1" zoomScale="80" zoomScaleNormal="8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H8" sqref="H8:H17"/>
    </sheetView>
  </sheetViews>
  <sheetFormatPr defaultColWidth="9.140625" defaultRowHeight="15" x14ac:dyDescent="0.25"/>
  <cols>
    <col min="3" max="3" width="45.7109375" customWidth="1"/>
    <col min="4" max="4" width="27.42578125" customWidth="1"/>
    <col min="5" max="5" width="69.28515625" style="15" bestFit="1" customWidth="1"/>
    <col min="6" max="18" width="13.85546875" customWidth="1"/>
  </cols>
  <sheetData>
    <row r="1" spans="1:18" x14ac:dyDescent="0.25">
      <c r="A1" s="36" t="s">
        <v>0</v>
      </c>
      <c r="B1" s="36"/>
      <c r="C1" s="36"/>
    </row>
    <row r="2" spans="1:18" ht="15.75" thickBot="1" x14ac:dyDescent="0.3"/>
    <row r="3" spans="1:18" x14ac:dyDescent="0.25">
      <c r="A3" s="37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</row>
    <row r="4" spans="1:18" ht="15.75" thickBot="1" x14ac:dyDescent="0.3">
      <c r="A4" s="16">
        <v>1</v>
      </c>
      <c r="B4" s="13">
        <v>2</v>
      </c>
      <c r="C4" s="13">
        <v>3</v>
      </c>
      <c r="D4" s="13">
        <v>4</v>
      </c>
      <c r="E4" s="10">
        <v>5</v>
      </c>
      <c r="F4" s="13">
        <v>6</v>
      </c>
      <c r="G4" s="23">
        <v>7</v>
      </c>
      <c r="H4" s="24">
        <v>8</v>
      </c>
      <c r="I4" s="12">
        <v>9</v>
      </c>
      <c r="J4" s="13">
        <v>10</v>
      </c>
      <c r="K4" s="13">
        <v>11</v>
      </c>
      <c r="L4" s="13">
        <v>12</v>
      </c>
      <c r="M4" s="13">
        <v>13</v>
      </c>
      <c r="N4" s="13">
        <v>14</v>
      </c>
      <c r="O4" s="13">
        <v>15</v>
      </c>
      <c r="P4" s="13">
        <v>16</v>
      </c>
      <c r="Q4" s="13">
        <v>17</v>
      </c>
      <c r="R4" s="11">
        <v>18</v>
      </c>
    </row>
    <row r="5" spans="1:18" ht="48" customHeight="1" x14ac:dyDescent="0.25">
      <c r="A5" s="40" t="s">
        <v>29</v>
      </c>
      <c r="B5" s="42" t="s">
        <v>2</v>
      </c>
      <c r="C5" s="42" t="s">
        <v>3</v>
      </c>
      <c r="D5" s="42" t="s">
        <v>4</v>
      </c>
      <c r="E5" s="44" t="s">
        <v>30</v>
      </c>
      <c r="F5" s="46" t="s">
        <v>5</v>
      </c>
      <c r="G5" s="47" t="s">
        <v>6</v>
      </c>
      <c r="H5" s="49" t="s">
        <v>7</v>
      </c>
      <c r="I5" s="51" t="s">
        <v>8</v>
      </c>
      <c r="J5" s="45"/>
      <c r="K5" s="45"/>
      <c r="L5" s="45"/>
      <c r="M5" s="45"/>
      <c r="N5" s="42" t="s">
        <v>9</v>
      </c>
      <c r="O5" s="42" t="s">
        <v>10</v>
      </c>
      <c r="P5" s="42" t="s">
        <v>11</v>
      </c>
      <c r="Q5" s="42" t="s">
        <v>12</v>
      </c>
      <c r="R5" s="34" t="s">
        <v>13</v>
      </c>
    </row>
    <row r="6" spans="1:18" x14ac:dyDescent="0.25">
      <c r="A6" s="40"/>
      <c r="B6" s="43"/>
      <c r="C6" s="43"/>
      <c r="D6" s="43"/>
      <c r="E6" s="44"/>
      <c r="F6" s="46"/>
      <c r="G6" s="47"/>
      <c r="H6" s="49"/>
      <c r="I6" s="1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43"/>
      <c r="O6" s="43"/>
      <c r="P6" s="43"/>
      <c r="Q6" s="43"/>
      <c r="R6" s="35"/>
    </row>
    <row r="7" spans="1:18" ht="17.25" x14ac:dyDescent="0.25">
      <c r="A7" s="41"/>
      <c r="B7" s="43"/>
      <c r="C7" s="43"/>
      <c r="D7" s="43"/>
      <c r="E7" s="45"/>
      <c r="F7" s="42"/>
      <c r="G7" s="48"/>
      <c r="H7" s="50"/>
      <c r="I7" s="1" t="s">
        <v>19</v>
      </c>
      <c r="J7" s="2" t="s">
        <v>19</v>
      </c>
      <c r="K7" s="2" t="s">
        <v>19</v>
      </c>
      <c r="L7" s="2" t="s">
        <v>19</v>
      </c>
      <c r="M7" s="2" t="s">
        <v>20</v>
      </c>
      <c r="N7" s="2" t="s">
        <v>21</v>
      </c>
      <c r="O7" s="2" t="s">
        <v>22</v>
      </c>
      <c r="P7" s="3" t="s">
        <v>21</v>
      </c>
      <c r="Q7" s="2" t="s">
        <v>23</v>
      </c>
      <c r="R7" s="4" t="s">
        <v>24</v>
      </c>
    </row>
    <row r="8" spans="1:18" ht="43.5" customHeight="1" x14ac:dyDescent="0.25">
      <c r="A8" s="56">
        <v>9</v>
      </c>
      <c r="B8" s="5">
        <v>1</v>
      </c>
      <c r="C8" s="9" t="s">
        <v>34</v>
      </c>
      <c r="D8" s="6" t="s">
        <v>26</v>
      </c>
      <c r="E8" s="9" t="s">
        <v>35</v>
      </c>
      <c r="F8" s="6" t="s">
        <v>31</v>
      </c>
      <c r="G8" s="25" t="s">
        <v>32</v>
      </c>
      <c r="H8" s="57"/>
      <c r="I8" s="7">
        <f>0</f>
        <v>0</v>
      </c>
      <c r="J8" s="6">
        <f>'[1]03_Gymnázium FP'!$F$171</f>
        <v>30.046240000000001</v>
      </c>
      <c r="K8" s="6">
        <f>'[1]03_Gymnázium FP'!$F$172</f>
        <v>42.243041402725844</v>
      </c>
      <c r="L8" s="6">
        <f>0</f>
        <v>0</v>
      </c>
      <c r="M8" s="6">
        <f>0</f>
        <v>0</v>
      </c>
      <c r="N8" s="14">
        <f>'[1]03_Gymnázium FP'!$F$169/'[1]03_Gymnázium FP'!$F$162</f>
        <v>0.18613922944915262</v>
      </c>
      <c r="O8" s="6">
        <f>'[1]03_Gymnázium FP'!$F$176</f>
        <v>365.75841973931108</v>
      </c>
      <c r="P8" s="6"/>
      <c r="Q8" s="6">
        <f>'[1]03_Gymnázium FP'!$F$163</f>
        <v>2644.8180000000002</v>
      </c>
      <c r="R8" s="8">
        <f>'[1]03_Gymnázium FP'!$F$177</f>
        <v>7.2310515828591324</v>
      </c>
    </row>
    <row r="9" spans="1:18" ht="30" x14ac:dyDescent="0.25">
      <c r="A9" s="56"/>
      <c r="B9" s="5">
        <v>2</v>
      </c>
      <c r="C9" s="9" t="s">
        <v>36</v>
      </c>
      <c r="D9" s="6" t="s">
        <v>37</v>
      </c>
      <c r="E9" s="9" t="s">
        <v>38</v>
      </c>
      <c r="F9" s="6" t="s">
        <v>31</v>
      </c>
      <c r="G9" s="25" t="s">
        <v>32</v>
      </c>
      <c r="H9" s="57"/>
      <c r="I9" s="7">
        <f>'[1]04_Regionální Muzeum Mělník'!$F$134</f>
        <v>8.2895999536166691</v>
      </c>
      <c r="J9" s="6">
        <f>'[1]04_Regionální Muzeum Mělník'!$F$133</f>
        <v>0.93848000000000009</v>
      </c>
      <c r="K9" s="6">
        <v>0</v>
      </c>
      <c r="L9" s="6">
        <v>0</v>
      </c>
      <c r="M9" s="6">
        <v>0</v>
      </c>
      <c r="N9" s="14">
        <f>'[1]04_Regionální Muzeum Mělník'!$F$135/100</f>
        <v>4.8940063706633251E-2</v>
      </c>
      <c r="O9" s="6">
        <f>'[1]04_Regionální Muzeum Mělník'!$F$138</f>
        <v>23.147094474007943</v>
      </c>
      <c r="P9" s="6"/>
      <c r="Q9" s="6">
        <f>'[1]04_Regionální Muzeum Mělník'!$F$126</f>
        <v>238.596</v>
      </c>
      <c r="R9" s="8">
        <f>'[1]04_Regionální Muzeum Mělník'!$F$139</f>
        <v>10.307816398637909</v>
      </c>
    </row>
    <row r="10" spans="1:18" ht="30" x14ac:dyDescent="0.25">
      <c r="A10" s="56"/>
      <c r="B10" s="5">
        <v>3</v>
      </c>
      <c r="C10" s="9" t="s">
        <v>39</v>
      </c>
      <c r="D10" s="6" t="s">
        <v>40</v>
      </c>
      <c r="E10" s="9" t="s">
        <v>41</v>
      </c>
      <c r="F10" s="6" t="s">
        <v>31</v>
      </c>
      <c r="G10" s="25" t="s">
        <v>32</v>
      </c>
      <c r="H10" s="57"/>
      <c r="I10" s="7">
        <f>0</f>
        <v>0</v>
      </c>
      <c r="J10" s="6">
        <f>'[1]05_ZZS SČK Mělník'!$F$135</f>
        <v>13.182500000000001</v>
      </c>
      <c r="K10" s="6">
        <f>'[1]05_ZZS SČK Mělník'!$F$136</f>
        <v>0</v>
      </c>
      <c r="L10" s="6">
        <v>0</v>
      </c>
      <c r="M10" s="6">
        <v>0</v>
      </c>
      <c r="N10" s="14">
        <f>'[1]05_ZZS SČK Mělník'!$F$137/100</f>
        <v>7.9154136935194699E-2</v>
      </c>
      <c r="O10" s="6">
        <f>'[1]05_ZZS SČK Mělník'!$F$140</f>
        <v>118.11642709080428</v>
      </c>
      <c r="P10" s="6"/>
      <c r="Q10" s="6">
        <f>'[1]05_ZZS SČK Mělník'!$F$128</f>
        <v>1603.5334243902441</v>
      </c>
      <c r="R10" s="8">
        <f>'[1]05_ZZS SČK Mělník'!$F$141</f>
        <v>13.575871399813821</v>
      </c>
    </row>
    <row r="11" spans="1:18" ht="30" x14ac:dyDescent="0.25">
      <c r="A11" s="56"/>
      <c r="B11" s="5">
        <v>4</v>
      </c>
      <c r="C11" s="9" t="s">
        <v>42</v>
      </c>
      <c r="D11" s="6" t="s">
        <v>25</v>
      </c>
      <c r="E11" s="9" t="s">
        <v>43</v>
      </c>
      <c r="F11" s="6" t="s">
        <v>31</v>
      </c>
      <c r="G11" s="25" t="s">
        <v>32</v>
      </c>
      <c r="H11" s="57"/>
      <c r="I11" s="7">
        <f>'[1]06_Domov U Anežky'!$F$139</f>
        <v>0</v>
      </c>
      <c r="J11" s="6">
        <f>'[1]06_Domov U Anežky'!$F$138</f>
        <v>39.695749999999997</v>
      </c>
      <c r="K11" s="6">
        <v>0</v>
      </c>
      <c r="L11" s="6">
        <v>0</v>
      </c>
      <c r="M11" s="6">
        <v>0</v>
      </c>
      <c r="N11" s="14">
        <f>'[1]06_Domov U Anežky'!$F$140/100</f>
        <v>6.8081710668991269E-2</v>
      </c>
      <c r="O11" s="6">
        <f>'[1]06_Domov U Anežky'!$F$143</f>
        <v>319.09446456852004</v>
      </c>
      <c r="P11" s="6"/>
      <c r="Q11" s="6">
        <f>'[1]06_Domov U Anežky'!$F$131</f>
        <v>2037.8703739837399</v>
      </c>
      <c r="R11" s="8">
        <f>'[1]06_Domov U Anežky'!$F$144</f>
        <v>6.3864171907192153</v>
      </c>
    </row>
    <row r="12" spans="1:18" ht="45" x14ac:dyDescent="0.25">
      <c r="A12" s="56"/>
      <c r="B12" s="5">
        <v>5</v>
      </c>
      <c r="C12" s="9" t="s">
        <v>44</v>
      </c>
      <c r="D12" s="17" t="s">
        <v>45</v>
      </c>
      <c r="E12" s="20" t="s">
        <v>46</v>
      </c>
      <c r="F12" s="6" t="s">
        <v>31</v>
      </c>
      <c r="G12" s="25" t="s">
        <v>32</v>
      </c>
      <c r="H12" s="57"/>
      <c r="I12" s="7">
        <f>'[1]07_Muzeum MB'!$F$79</f>
        <v>0</v>
      </c>
      <c r="J12" s="6">
        <f>'[1]07_Muzeum MB'!$F$78</f>
        <v>23.453299999999999</v>
      </c>
      <c r="K12" s="6">
        <v>0</v>
      </c>
      <c r="L12" s="6">
        <v>0</v>
      </c>
      <c r="M12" s="6">
        <v>0</v>
      </c>
      <c r="N12" s="14">
        <f>'[1]07_Muzeum MB'!$F$80/100</f>
        <v>0.15</v>
      </c>
      <c r="O12" s="6">
        <f>'[1]07_Muzeum MB'!$F$83</f>
        <v>174.13524999999998</v>
      </c>
      <c r="P12" s="6"/>
      <c r="Q12" s="6">
        <f>'[1]07_Muzeum MB'!$F$73</f>
        <v>1452</v>
      </c>
      <c r="R12" s="8">
        <f>'[1]07_Muzeum MB'!$F$84</f>
        <v>8.3383461992904948</v>
      </c>
    </row>
    <row r="13" spans="1:18" ht="60" customHeight="1" x14ac:dyDescent="0.25">
      <c r="A13" s="56"/>
      <c r="B13" s="5">
        <v>6</v>
      </c>
      <c r="C13" s="9" t="s">
        <v>47</v>
      </c>
      <c r="D13" s="6" t="s">
        <v>33</v>
      </c>
      <c r="E13" s="9" t="s">
        <v>48</v>
      </c>
      <c r="F13" s="6" t="s">
        <v>31</v>
      </c>
      <c r="G13" s="25" t="s">
        <v>32</v>
      </c>
      <c r="H13" s="57"/>
      <c r="I13" s="7">
        <f>'[2]08_SZŠ a VOŠ'!$F$196</f>
        <v>166.01899967858182</v>
      </c>
      <c r="J13" s="6">
        <f>'[1]08_SZŠ a VOŠ'!$F$195</f>
        <v>35.404687500000001</v>
      </c>
      <c r="K13" s="6">
        <v>0</v>
      </c>
      <c r="L13" s="6">
        <v>0</v>
      </c>
      <c r="M13" s="6">
        <v>0</v>
      </c>
      <c r="N13" s="14">
        <f>'[1]08_SZŠ a VOŠ'!$F$197/100</f>
        <v>0.28626319283033907</v>
      </c>
      <c r="O13" s="6">
        <f>'[2]08_SZŠ a VOŠ'!$F$200</f>
        <v>595.14724260571245</v>
      </c>
      <c r="P13" s="6"/>
      <c r="Q13" s="6">
        <f>'[2]08_SZŠ a VOŠ'!$F$186</f>
        <v>10276.851860000001</v>
      </c>
      <c r="R13" s="8">
        <f>'[2]08_SZŠ a VOŠ'!$F$201</f>
        <v>17.267746742814801</v>
      </c>
    </row>
    <row r="14" spans="1:18" ht="30" x14ac:dyDescent="0.25">
      <c r="A14" s="56"/>
      <c r="B14" s="5">
        <v>7</v>
      </c>
      <c r="C14" s="9" t="s">
        <v>49</v>
      </c>
      <c r="D14" s="17" t="s">
        <v>50</v>
      </c>
      <c r="E14" s="9" t="s">
        <v>51</v>
      </c>
      <c r="F14" s="6" t="s">
        <v>31</v>
      </c>
      <c r="G14" s="25" t="s">
        <v>32</v>
      </c>
      <c r="H14" s="57"/>
      <c r="I14" s="7">
        <f>0</f>
        <v>0</v>
      </c>
      <c r="J14" s="6">
        <f>'[1]09_Jičínská MB'!$F$106</f>
        <v>28.796399999999998</v>
      </c>
      <c r="K14" s="6">
        <f>'[1]09_Jičínská MB'!$F$107</f>
        <v>80.879921536734685</v>
      </c>
      <c r="L14" s="6">
        <v>0</v>
      </c>
      <c r="M14" s="6">
        <v>0</v>
      </c>
      <c r="N14" s="14">
        <f>'[1]09_Jičínská MB'!$F$108/100</f>
        <v>0.15731045023652057</v>
      </c>
      <c r="O14" s="6">
        <f>'[1]09_Jičínská MB'!$F$111</f>
        <v>399.03562231326157</v>
      </c>
      <c r="P14" s="6"/>
      <c r="Q14" s="6">
        <f>'[1]09_Jičínská MB'!$F$100</f>
        <v>3395.5987999999998</v>
      </c>
      <c r="R14" s="8">
        <f>'[1]09_Jičínská MB'!$F$112</f>
        <v>8.5095129610616471</v>
      </c>
    </row>
    <row r="15" spans="1:18" ht="30" x14ac:dyDescent="0.25">
      <c r="A15" s="56"/>
      <c r="B15" s="5">
        <v>8</v>
      </c>
      <c r="C15" s="9" t="s">
        <v>52</v>
      </c>
      <c r="D15" s="6" t="s">
        <v>53</v>
      </c>
      <c r="E15" s="9" t="s">
        <v>54</v>
      </c>
      <c r="F15" s="6" t="s">
        <v>31</v>
      </c>
      <c r="G15" s="25" t="s">
        <v>32</v>
      </c>
      <c r="H15" s="57"/>
      <c r="I15" s="7">
        <f>'[1]11_Dětský domov Milovice'!$F$124</f>
        <v>34.257327000000004</v>
      </c>
      <c r="J15" s="6">
        <f>'[1]11_Dětský domov Milovice'!$F$123</f>
        <v>4.7</v>
      </c>
      <c r="K15" s="6">
        <v>0</v>
      </c>
      <c r="L15" s="6">
        <v>0</v>
      </c>
      <c r="M15" s="6">
        <v>0</v>
      </c>
      <c r="N15" s="14">
        <f>'[1]11_Dětský domov Milovice'!$F$125/100</f>
        <v>0.11660010453625284</v>
      </c>
      <c r="O15" s="6">
        <f>'[1]11_Dětský domov Milovice'!$F$128</f>
        <v>105.58026793010922</v>
      </c>
      <c r="P15" s="6"/>
      <c r="Q15" s="6">
        <f>'[1]11_Dětský domov Milovice'!$F$117</f>
        <v>1686.8065040650408</v>
      </c>
      <c r="R15" s="8">
        <f>'[1]11_Dětský domov Milovice'!$F$129</f>
        <v>15.976531762371101</v>
      </c>
    </row>
    <row r="16" spans="1:18" ht="45" x14ac:dyDescent="0.25">
      <c r="A16" s="56"/>
      <c r="B16" s="5">
        <v>9</v>
      </c>
      <c r="C16" s="9" t="s">
        <v>55</v>
      </c>
      <c r="D16" s="6" t="s">
        <v>25</v>
      </c>
      <c r="E16" s="9" t="s">
        <v>56</v>
      </c>
      <c r="F16" s="6" t="s">
        <v>31</v>
      </c>
      <c r="G16" s="25" t="s">
        <v>32</v>
      </c>
      <c r="H16" s="57"/>
      <c r="I16" s="7">
        <f>'[1]12_Úvaly'!$F$131</f>
        <v>159.00505996121998</v>
      </c>
      <c r="J16" s="6">
        <f>'[1]12_Úvaly'!$F$130</f>
        <v>8.9575199999999988</v>
      </c>
      <c r="K16" s="6">
        <v>0</v>
      </c>
      <c r="L16" s="6">
        <v>0</v>
      </c>
      <c r="M16" s="6">
        <v>0</v>
      </c>
      <c r="N16" s="14">
        <f>'[1]12_Úvaly'!$F$132/100</f>
        <v>0.2856662044744458</v>
      </c>
      <c r="O16" s="6">
        <f>'[1]12_Úvaly'!$F$135</f>
        <v>348.88461309600984</v>
      </c>
      <c r="P16" s="6"/>
      <c r="Q16" s="6">
        <f>'[1]12_Úvaly'!$F$123</f>
        <v>4727.2763999999997</v>
      </c>
      <c r="R16" s="8">
        <f>'[1]12_Úvaly'!$F$136</f>
        <v>13.54968440152761</v>
      </c>
    </row>
    <row r="17" spans="1:18" ht="75.75" thickBot="1" x14ac:dyDescent="0.3">
      <c r="A17" s="56"/>
      <c r="B17" s="5">
        <v>10</v>
      </c>
      <c r="C17" s="9" t="s">
        <v>57</v>
      </c>
      <c r="D17" s="6" t="s">
        <v>33</v>
      </c>
      <c r="E17" s="33" t="s">
        <v>58</v>
      </c>
      <c r="F17" s="6" t="s">
        <v>31</v>
      </c>
      <c r="G17" s="25" t="s">
        <v>32</v>
      </c>
      <c r="H17" s="57"/>
      <c r="I17" s="29">
        <v>172.9</v>
      </c>
      <c r="J17" s="30">
        <f>'[2]13_Gymnázium J. S. Machara'!$F$225</f>
        <v>31.67551624999999</v>
      </c>
      <c r="K17" s="30">
        <v>0</v>
      </c>
      <c r="L17" s="30">
        <v>0</v>
      </c>
      <c r="M17" s="30">
        <v>0</v>
      </c>
      <c r="N17" s="31">
        <v>0.36</v>
      </c>
      <c r="O17" s="30">
        <v>634.6</v>
      </c>
      <c r="P17" s="30"/>
      <c r="Q17" s="30">
        <v>23720.7</v>
      </c>
      <c r="R17" s="32">
        <v>37.4</v>
      </c>
    </row>
    <row r="18" spans="1:18" ht="15.75" thickBot="1" x14ac:dyDescent="0.3">
      <c r="A18" s="52" t="s">
        <v>27</v>
      </c>
      <c r="B18" s="53"/>
      <c r="C18" s="53"/>
      <c r="D18" s="53"/>
      <c r="E18" s="53"/>
      <c r="F18" s="53"/>
      <c r="G18" s="53"/>
      <c r="H18" s="21">
        <f t="shared" ref="H18:M18" si="0">SUM(H8:H17)</f>
        <v>0</v>
      </c>
      <c r="I18" s="18">
        <f t="shared" si="0"/>
        <v>540.4709865934185</v>
      </c>
      <c r="J18" s="19">
        <f t="shared" si="0"/>
        <v>216.85039374999997</v>
      </c>
      <c r="K18" s="19">
        <f t="shared" si="0"/>
        <v>123.12296293946054</v>
      </c>
      <c r="L18" s="19">
        <f t="shared" si="0"/>
        <v>0</v>
      </c>
      <c r="M18" s="19">
        <f t="shared" si="0"/>
        <v>0</v>
      </c>
      <c r="N18" s="19"/>
      <c r="O18" s="19">
        <f>SUM(O8:O17)</f>
        <v>3083.4994018177363</v>
      </c>
      <c r="P18" s="19"/>
      <c r="Q18" s="19">
        <f>SUM(Q8:Q17)</f>
        <v>51784.051362439022</v>
      </c>
      <c r="R18" s="22">
        <f>Q18/O18</f>
        <v>16.79392294738637</v>
      </c>
    </row>
    <row r="19" spans="1:18" s="27" customFormat="1" ht="15.75" thickBot="1" x14ac:dyDescent="0.3">
      <c r="A19" s="54" t="s">
        <v>28</v>
      </c>
      <c r="B19" s="55"/>
      <c r="C19" s="55"/>
      <c r="D19" s="55"/>
      <c r="E19" s="55"/>
      <c r="F19" s="55"/>
      <c r="G19" s="55"/>
      <c r="H19" s="26">
        <f>H18</f>
        <v>0</v>
      </c>
    </row>
    <row r="20" spans="1:18" s="27" customFormat="1" x14ac:dyDescent="0.25">
      <c r="E20" s="28"/>
    </row>
    <row r="21" spans="1:18" s="27" customFormat="1" x14ac:dyDescent="0.25">
      <c r="E21" s="28"/>
    </row>
    <row r="22" spans="1:18" s="27" customFormat="1" x14ac:dyDescent="0.25">
      <c r="E22" s="28"/>
    </row>
    <row r="23" spans="1:18" s="27" customFormat="1" x14ac:dyDescent="0.25">
      <c r="E23" s="28"/>
    </row>
    <row r="24" spans="1:18" s="27" customFormat="1" x14ac:dyDescent="0.25">
      <c r="E24" s="28"/>
    </row>
    <row r="25" spans="1:18" s="27" customFormat="1" x14ac:dyDescent="0.25">
      <c r="E25" s="28"/>
    </row>
    <row r="26" spans="1:18" s="27" customFormat="1" x14ac:dyDescent="0.25">
      <c r="E26" s="28"/>
    </row>
    <row r="27" spans="1:18" s="27" customFormat="1" x14ac:dyDescent="0.25">
      <c r="E27" s="28"/>
    </row>
    <row r="28" spans="1:18" s="27" customFormat="1" x14ac:dyDescent="0.25">
      <c r="E28" s="28"/>
    </row>
    <row r="29" spans="1:18" s="27" customFormat="1" x14ac:dyDescent="0.25">
      <c r="E29" s="28"/>
    </row>
    <row r="30" spans="1:18" s="27" customFormat="1" x14ac:dyDescent="0.25">
      <c r="E30" s="28"/>
    </row>
    <row r="31" spans="1:18" s="27" customFormat="1" x14ac:dyDescent="0.25">
      <c r="E31" s="28"/>
    </row>
    <row r="32" spans="1:18" s="27" customFormat="1" x14ac:dyDescent="0.25">
      <c r="E32" s="28"/>
    </row>
    <row r="33" spans="5:5" s="27" customFormat="1" x14ac:dyDescent="0.25">
      <c r="E33" s="28"/>
    </row>
    <row r="34" spans="5:5" s="27" customFormat="1" x14ac:dyDescent="0.25">
      <c r="E34" s="28"/>
    </row>
    <row r="35" spans="5:5" s="27" customFormat="1" x14ac:dyDescent="0.25">
      <c r="E35" s="28"/>
    </row>
    <row r="36" spans="5:5" s="27" customFormat="1" x14ac:dyDescent="0.25">
      <c r="E36" s="28"/>
    </row>
    <row r="37" spans="5:5" s="27" customFormat="1" x14ac:dyDescent="0.25">
      <c r="E37" s="28"/>
    </row>
    <row r="38" spans="5:5" s="27" customFormat="1" x14ac:dyDescent="0.25">
      <c r="E38" s="28"/>
    </row>
    <row r="39" spans="5:5" s="27" customFormat="1" x14ac:dyDescent="0.25">
      <c r="E39" s="28"/>
    </row>
    <row r="40" spans="5:5" s="27" customFormat="1" x14ac:dyDescent="0.25">
      <c r="E40" s="28"/>
    </row>
    <row r="41" spans="5:5" s="27" customFormat="1" x14ac:dyDescent="0.25">
      <c r="E41" s="28"/>
    </row>
    <row r="42" spans="5:5" s="27" customFormat="1" x14ac:dyDescent="0.25">
      <c r="E42" s="28"/>
    </row>
    <row r="43" spans="5:5" s="27" customFormat="1" x14ac:dyDescent="0.25">
      <c r="E43" s="28"/>
    </row>
    <row r="44" spans="5:5" s="27" customFormat="1" x14ac:dyDescent="0.25">
      <c r="E44" s="28"/>
    </row>
    <row r="45" spans="5:5" s="27" customFormat="1" x14ac:dyDescent="0.25">
      <c r="E45" s="28"/>
    </row>
    <row r="46" spans="5:5" s="27" customFormat="1" x14ac:dyDescent="0.25">
      <c r="E46" s="28"/>
    </row>
    <row r="47" spans="5:5" s="27" customFormat="1" x14ac:dyDescent="0.25">
      <c r="E47" s="28"/>
    </row>
    <row r="48" spans="5:5" s="27" customFormat="1" x14ac:dyDescent="0.25">
      <c r="E48" s="28"/>
    </row>
    <row r="49" spans="5:5" s="27" customFormat="1" x14ac:dyDescent="0.25">
      <c r="E49" s="28"/>
    </row>
    <row r="50" spans="5:5" s="27" customFormat="1" x14ac:dyDescent="0.25">
      <c r="E50" s="28"/>
    </row>
    <row r="51" spans="5:5" s="27" customFormat="1" x14ac:dyDescent="0.25">
      <c r="E51" s="28"/>
    </row>
    <row r="52" spans="5:5" s="27" customFormat="1" x14ac:dyDescent="0.25">
      <c r="E52" s="28"/>
    </row>
    <row r="53" spans="5:5" s="27" customFormat="1" x14ac:dyDescent="0.25">
      <c r="E53" s="28"/>
    </row>
    <row r="54" spans="5:5" s="27" customFormat="1" x14ac:dyDescent="0.25">
      <c r="E54" s="28"/>
    </row>
    <row r="55" spans="5:5" s="27" customFormat="1" x14ac:dyDescent="0.25">
      <c r="E55" s="28"/>
    </row>
    <row r="56" spans="5:5" s="27" customFormat="1" x14ac:dyDescent="0.25">
      <c r="E56" s="28"/>
    </row>
    <row r="57" spans="5:5" s="27" customFormat="1" x14ac:dyDescent="0.25">
      <c r="E57" s="28"/>
    </row>
    <row r="58" spans="5:5" s="27" customFormat="1" x14ac:dyDescent="0.25">
      <c r="E58" s="28"/>
    </row>
    <row r="59" spans="5:5" s="27" customFormat="1" x14ac:dyDescent="0.25">
      <c r="E59" s="28"/>
    </row>
    <row r="60" spans="5:5" s="27" customFormat="1" x14ac:dyDescent="0.25">
      <c r="E60" s="28"/>
    </row>
    <row r="61" spans="5:5" s="27" customFormat="1" x14ac:dyDescent="0.25">
      <c r="E61" s="28"/>
    </row>
    <row r="62" spans="5:5" s="27" customFormat="1" x14ac:dyDescent="0.25">
      <c r="E62" s="28"/>
    </row>
    <row r="63" spans="5:5" s="27" customFormat="1" x14ac:dyDescent="0.25">
      <c r="E63" s="28"/>
    </row>
    <row r="64" spans="5:5" s="27" customFormat="1" x14ac:dyDescent="0.25">
      <c r="E64" s="28"/>
    </row>
    <row r="65" spans="5:5" s="27" customFormat="1" x14ac:dyDescent="0.25">
      <c r="E65" s="28"/>
    </row>
    <row r="66" spans="5:5" s="27" customFormat="1" x14ac:dyDescent="0.25">
      <c r="E66" s="28"/>
    </row>
    <row r="67" spans="5:5" s="27" customFormat="1" x14ac:dyDescent="0.25">
      <c r="E67" s="28"/>
    </row>
    <row r="68" spans="5:5" s="27" customFormat="1" x14ac:dyDescent="0.25">
      <c r="E68" s="28"/>
    </row>
    <row r="69" spans="5:5" s="27" customFormat="1" x14ac:dyDescent="0.25">
      <c r="E69" s="28"/>
    </row>
    <row r="70" spans="5:5" s="27" customFormat="1" x14ac:dyDescent="0.25">
      <c r="E70" s="28"/>
    </row>
    <row r="71" spans="5:5" s="27" customFormat="1" x14ac:dyDescent="0.25">
      <c r="E71" s="28"/>
    </row>
    <row r="72" spans="5:5" s="27" customFormat="1" x14ac:dyDescent="0.25">
      <c r="E72" s="28"/>
    </row>
    <row r="73" spans="5:5" s="27" customFormat="1" x14ac:dyDescent="0.25">
      <c r="E73" s="28"/>
    </row>
    <row r="74" spans="5:5" s="27" customFormat="1" x14ac:dyDescent="0.25">
      <c r="E74" s="28"/>
    </row>
    <row r="75" spans="5:5" s="27" customFormat="1" x14ac:dyDescent="0.25">
      <c r="E75" s="28"/>
    </row>
    <row r="76" spans="5:5" s="27" customFormat="1" x14ac:dyDescent="0.25">
      <c r="E76" s="28"/>
    </row>
    <row r="77" spans="5:5" s="27" customFormat="1" x14ac:dyDescent="0.25">
      <c r="E77" s="28"/>
    </row>
    <row r="78" spans="5:5" s="27" customFormat="1" x14ac:dyDescent="0.25">
      <c r="E78" s="28"/>
    </row>
    <row r="79" spans="5:5" s="27" customFormat="1" x14ac:dyDescent="0.25">
      <c r="E79" s="28"/>
    </row>
    <row r="80" spans="5:5" s="27" customFormat="1" x14ac:dyDescent="0.25">
      <c r="E80" s="28"/>
    </row>
    <row r="81" spans="5:5" s="27" customFormat="1" x14ac:dyDescent="0.25">
      <c r="E81" s="28"/>
    </row>
    <row r="82" spans="5:5" s="27" customFormat="1" x14ac:dyDescent="0.25">
      <c r="E82" s="28"/>
    </row>
    <row r="83" spans="5:5" s="27" customFormat="1" x14ac:dyDescent="0.25">
      <c r="E83" s="28"/>
    </row>
    <row r="84" spans="5:5" s="27" customFormat="1" x14ac:dyDescent="0.25">
      <c r="E84" s="28"/>
    </row>
    <row r="85" spans="5:5" s="27" customFormat="1" x14ac:dyDescent="0.25">
      <c r="E85" s="28"/>
    </row>
    <row r="86" spans="5:5" s="27" customFormat="1" x14ac:dyDescent="0.25">
      <c r="E86" s="28"/>
    </row>
    <row r="87" spans="5:5" s="27" customFormat="1" x14ac:dyDescent="0.25">
      <c r="E87" s="28"/>
    </row>
    <row r="88" spans="5:5" s="27" customFormat="1" x14ac:dyDescent="0.25">
      <c r="E88" s="28"/>
    </row>
    <row r="89" spans="5:5" s="27" customFormat="1" x14ac:dyDescent="0.25">
      <c r="E89" s="28"/>
    </row>
    <row r="90" spans="5:5" s="27" customFormat="1" x14ac:dyDescent="0.25">
      <c r="E90" s="28"/>
    </row>
    <row r="91" spans="5:5" s="27" customFormat="1" x14ac:dyDescent="0.25">
      <c r="E91" s="28"/>
    </row>
    <row r="92" spans="5:5" s="27" customFormat="1" x14ac:dyDescent="0.25">
      <c r="E92" s="28"/>
    </row>
    <row r="93" spans="5:5" s="27" customFormat="1" x14ac:dyDescent="0.25">
      <c r="E93" s="28"/>
    </row>
    <row r="94" spans="5:5" s="27" customFormat="1" x14ac:dyDescent="0.25">
      <c r="E94" s="28"/>
    </row>
    <row r="95" spans="5:5" s="27" customFormat="1" x14ac:dyDescent="0.25">
      <c r="E95" s="28"/>
    </row>
    <row r="96" spans="5:5" s="27" customFormat="1" x14ac:dyDescent="0.25">
      <c r="E96" s="28"/>
    </row>
    <row r="97" spans="5:5" s="27" customFormat="1" x14ac:dyDescent="0.25">
      <c r="E97" s="28"/>
    </row>
    <row r="98" spans="5:5" s="27" customFormat="1" x14ac:dyDescent="0.25">
      <c r="E98" s="28"/>
    </row>
    <row r="99" spans="5:5" s="27" customFormat="1" x14ac:dyDescent="0.25">
      <c r="E99" s="28"/>
    </row>
    <row r="100" spans="5:5" s="27" customFormat="1" x14ac:dyDescent="0.25">
      <c r="E100" s="28"/>
    </row>
    <row r="101" spans="5:5" s="27" customFormat="1" x14ac:dyDescent="0.25">
      <c r="E101" s="28"/>
    </row>
    <row r="102" spans="5:5" s="27" customFormat="1" x14ac:dyDescent="0.25">
      <c r="E102" s="28"/>
    </row>
    <row r="103" spans="5:5" s="27" customFormat="1" x14ac:dyDescent="0.25">
      <c r="E103" s="28"/>
    </row>
    <row r="104" spans="5:5" s="27" customFormat="1" x14ac:dyDescent="0.25">
      <c r="E104" s="28"/>
    </row>
    <row r="105" spans="5:5" s="27" customFormat="1" x14ac:dyDescent="0.25">
      <c r="E105" s="28"/>
    </row>
    <row r="106" spans="5:5" s="27" customFormat="1" x14ac:dyDescent="0.25">
      <c r="E106" s="28"/>
    </row>
    <row r="107" spans="5:5" s="27" customFormat="1" x14ac:dyDescent="0.25">
      <c r="E107" s="28"/>
    </row>
    <row r="108" spans="5:5" s="27" customFormat="1" x14ac:dyDescent="0.25">
      <c r="E108" s="28"/>
    </row>
    <row r="109" spans="5:5" s="27" customFormat="1" x14ac:dyDescent="0.25">
      <c r="E109" s="28"/>
    </row>
    <row r="110" spans="5:5" s="27" customFormat="1" x14ac:dyDescent="0.25">
      <c r="E110" s="28"/>
    </row>
    <row r="111" spans="5:5" s="27" customFormat="1" x14ac:dyDescent="0.25">
      <c r="E111" s="28"/>
    </row>
    <row r="112" spans="5:5" s="27" customFormat="1" x14ac:dyDescent="0.25">
      <c r="E112" s="28"/>
    </row>
    <row r="113" spans="5:5" s="27" customFormat="1" x14ac:dyDescent="0.25">
      <c r="E113" s="28"/>
    </row>
    <row r="114" spans="5:5" s="27" customFormat="1" x14ac:dyDescent="0.25">
      <c r="E114" s="28"/>
    </row>
    <row r="115" spans="5:5" s="27" customFormat="1" x14ac:dyDescent="0.25">
      <c r="E115" s="28"/>
    </row>
    <row r="116" spans="5:5" s="27" customFormat="1" x14ac:dyDescent="0.25">
      <c r="E116" s="28"/>
    </row>
    <row r="117" spans="5:5" s="27" customFormat="1" x14ac:dyDescent="0.25">
      <c r="E117" s="28"/>
    </row>
    <row r="118" spans="5:5" s="27" customFormat="1" x14ac:dyDescent="0.25">
      <c r="E118" s="28"/>
    </row>
    <row r="119" spans="5:5" s="27" customFormat="1" x14ac:dyDescent="0.25">
      <c r="E119" s="28"/>
    </row>
    <row r="120" spans="5:5" s="27" customFormat="1" x14ac:dyDescent="0.25">
      <c r="E120" s="28"/>
    </row>
    <row r="121" spans="5:5" s="27" customFormat="1" x14ac:dyDescent="0.25">
      <c r="E121" s="28"/>
    </row>
    <row r="122" spans="5:5" s="27" customFormat="1" x14ac:dyDescent="0.25">
      <c r="E122" s="28"/>
    </row>
    <row r="123" spans="5:5" s="27" customFormat="1" x14ac:dyDescent="0.25">
      <c r="E123" s="28"/>
    </row>
    <row r="124" spans="5:5" s="27" customFormat="1" x14ac:dyDescent="0.25">
      <c r="E124" s="28"/>
    </row>
    <row r="125" spans="5:5" s="27" customFormat="1" x14ac:dyDescent="0.25">
      <c r="E125" s="28"/>
    </row>
    <row r="126" spans="5:5" s="27" customFormat="1" x14ac:dyDescent="0.25">
      <c r="E126" s="28"/>
    </row>
    <row r="127" spans="5:5" s="27" customFormat="1" x14ac:dyDescent="0.25">
      <c r="E127" s="28"/>
    </row>
    <row r="128" spans="5:5" s="27" customFormat="1" x14ac:dyDescent="0.25">
      <c r="E128" s="28"/>
    </row>
    <row r="129" spans="5:5" s="27" customFormat="1" x14ac:dyDescent="0.25">
      <c r="E129" s="28"/>
    </row>
    <row r="130" spans="5:5" s="27" customFormat="1" x14ac:dyDescent="0.25">
      <c r="E130" s="28"/>
    </row>
    <row r="131" spans="5:5" s="27" customFormat="1" x14ac:dyDescent="0.25">
      <c r="E131" s="28"/>
    </row>
    <row r="132" spans="5:5" s="27" customFormat="1" x14ac:dyDescent="0.25">
      <c r="E132" s="28"/>
    </row>
    <row r="133" spans="5:5" s="27" customFormat="1" x14ac:dyDescent="0.25">
      <c r="E133" s="28"/>
    </row>
    <row r="134" spans="5:5" s="27" customFormat="1" x14ac:dyDescent="0.25">
      <c r="E134" s="28"/>
    </row>
    <row r="135" spans="5:5" s="27" customFormat="1" x14ac:dyDescent="0.25">
      <c r="E135" s="28"/>
    </row>
    <row r="136" spans="5:5" s="27" customFormat="1" x14ac:dyDescent="0.25">
      <c r="E136" s="28"/>
    </row>
    <row r="137" spans="5:5" s="27" customFormat="1" x14ac:dyDescent="0.25">
      <c r="E137" s="28"/>
    </row>
    <row r="138" spans="5:5" s="27" customFormat="1" x14ac:dyDescent="0.25">
      <c r="E138" s="28"/>
    </row>
    <row r="139" spans="5:5" s="27" customFormat="1" x14ac:dyDescent="0.25">
      <c r="E139" s="28"/>
    </row>
    <row r="140" spans="5:5" s="27" customFormat="1" x14ac:dyDescent="0.25">
      <c r="E140" s="28"/>
    </row>
    <row r="141" spans="5:5" s="27" customFormat="1" x14ac:dyDescent="0.25">
      <c r="E141" s="28"/>
    </row>
    <row r="142" spans="5:5" s="27" customFormat="1" x14ac:dyDescent="0.25">
      <c r="E142" s="28"/>
    </row>
    <row r="143" spans="5:5" s="27" customFormat="1" x14ac:dyDescent="0.25">
      <c r="E143" s="28"/>
    </row>
    <row r="144" spans="5:5" s="27" customFormat="1" x14ac:dyDescent="0.25">
      <c r="E144" s="28"/>
    </row>
    <row r="145" spans="5:5" s="27" customFormat="1" x14ac:dyDescent="0.25">
      <c r="E145" s="28"/>
    </row>
    <row r="146" spans="5:5" s="27" customFormat="1" x14ac:dyDescent="0.25">
      <c r="E146" s="28"/>
    </row>
    <row r="147" spans="5:5" s="27" customFormat="1" x14ac:dyDescent="0.25">
      <c r="E147" s="28"/>
    </row>
    <row r="148" spans="5:5" s="27" customFormat="1" x14ac:dyDescent="0.25">
      <c r="E148" s="28"/>
    </row>
    <row r="149" spans="5:5" s="27" customFormat="1" x14ac:dyDescent="0.25">
      <c r="E149" s="28"/>
    </row>
    <row r="150" spans="5:5" s="27" customFormat="1" x14ac:dyDescent="0.25">
      <c r="E150" s="28"/>
    </row>
    <row r="151" spans="5:5" s="27" customFormat="1" x14ac:dyDescent="0.25">
      <c r="E151" s="28"/>
    </row>
    <row r="152" spans="5:5" s="27" customFormat="1" x14ac:dyDescent="0.25">
      <c r="E152" s="28"/>
    </row>
    <row r="153" spans="5:5" s="27" customFormat="1" x14ac:dyDescent="0.25">
      <c r="E153" s="28"/>
    </row>
    <row r="154" spans="5:5" s="27" customFormat="1" x14ac:dyDescent="0.25">
      <c r="E154" s="28"/>
    </row>
    <row r="155" spans="5:5" s="27" customFormat="1" x14ac:dyDescent="0.25">
      <c r="E155" s="28"/>
    </row>
    <row r="156" spans="5:5" s="27" customFormat="1" x14ac:dyDescent="0.25">
      <c r="E156" s="28"/>
    </row>
  </sheetData>
  <sheetProtection algorithmName="SHA-512" hashValue="WV+a1ubUu1X9YxWrHFmz+jNV6PWWJ/Y5KkdBmhCwUPCQCSKcizbZ/kxeOxUHzngo7CnM0gK/YsW0DpGj7nfgZg==" saltValue="aP0bcwe7L8FFIgX/Qu+Brw==" spinCount="100000" sheet="1" objects="1" scenarios="1"/>
  <mergeCells count="19">
    <mergeCell ref="A18:G18"/>
    <mergeCell ref="A19:G19"/>
    <mergeCell ref="A8:A17"/>
    <mergeCell ref="R5:R6"/>
    <mergeCell ref="A1:C1"/>
    <mergeCell ref="A3:R3"/>
    <mergeCell ref="A5:A7"/>
    <mergeCell ref="B5:B7"/>
    <mergeCell ref="C5:C7"/>
    <mergeCell ref="D5:D7"/>
    <mergeCell ref="E5:E7"/>
    <mergeCell ref="F5:F7"/>
    <mergeCell ref="G5:G7"/>
    <mergeCell ref="H5:H7"/>
    <mergeCell ref="I5:M5"/>
    <mergeCell ref="N5:N6"/>
    <mergeCell ref="O5:O6"/>
    <mergeCell ref="P5:P6"/>
    <mergeCell ref="Q5:Q6"/>
  </mergeCells>
  <pageMargins left="0.7" right="0.7" top="0.78740157499999996" bottom="0.78740157499999996" header="0.3" footer="0.3"/>
  <pageSetup paperSize="8" scale="5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EPC II_soubor objektů č. 9</vt:lpstr>
      <vt:lpstr>'EPC II_soubor objektů č. 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Peroutka Vincenc</cp:lastModifiedBy>
  <cp:lastPrinted>2022-03-02T08:27:32Z</cp:lastPrinted>
  <dcterms:created xsi:type="dcterms:W3CDTF">2015-06-05T18:19:34Z</dcterms:created>
  <dcterms:modified xsi:type="dcterms:W3CDTF">2022-03-08T11:20:36Z</dcterms:modified>
</cp:coreProperties>
</file>