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T:\00_Energetické úspory\EPC_II\8- VZ-minitendr č.3\2 - M3 - EPC II\Soubor objektů č. 7\"/>
    </mc:Choice>
  </mc:AlternateContent>
  <xr:revisionPtr revIDLastSave="0" documentId="13_ncr:1_{4E2B2541-EB78-4C7A-9B1B-644379DBB3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PC II_soubor objektů č. 7" sheetId="10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6" i="10" l="1"/>
  <c r="Q26" i="10"/>
  <c r="O26" i="10"/>
  <c r="M26" i="10"/>
  <c r="L26" i="10"/>
  <c r="K26" i="10"/>
  <c r="J26" i="10"/>
  <c r="I26" i="10"/>
  <c r="H26" i="10" l="1"/>
  <c r="H27" i="10" s="1"/>
  <c r="R16" i="10"/>
  <c r="Q16" i="10"/>
  <c r="O16" i="10"/>
  <c r="K16" i="10"/>
  <c r="J16" i="10"/>
  <c r="N9" i="10"/>
</calcChain>
</file>

<file path=xl/sharedStrings.xml><?xml version="1.0" encoding="utf-8"?>
<sst xmlns="http://schemas.openxmlformats.org/spreadsheetml/2006/main" count="91" uniqueCount="65">
  <si>
    <t>Příloha č. 2 PS - Seznam budov/objektů</t>
  </si>
  <si>
    <t>Číslo sloupce</t>
  </si>
  <si>
    <t>Pořadové číslo</t>
  </si>
  <si>
    <t>Název organizace</t>
  </si>
  <si>
    <t>Upřesnění budovy</t>
  </si>
  <si>
    <t>Výčet klíčových opatření</t>
  </si>
  <si>
    <t>Varianta</t>
  </si>
  <si>
    <t>Činnost</t>
  </si>
  <si>
    <t>Cena za činnost d) v Kč bez DPH</t>
  </si>
  <si>
    <t>Úspora energie a vody</t>
  </si>
  <si>
    <t>Podíl úspor na výchozí spotřebě energie</t>
  </si>
  <si>
    <t>Úspora nákladů</t>
  </si>
  <si>
    <t>% úspor z celkových PN</t>
  </si>
  <si>
    <t>Investiční náklady</t>
  </si>
  <si>
    <t>Prostá doba návratnosti bez dotace</t>
  </si>
  <si>
    <t>ZP</t>
  </si>
  <si>
    <t>EE</t>
  </si>
  <si>
    <t>Teplo</t>
  </si>
  <si>
    <t>Ostatní</t>
  </si>
  <si>
    <t>Voda</t>
  </si>
  <si>
    <t>MWh/rok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</si>
  <si>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 rok</t>
    </r>
  </si>
  <si>
    <t>%</t>
  </si>
  <si>
    <t>tis.Kč/rok</t>
  </si>
  <si>
    <t>tis. Kč</t>
  </si>
  <si>
    <t>roky</t>
  </si>
  <si>
    <t>Výměna osvětlení za LED technologii;
FVE;
TRV + IRC regulace</t>
  </si>
  <si>
    <t>Tělocvična</t>
  </si>
  <si>
    <t>Budova školy</t>
  </si>
  <si>
    <t>Celkové hodnoty</t>
  </si>
  <si>
    <t>Domov mládeže</t>
  </si>
  <si>
    <t>Číslo souboru objektů</t>
  </si>
  <si>
    <t>EPC</t>
  </si>
  <si>
    <t>d</t>
  </si>
  <si>
    <t>Školní jídelna</t>
  </si>
  <si>
    <t>Výměna osvětlení za LED technologii;
FVE;
TRV + IRC regulace;
Modenrnizace výměníkové stanice, MaR a řídícího systému</t>
  </si>
  <si>
    <t>Střední odborná škola a Střední odborné učiliště, Kladno, náměstí Edvarda Beneše 2353</t>
  </si>
  <si>
    <t>FVE;
TRV + IRC regulace;
Spořiče vody</t>
  </si>
  <si>
    <t>Zdravotnická záchranná služba Středočeského kraje, příspěvková organizace</t>
  </si>
  <si>
    <t>Budova ZZS</t>
  </si>
  <si>
    <t>Výměna osvětlení za LED technologii;
FVE</t>
  </si>
  <si>
    <t>Centrum psychologicko-sociálního poradenství Středočeského kraje, příspěvková organizace</t>
  </si>
  <si>
    <t xml:space="preserve">Budova poradny </t>
  </si>
  <si>
    <t>Výměna osvětlení za LED technologii;
FVE;
TRV + IRC regulace;
Spořiče vody</t>
  </si>
  <si>
    <t>Střední lesnická škola a Střední odborné učiliště, Křivoklát, Písky 181</t>
  </si>
  <si>
    <t>FVE</t>
  </si>
  <si>
    <t>Dílny</t>
  </si>
  <si>
    <t>Domov Mladá</t>
  </si>
  <si>
    <t>Správní budova</t>
  </si>
  <si>
    <t>Ubytovací budova</t>
  </si>
  <si>
    <t>Gymnázium, Příbram</t>
  </si>
  <si>
    <t>Domov seniorů TGM Beroun, p. o.</t>
  </si>
  <si>
    <t>Domov seniorů</t>
  </si>
  <si>
    <t>Domov V Zahradách Zdice</t>
  </si>
  <si>
    <t>Domov pro seniory</t>
  </si>
  <si>
    <t>Střední škola služeb a řemesel, Stochov</t>
  </si>
  <si>
    <t>A – hlavní budova, klub, TV, jídelna</t>
  </si>
  <si>
    <t>A1 - dílny</t>
  </si>
  <si>
    <t>B – domov mládeže a učebny</t>
  </si>
  <si>
    <t>C - učebny</t>
  </si>
  <si>
    <t xml:space="preserve">D- učebny </t>
  </si>
  <si>
    <t>Gymnázium Jana Palacha</t>
  </si>
  <si>
    <t>Škola</t>
  </si>
  <si>
    <t>Výměna osvětlení za LED technologii;
TRV + IRC regulace;
Modenrnizace výměníkové stanice, MaR a řídícího systému;
Aerátory</t>
  </si>
  <si>
    <t>Cena celkem za plnění Prováděcí smlouvy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</si>
</sst>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\ &quot;Kč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horizontal="center"/>
    </xf>
    <xf numFmtId="0" fontId="1" fillId="3" borderId="15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4" borderId="20" xfId="0" applyNumberFormat="1" applyFill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1" fillId="0" borderId="23" xfId="0" applyNumberFormat="1" applyFont="1" applyBorder="1" applyAlignment="1">
      <alignment horizontal="center" vertical="center"/>
    </xf>
    <xf numFmtId="164" fontId="1" fillId="0" borderId="24" xfId="0" applyNumberFormat="1" applyFont="1" applyBorder="1" applyAlignment="1">
      <alignment horizontal="center" vertical="center"/>
    </xf>
    <xf numFmtId="164" fontId="0" fillId="0" borderId="11" xfId="0" applyNumberFormat="1" applyBorder="1" applyAlignment="1">
      <alignment horizontal="left" vertical="center" wrapText="1"/>
    </xf>
    <xf numFmtId="0" fontId="1" fillId="2" borderId="26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165" fontId="3" fillId="5" borderId="33" xfId="0" applyNumberFormat="1" applyFont="1" applyFill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3" fontId="0" fillId="0" borderId="27" xfId="0" applyNumberFormat="1" applyBorder="1" applyAlignment="1">
      <alignment horizontal="center" vertical="center"/>
    </xf>
    <xf numFmtId="0" fontId="0" fillId="0" borderId="27" xfId="0" applyBorder="1" applyAlignment="1">
      <alignment vertical="center"/>
    </xf>
    <xf numFmtId="0" fontId="0" fillId="0" borderId="27" xfId="0" applyBorder="1" applyAlignment="1">
      <alignment vertical="center" wrapText="1"/>
    </xf>
    <xf numFmtId="164" fontId="0" fillId="0" borderId="27" xfId="0" applyNumberFormat="1" applyBorder="1" applyAlignment="1">
      <alignment horizontal="center" vertical="center"/>
    </xf>
    <xf numFmtId="164" fontId="0" fillId="4" borderId="28" xfId="0" applyNumberFormat="1" applyFill="1" applyBorder="1" applyAlignment="1">
      <alignment horizontal="center" vertical="center"/>
    </xf>
    <xf numFmtId="164" fontId="0" fillId="0" borderId="30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4" fontId="3" fillId="5" borderId="35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0" fillId="0" borderId="10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164" fontId="0" fillId="0" borderId="10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4" borderId="12" xfId="0" applyNumberFormat="1" applyFill="1" applyBorder="1" applyAlignment="1">
      <alignment horizontal="center" vertical="center"/>
    </xf>
    <xf numFmtId="164" fontId="0" fillId="4" borderId="17" xfId="0" applyNumberFormat="1" applyFill="1" applyBorder="1" applyAlignment="1">
      <alignment horizontal="center" vertical="center"/>
    </xf>
    <xf numFmtId="164" fontId="0" fillId="4" borderId="6" xfId="0" applyNumberFormat="1" applyFill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left" vertical="center" wrapText="1"/>
    </xf>
    <xf numFmtId="164" fontId="0" fillId="0" borderId="5" xfId="0" applyNumberFormat="1" applyBorder="1" applyAlignment="1">
      <alignment horizontal="left" vertical="center" wrapText="1"/>
    </xf>
    <xf numFmtId="3" fontId="0" fillId="5" borderId="35" xfId="0" applyNumberFormat="1" applyFill="1" applyBorder="1" applyAlignment="1">
      <alignment horizontal="left" vertical="center"/>
    </xf>
    <xf numFmtId="3" fontId="0" fillId="5" borderId="33" xfId="0" applyNumberFormat="1" applyFill="1" applyBorder="1" applyAlignment="1">
      <alignment horizontal="left" vertical="center"/>
    </xf>
    <xf numFmtId="3" fontId="0" fillId="4" borderId="13" xfId="0" applyNumberFormat="1" applyFill="1" applyBorder="1" applyAlignment="1">
      <alignment horizontal="center" vertical="center"/>
    </xf>
    <xf numFmtId="3" fontId="0" fillId="4" borderId="18" xfId="0" applyNumberFormat="1" applyFill="1" applyBorder="1" applyAlignment="1">
      <alignment horizontal="center" vertical="center"/>
    </xf>
    <xf numFmtId="3" fontId="0" fillId="4" borderId="21" xfId="0" applyNumberFormat="1" applyFill="1" applyBorder="1" applyAlignment="1">
      <alignment horizontal="center" vertical="center"/>
    </xf>
    <xf numFmtId="4" fontId="4" fillId="5" borderId="32" xfId="0" applyNumberFormat="1" applyFont="1" applyFill="1" applyBorder="1" applyAlignment="1" applyProtection="1">
      <alignment horizontal="center" vertical="center"/>
      <protection locked="0"/>
    </xf>
    <xf numFmtId="4" fontId="4" fillId="5" borderId="25" xfId="0" applyNumberFormat="1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20\op\OP&#381;P_D-2021-000006-VZ%20-%20AP&#218;%20a%20EPC%20-%20St&#345;edo&#269;esk&#253;%20kraj%20(EPC%20III)\V&#253;roba\NP&#381;P\Are&#225;l%20&#269;.4%20-%20Gymn&#225;zium%20P&#345;&#237;bram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jekty"/>
      <sheetName val="Spotřeby"/>
      <sheetName val="Opatření"/>
      <sheetName val="Mezivýpočty"/>
      <sheetName val="MV-PENB"/>
      <sheetName val="Databaze"/>
      <sheetName val="APÚ_Úvod"/>
      <sheetName val="APÚ_Ident."/>
      <sheetName val="APÚ_Stávající"/>
      <sheetName val="APÚ_Spotřeby"/>
      <sheetName val="APÚ_Opatření"/>
      <sheetName val="APÚ_Dotace"/>
      <sheetName val="APÚ_Body"/>
      <sheetName val="EP_Úvod"/>
      <sheetName val="EP_Stávající"/>
      <sheetName val="EP_Spotřeby"/>
      <sheetName val="EP_Opatření"/>
      <sheetName val="EP_Eko"/>
      <sheetName val="EP_Závěr"/>
      <sheetName val="EP_Přílohy"/>
      <sheetName val="Kontroly"/>
      <sheetName val="SZ Souhr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4608">
          <cell r="E4608">
            <v>1763767.2349999999</v>
          </cell>
          <cell r="G4608">
            <v>21.213769459608876</v>
          </cell>
          <cell r="I4608">
            <v>17.003563393731767</v>
          </cell>
          <cell r="J4608">
            <v>270544.70320044731</v>
          </cell>
        </row>
        <row r="4636">
          <cell r="I4636">
            <v>6.519319040939493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092DF-F050-4BE0-A996-F97B48881156}">
  <sheetPr>
    <pageSetUpPr fitToPage="1"/>
  </sheetPr>
  <dimension ref="A1:R27"/>
  <sheetViews>
    <sheetView tabSelected="1" zoomScale="80" zoomScaleNormal="80" workbookViewId="0">
      <pane xSplit="1" ySplit="8" topLeftCell="B12" activePane="bottomRight" state="frozen"/>
      <selection activeCell="B9" sqref="B9"/>
      <selection pane="topRight" activeCell="B9" sqref="B9"/>
      <selection pane="bottomLeft" activeCell="B9" sqref="B9"/>
      <selection pane="bottomRight" activeCell="H15" sqref="H15"/>
    </sheetView>
  </sheetViews>
  <sheetFormatPr defaultColWidth="9.140625" defaultRowHeight="15" x14ac:dyDescent="0.25"/>
  <cols>
    <col min="1" max="2" width="9.140625" style="1"/>
    <col min="3" max="3" width="45.7109375" customWidth="1"/>
    <col min="4" max="5" width="34.42578125" customWidth="1"/>
    <col min="6" max="6" width="10.5703125" customWidth="1"/>
    <col min="7" max="7" width="9" customWidth="1"/>
    <col min="8" max="8" width="15.5703125" bestFit="1" customWidth="1"/>
    <col min="9" max="10" width="12.140625" customWidth="1"/>
    <col min="11" max="12" width="12.42578125" customWidth="1"/>
    <col min="13" max="13" width="12.140625" customWidth="1"/>
    <col min="14" max="14" width="13.7109375" customWidth="1"/>
    <col min="15" max="15" width="15.28515625" customWidth="1"/>
    <col min="16" max="17" width="13.85546875" customWidth="1"/>
    <col min="18" max="18" width="14.7109375" customWidth="1"/>
  </cols>
  <sheetData>
    <row r="1" spans="1:18" x14ac:dyDescent="0.25">
      <c r="A1" s="35" t="s">
        <v>0</v>
      </c>
      <c r="B1" s="35"/>
      <c r="C1" s="35"/>
    </row>
    <row r="2" spans="1:18" ht="15.75" thickBot="1" x14ac:dyDescent="0.3"/>
    <row r="3" spans="1:18" x14ac:dyDescent="0.25">
      <c r="A3" s="36" t="s">
        <v>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8"/>
    </row>
    <row r="4" spans="1:18" ht="15.75" thickBot="1" x14ac:dyDescent="0.3">
      <c r="A4" s="12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  <c r="G4" s="14">
        <v>7</v>
      </c>
      <c r="H4" s="17">
        <v>8</v>
      </c>
      <c r="I4" s="16">
        <v>9</v>
      </c>
      <c r="J4" s="13">
        <v>10</v>
      </c>
      <c r="K4" s="13">
        <v>11</v>
      </c>
      <c r="L4" s="13">
        <v>12</v>
      </c>
      <c r="M4" s="13">
        <v>13</v>
      </c>
      <c r="N4" s="13">
        <v>14</v>
      </c>
      <c r="O4" s="13">
        <v>15</v>
      </c>
      <c r="P4" s="13">
        <v>16</v>
      </c>
      <c r="Q4" s="13">
        <v>17</v>
      </c>
      <c r="R4" s="15">
        <v>18</v>
      </c>
    </row>
    <row r="5" spans="1:18" ht="30" customHeight="1" x14ac:dyDescent="0.25">
      <c r="A5" s="39" t="s">
        <v>31</v>
      </c>
      <c r="B5" s="41" t="s">
        <v>2</v>
      </c>
      <c r="C5" s="42" t="s">
        <v>3</v>
      </c>
      <c r="D5" s="42" t="s">
        <v>4</v>
      </c>
      <c r="E5" s="41" t="s">
        <v>5</v>
      </c>
      <c r="F5" s="41" t="s">
        <v>6</v>
      </c>
      <c r="G5" s="44" t="s">
        <v>7</v>
      </c>
      <c r="H5" s="46" t="s">
        <v>8</v>
      </c>
      <c r="I5" s="48" t="s">
        <v>9</v>
      </c>
      <c r="J5" s="49"/>
      <c r="K5" s="49"/>
      <c r="L5" s="49"/>
      <c r="M5" s="49"/>
      <c r="N5" s="42" t="s">
        <v>10</v>
      </c>
      <c r="O5" s="42" t="s">
        <v>11</v>
      </c>
      <c r="P5" s="42" t="s">
        <v>12</v>
      </c>
      <c r="Q5" s="42" t="s">
        <v>13</v>
      </c>
      <c r="R5" s="33" t="s">
        <v>14</v>
      </c>
    </row>
    <row r="6" spans="1:18" x14ac:dyDescent="0.25">
      <c r="A6" s="40"/>
      <c r="B6" s="41"/>
      <c r="C6" s="43"/>
      <c r="D6" s="43"/>
      <c r="E6" s="41"/>
      <c r="F6" s="41"/>
      <c r="G6" s="44"/>
      <c r="H6" s="46"/>
      <c r="I6" s="2" t="s">
        <v>15</v>
      </c>
      <c r="J6" s="3" t="s">
        <v>16</v>
      </c>
      <c r="K6" s="3" t="s">
        <v>17</v>
      </c>
      <c r="L6" s="3" t="s">
        <v>18</v>
      </c>
      <c r="M6" s="3" t="s">
        <v>19</v>
      </c>
      <c r="N6" s="43"/>
      <c r="O6" s="43"/>
      <c r="P6" s="43"/>
      <c r="Q6" s="43"/>
      <c r="R6" s="34"/>
    </row>
    <row r="7" spans="1:18" x14ac:dyDescent="0.25">
      <c r="A7" s="40"/>
      <c r="B7" s="41"/>
      <c r="C7" s="43"/>
      <c r="D7" s="43"/>
      <c r="E7" s="41"/>
      <c r="F7" s="41"/>
      <c r="G7" s="44"/>
      <c r="H7" s="46"/>
      <c r="I7" s="50" t="s">
        <v>20</v>
      </c>
      <c r="J7" s="52" t="s">
        <v>20</v>
      </c>
      <c r="K7" s="52" t="s">
        <v>20</v>
      </c>
      <c r="L7" s="52" t="s">
        <v>20</v>
      </c>
      <c r="M7" s="52" t="s">
        <v>21</v>
      </c>
      <c r="N7" s="52" t="s">
        <v>22</v>
      </c>
      <c r="O7" s="52" t="s">
        <v>23</v>
      </c>
      <c r="P7" s="57" t="s">
        <v>22</v>
      </c>
      <c r="Q7" s="52" t="s">
        <v>24</v>
      </c>
      <c r="R7" s="53" t="s">
        <v>25</v>
      </c>
    </row>
    <row r="8" spans="1:18" x14ac:dyDescent="0.25">
      <c r="A8" s="40"/>
      <c r="B8" s="42"/>
      <c r="C8" s="43"/>
      <c r="D8" s="43"/>
      <c r="E8" s="42"/>
      <c r="F8" s="42"/>
      <c r="G8" s="45"/>
      <c r="H8" s="47"/>
      <c r="I8" s="51"/>
      <c r="J8" s="49"/>
      <c r="K8" s="49"/>
      <c r="L8" s="49"/>
      <c r="M8" s="49"/>
      <c r="N8" s="49"/>
      <c r="O8" s="49"/>
      <c r="P8" s="42"/>
      <c r="Q8" s="49"/>
      <c r="R8" s="54"/>
    </row>
    <row r="9" spans="1:18" ht="45" x14ac:dyDescent="0.25">
      <c r="A9" s="73">
        <v>7</v>
      </c>
      <c r="B9" s="4">
        <v>1</v>
      </c>
      <c r="C9" s="11" t="s">
        <v>36</v>
      </c>
      <c r="D9" s="20" t="s">
        <v>28</v>
      </c>
      <c r="E9" s="21" t="s">
        <v>37</v>
      </c>
      <c r="F9" s="5" t="s">
        <v>32</v>
      </c>
      <c r="G9" s="6" t="s">
        <v>33</v>
      </c>
      <c r="H9" s="76"/>
      <c r="I9" s="7">
        <v>0</v>
      </c>
      <c r="J9" s="5">
        <v>11.482850860701463</v>
      </c>
      <c r="K9" s="5">
        <v>19.094204215371889</v>
      </c>
      <c r="L9" s="5">
        <v>0</v>
      </c>
      <c r="M9" s="5">
        <v>117.92800000000001</v>
      </c>
      <c r="N9" s="5">
        <f>(J9+K9)/288.41*100</f>
        <v>10.601939972980599</v>
      </c>
      <c r="O9" s="5">
        <v>150.24946174358251</v>
      </c>
      <c r="P9" s="5">
        <v>17.812493245434798</v>
      </c>
      <c r="Q9" s="5">
        <v>1425.3</v>
      </c>
      <c r="R9" s="8">
        <v>9.4862236673595124</v>
      </c>
    </row>
    <row r="10" spans="1:18" ht="45" x14ac:dyDescent="0.25">
      <c r="A10" s="74"/>
      <c r="B10" s="4">
        <v>2</v>
      </c>
      <c r="C10" s="11" t="s">
        <v>38</v>
      </c>
      <c r="D10" s="11" t="s">
        <v>39</v>
      </c>
      <c r="E10" s="11" t="s">
        <v>40</v>
      </c>
      <c r="F10" s="5" t="s">
        <v>32</v>
      </c>
      <c r="G10" s="6" t="s">
        <v>33</v>
      </c>
      <c r="H10" s="76"/>
      <c r="I10" s="7">
        <v>0</v>
      </c>
      <c r="J10" s="5">
        <v>70.975395416872232</v>
      </c>
      <c r="K10" s="5">
        <v>0</v>
      </c>
      <c r="L10" s="5">
        <v>0</v>
      </c>
      <c r="M10" s="5">
        <v>0</v>
      </c>
      <c r="N10" s="5">
        <v>18.663993131935499</v>
      </c>
      <c r="O10" s="5">
        <v>397.79706447188011</v>
      </c>
      <c r="P10" s="5">
        <v>36.596108267391344</v>
      </c>
      <c r="Q10" s="5">
        <v>3945.1886399999999</v>
      </c>
      <c r="R10" s="8">
        <v>9.9175911346597712</v>
      </c>
    </row>
    <row r="11" spans="1:18" ht="75" x14ac:dyDescent="0.25">
      <c r="A11" s="74"/>
      <c r="B11" s="4">
        <v>3</v>
      </c>
      <c r="C11" s="11" t="s">
        <v>41</v>
      </c>
      <c r="D11" s="11" t="s">
        <v>42</v>
      </c>
      <c r="E11" s="11" t="s">
        <v>43</v>
      </c>
      <c r="F11" s="5" t="s">
        <v>32</v>
      </c>
      <c r="G11" s="6" t="s">
        <v>33</v>
      </c>
      <c r="H11" s="76"/>
      <c r="I11" s="7">
        <v>4.78</v>
      </c>
      <c r="J11" s="5">
        <v>4.2300000000000004</v>
      </c>
      <c r="K11" s="5">
        <v>0</v>
      </c>
      <c r="L11" s="5">
        <v>0</v>
      </c>
      <c r="M11" s="5">
        <v>35.973333333333336</v>
      </c>
      <c r="N11" s="5">
        <v>33.518223392782993</v>
      </c>
      <c r="O11" s="5">
        <v>57.304759144636371</v>
      </c>
      <c r="P11" s="5">
        <v>26.975239043519128</v>
      </c>
      <c r="Q11" s="5">
        <v>512.03659200000004</v>
      </c>
      <c r="R11" s="8">
        <v>8.9353240401486929</v>
      </c>
    </row>
    <row r="12" spans="1:18" x14ac:dyDescent="0.25">
      <c r="A12" s="74"/>
      <c r="B12" s="32">
        <v>4</v>
      </c>
      <c r="C12" s="69" t="s">
        <v>44</v>
      </c>
      <c r="D12" s="11" t="s">
        <v>30</v>
      </c>
      <c r="E12" s="69" t="s">
        <v>45</v>
      </c>
      <c r="F12" s="62" t="s">
        <v>32</v>
      </c>
      <c r="G12" s="65" t="s">
        <v>33</v>
      </c>
      <c r="H12" s="76"/>
      <c r="I12" s="68">
        <v>0</v>
      </c>
      <c r="J12" s="55">
        <v>14.353563575876827</v>
      </c>
      <c r="K12" s="55">
        <v>0</v>
      </c>
      <c r="L12" s="55">
        <v>0</v>
      </c>
      <c r="M12" s="55">
        <v>0</v>
      </c>
      <c r="N12" s="55">
        <v>4.6799915498604898</v>
      </c>
      <c r="O12" s="55">
        <v>101.22242506982793</v>
      </c>
      <c r="P12" s="55">
        <v>28.302907787958254</v>
      </c>
      <c r="Q12" s="55">
        <v>864</v>
      </c>
      <c r="R12" s="56">
        <v>8.5356579770142105</v>
      </c>
    </row>
    <row r="13" spans="1:18" x14ac:dyDescent="0.25">
      <c r="A13" s="74"/>
      <c r="B13" s="32">
        <v>5</v>
      </c>
      <c r="C13" s="70"/>
      <c r="D13" s="11" t="s">
        <v>46</v>
      </c>
      <c r="E13" s="70"/>
      <c r="F13" s="64"/>
      <c r="G13" s="67"/>
      <c r="H13" s="76"/>
      <c r="I13" s="68"/>
      <c r="J13" s="55"/>
      <c r="K13" s="55"/>
      <c r="L13" s="55"/>
      <c r="M13" s="55"/>
      <c r="N13" s="55"/>
      <c r="O13" s="55"/>
      <c r="P13" s="55"/>
      <c r="Q13" s="55"/>
      <c r="R13" s="56"/>
    </row>
    <row r="14" spans="1:18" ht="45" x14ac:dyDescent="0.25">
      <c r="A14" s="74"/>
      <c r="B14" s="32">
        <v>6</v>
      </c>
      <c r="C14" s="58" t="s">
        <v>47</v>
      </c>
      <c r="D14" s="11" t="s">
        <v>48</v>
      </c>
      <c r="E14" s="11" t="s">
        <v>40</v>
      </c>
      <c r="F14" s="62" t="s">
        <v>32</v>
      </c>
      <c r="G14" s="65" t="s">
        <v>33</v>
      </c>
      <c r="H14" s="76"/>
      <c r="I14" s="68">
        <v>31.516053660831403</v>
      </c>
      <c r="J14" s="55">
        <v>58.391930965036764</v>
      </c>
      <c r="K14" s="55">
        <v>0</v>
      </c>
      <c r="L14" s="55">
        <v>0</v>
      </c>
      <c r="M14" s="55">
        <v>0</v>
      </c>
      <c r="N14" s="55">
        <v>14.6</v>
      </c>
      <c r="O14" s="55">
        <v>582.52602774859338</v>
      </c>
      <c r="P14" s="55">
        <v>40.1</v>
      </c>
      <c r="Q14" s="55">
        <v>6159.7787600000001</v>
      </c>
      <c r="R14" s="56">
        <v>6.0641781801020826</v>
      </c>
    </row>
    <row r="15" spans="1:18" ht="60" x14ac:dyDescent="0.25">
      <c r="A15" s="74"/>
      <c r="B15" s="32">
        <v>7</v>
      </c>
      <c r="C15" s="58"/>
      <c r="D15" s="11" t="s">
        <v>49</v>
      </c>
      <c r="E15" s="11" t="s">
        <v>26</v>
      </c>
      <c r="F15" s="64"/>
      <c r="G15" s="67"/>
      <c r="H15" s="76"/>
      <c r="I15" s="68"/>
      <c r="J15" s="55"/>
      <c r="K15" s="55"/>
      <c r="L15" s="55"/>
      <c r="M15" s="55"/>
      <c r="N15" s="55"/>
      <c r="O15" s="55"/>
      <c r="P15" s="55"/>
      <c r="Q15" s="55"/>
      <c r="R15" s="56"/>
    </row>
    <row r="16" spans="1:18" x14ac:dyDescent="0.25">
      <c r="A16" s="74"/>
      <c r="B16" s="31">
        <v>8</v>
      </c>
      <c r="C16" s="58" t="s">
        <v>50</v>
      </c>
      <c r="D16" s="11" t="s">
        <v>34</v>
      </c>
      <c r="E16" s="69" t="s">
        <v>26</v>
      </c>
      <c r="F16" s="62" t="s">
        <v>32</v>
      </c>
      <c r="G16" s="65" t="s">
        <v>33</v>
      </c>
      <c r="H16" s="76"/>
      <c r="I16" s="68">
        <v>0</v>
      </c>
      <c r="J16" s="55">
        <f>[1]APÚ_Opatření!$G$4608</f>
        <v>21.213769459608876</v>
      </c>
      <c r="K16" s="55">
        <f>[1]APÚ_Opatření!$I$4608</f>
        <v>17.003563393731767</v>
      </c>
      <c r="L16" s="55">
        <v>0</v>
      </c>
      <c r="M16" s="55">
        <v>0</v>
      </c>
      <c r="N16" s="55">
        <v>10</v>
      </c>
      <c r="O16" s="55">
        <f>[1]APÚ_Opatření!$J$4608/1000</f>
        <v>270.54470320044732</v>
      </c>
      <c r="P16" s="55">
        <v>23.5</v>
      </c>
      <c r="Q16" s="55">
        <f>[1]APÚ_Opatření!$E$4608/1000</f>
        <v>1763.7672349999998</v>
      </c>
      <c r="R16" s="56">
        <f>[1]APÚ_Opatření!$I$4636</f>
        <v>6.519319040939493</v>
      </c>
    </row>
    <row r="17" spans="1:18" x14ac:dyDescent="0.25">
      <c r="A17" s="74"/>
      <c r="B17" s="31">
        <v>9</v>
      </c>
      <c r="C17" s="58"/>
      <c r="D17" s="11" t="s">
        <v>27</v>
      </c>
      <c r="E17" s="70"/>
      <c r="F17" s="64"/>
      <c r="G17" s="67"/>
      <c r="H17" s="76"/>
      <c r="I17" s="68"/>
      <c r="J17" s="55"/>
      <c r="K17" s="55"/>
      <c r="L17" s="55"/>
      <c r="M17" s="55"/>
      <c r="N17" s="55"/>
      <c r="O17" s="55"/>
      <c r="P17" s="55"/>
      <c r="Q17" s="55"/>
      <c r="R17" s="56"/>
    </row>
    <row r="18" spans="1:18" x14ac:dyDescent="0.25">
      <c r="A18" s="74"/>
      <c r="B18" s="4">
        <v>10</v>
      </c>
      <c r="C18" s="20" t="s">
        <v>51</v>
      </c>
      <c r="D18" s="11" t="s">
        <v>52</v>
      </c>
      <c r="E18" s="11" t="s">
        <v>45</v>
      </c>
      <c r="F18" s="5" t="s">
        <v>32</v>
      </c>
      <c r="G18" s="6" t="s">
        <v>33</v>
      </c>
      <c r="H18" s="76"/>
      <c r="I18" s="7">
        <v>0</v>
      </c>
      <c r="J18" s="5">
        <v>48.679287572347192</v>
      </c>
      <c r="K18" s="5">
        <v>0</v>
      </c>
      <c r="L18" s="5">
        <v>0</v>
      </c>
      <c r="M18" s="5">
        <v>0</v>
      </c>
      <c r="N18" s="5">
        <v>7.6</v>
      </c>
      <c r="O18" s="5">
        <v>433.95092239959916</v>
      </c>
      <c r="P18" s="5">
        <v>19.100000000000001</v>
      </c>
      <c r="Q18" s="5">
        <v>3073.5</v>
      </c>
      <c r="R18" s="8">
        <v>7.0825981495893666</v>
      </c>
    </row>
    <row r="19" spans="1:18" ht="60" x14ac:dyDescent="0.25">
      <c r="A19" s="74"/>
      <c r="B19" s="4">
        <v>11</v>
      </c>
      <c r="C19" s="20" t="s">
        <v>53</v>
      </c>
      <c r="D19" s="20" t="s">
        <v>54</v>
      </c>
      <c r="E19" s="21" t="s">
        <v>26</v>
      </c>
      <c r="F19" s="5" t="s">
        <v>32</v>
      </c>
      <c r="G19" s="6" t="s">
        <v>33</v>
      </c>
      <c r="H19" s="76"/>
      <c r="I19" s="7">
        <v>0</v>
      </c>
      <c r="J19" s="5">
        <v>65.919681229128571</v>
      </c>
      <c r="K19" s="5">
        <v>0</v>
      </c>
      <c r="L19" s="5">
        <v>0</v>
      </c>
      <c r="M19" s="5">
        <v>0</v>
      </c>
      <c r="N19" s="5">
        <v>6.1</v>
      </c>
      <c r="O19" s="5">
        <v>489.29746245542981</v>
      </c>
      <c r="P19" s="5">
        <v>22.1</v>
      </c>
      <c r="Q19" s="5">
        <v>3631.848</v>
      </c>
      <c r="R19" s="8">
        <v>7.4225768140598634</v>
      </c>
    </row>
    <row r="20" spans="1:18" ht="21" customHeight="1" x14ac:dyDescent="0.25">
      <c r="A20" s="74"/>
      <c r="B20" s="32">
        <v>12</v>
      </c>
      <c r="C20" s="58" t="s">
        <v>55</v>
      </c>
      <c r="D20" s="20" t="s">
        <v>56</v>
      </c>
      <c r="E20" s="59" t="s">
        <v>35</v>
      </c>
      <c r="F20" s="62" t="s">
        <v>32</v>
      </c>
      <c r="G20" s="65" t="s">
        <v>33</v>
      </c>
      <c r="H20" s="76"/>
      <c r="I20" s="68">
        <v>0</v>
      </c>
      <c r="J20" s="55">
        <v>61.718283507799079</v>
      </c>
      <c r="K20" s="55">
        <v>53.523711038929534</v>
      </c>
      <c r="L20" s="55">
        <v>0</v>
      </c>
      <c r="M20" s="55">
        <v>0</v>
      </c>
      <c r="N20" s="55">
        <v>20.5</v>
      </c>
      <c r="O20" s="55">
        <v>675.03787047974583</v>
      </c>
      <c r="P20" s="55">
        <v>39.799999999999997</v>
      </c>
      <c r="Q20" s="55">
        <v>5537.2308800000001</v>
      </c>
      <c r="R20" s="56">
        <v>8.2028447916036473</v>
      </c>
    </row>
    <row r="21" spans="1:18" ht="18" customHeight="1" x14ac:dyDescent="0.25">
      <c r="A21" s="74"/>
      <c r="B21" s="32">
        <v>13</v>
      </c>
      <c r="C21" s="58"/>
      <c r="D21" s="20" t="s">
        <v>57</v>
      </c>
      <c r="E21" s="60"/>
      <c r="F21" s="63"/>
      <c r="G21" s="66"/>
      <c r="H21" s="76"/>
      <c r="I21" s="68"/>
      <c r="J21" s="55"/>
      <c r="K21" s="55"/>
      <c r="L21" s="55"/>
      <c r="M21" s="55"/>
      <c r="N21" s="55"/>
      <c r="O21" s="55"/>
      <c r="P21" s="55"/>
      <c r="Q21" s="55"/>
      <c r="R21" s="56"/>
    </row>
    <row r="22" spans="1:18" ht="19.5" customHeight="1" x14ac:dyDescent="0.25">
      <c r="A22" s="74"/>
      <c r="B22" s="32">
        <v>14</v>
      </c>
      <c r="C22" s="58"/>
      <c r="D22" s="20" t="s">
        <v>58</v>
      </c>
      <c r="E22" s="60"/>
      <c r="F22" s="63"/>
      <c r="G22" s="66"/>
      <c r="H22" s="76"/>
      <c r="I22" s="68"/>
      <c r="J22" s="55"/>
      <c r="K22" s="55"/>
      <c r="L22" s="55"/>
      <c r="M22" s="55"/>
      <c r="N22" s="55"/>
      <c r="O22" s="55"/>
      <c r="P22" s="55"/>
      <c r="Q22" s="55"/>
      <c r="R22" s="56"/>
    </row>
    <row r="23" spans="1:18" ht="22.5" customHeight="1" x14ac:dyDescent="0.25">
      <c r="A23" s="74"/>
      <c r="B23" s="32">
        <v>15</v>
      </c>
      <c r="C23" s="58"/>
      <c r="D23" s="20" t="s">
        <v>59</v>
      </c>
      <c r="E23" s="60"/>
      <c r="F23" s="63"/>
      <c r="G23" s="66"/>
      <c r="H23" s="76"/>
      <c r="I23" s="68"/>
      <c r="J23" s="55"/>
      <c r="K23" s="55"/>
      <c r="L23" s="55"/>
      <c r="M23" s="55"/>
      <c r="N23" s="55"/>
      <c r="O23" s="55"/>
      <c r="P23" s="55"/>
      <c r="Q23" s="55"/>
      <c r="R23" s="56"/>
    </row>
    <row r="24" spans="1:18" ht="24.75" customHeight="1" x14ac:dyDescent="0.25">
      <c r="A24" s="74"/>
      <c r="B24" s="32">
        <v>16</v>
      </c>
      <c r="C24" s="58"/>
      <c r="D24" s="20" t="s">
        <v>60</v>
      </c>
      <c r="E24" s="61"/>
      <c r="F24" s="64"/>
      <c r="G24" s="67"/>
      <c r="H24" s="76"/>
      <c r="I24" s="68"/>
      <c r="J24" s="55"/>
      <c r="K24" s="55"/>
      <c r="L24" s="55"/>
      <c r="M24" s="55"/>
      <c r="N24" s="55"/>
      <c r="O24" s="55"/>
      <c r="P24" s="55"/>
      <c r="Q24" s="55"/>
      <c r="R24" s="56"/>
    </row>
    <row r="25" spans="1:18" ht="90.75" thickBot="1" x14ac:dyDescent="0.3">
      <c r="A25" s="75"/>
      <c r="B25" s="22">
        <v>17</v>
      </c>
      <c r="C25" s="23" t="s">
        <v>61</v>
      </c>
      <c r="D25" s="23" t="s">
        <v>62</v>
      </c>
      <c r="E25" s="24" t="s">
        <v>63</v>
      </c>
      <c r="F25" s="25" t="s">
        <v>32</v>
      </c>
      <c r="G25" s="26" t="s">
        <v>33</v>
      </c>
      <c r="H25" s="77"/>
      <c r="I25" s="27">
        <v>0</v>
      </c>
      <c r="J25" s="25">
        <v>58.160476276480018</v>
      </c>
      <c r="K25" s="25">
        <v>87.755182593603024</v>
      </c>
      <c r="L25" s="25">
        <v>0</v>
      </c>
      <c r="M25" s="25">
        <v>0</v>
      </c>
      <c r="N25" s="25">
        <v>19.2</v>
      </c>
      <c r="O25" s="25">
        <v>623.61671893206926</v>
      </c>
      <c r="P25" s="25">
        <v>34.5</v>
      </c>
      <c r="Q25" s="25">
        <v>5266.4600986819996</v>
      </c>
      <c r="R25" s="28">
        <v>8.4450271116860112</v>
      </c>
    </row>
    <row r="26" spans="1:18" ht="15.75" thickBot="1" x14ac:dyDescent="0.3">
      <c r="A26" s="71" t="s">
        <v>29</v>
      </c>
      <c r="B26" s="71"/>
      <c r="C26" s="71"/>
      <c r="D26" s="71"/>
      <c r="E26" s="71"/>
      <c r="F26" s="71"/>
      <c r="G26" s="71"/>
      <c r="H26" s="29">
        <f t="shared" ref="H26:M26" si="0">SUM(H9:H25)</f>
        <v>0</v>
      </c>
      <c r="I26" s="19">
        <f t="shared" si="0"/>
        <v>36.296053660831404</v>
      </c>
      <c r="J26" s="9">
        <f t="shared" si="0"/>
        <v>415.12523886385105</v>
      </c>
      <c r="K26" s="9">
        <f t="shared" si="0"/>
        <v>177.37666124163621</v>
      </c>
      <c r="L26" s="9">
        <f t="shared" si="0"/>
        <v>0</v>
      </c>
      <c r="M26" s="9">
        <f t="shared" si="0"/>
        <v>153.90133333333335</v>
      </c>
      <c r="N26" s="9"/>
      <c r="O26" s="9">
        <f>SUM(O9:O25)</f>
        <v>3781.5474156458122</v>
      </c>
      <c r="P26" s="9"/>
      <c r="Q26" s="9">
        <f>SUM(Q9:Q25)</f>
        <v>32179.110205681998</v>
      </c>
      <c r="R26" s="10">
        <f>Q26/O26</f>
        <v>8.5095085870254668</v>
      </c>
    </row>
    <row r="27" spans="1:18" ht="15.75" thickBot="1" x14ac:dyDescent="0.3">
      <c r="A27" s="72" t="s">
        <v>64</v>
      </c>
      <c r="B27" s="72"/>
      <c r="C27" s="72"/>
      <c r="D27" s="72"/>
      <c r="E27" s="72"/>
      <c r="F27" s="72"/>
      <c r="G27" s="72"/>
      <c r="H27" s="18">
        <f>SUM(H26)</f>
        <v>0</v>
      </c>
      <c r="I27" s="30"/>
      <c r="J27" s="30"/>
      <c r="K27" s="30"/>
      <c r="L27" s="30"/>
      <c r="M27" s="30"/>
      <c r="N27" s="30"/>
      <c r="O27" s="30"/>
      <c r="P27" s="30"/>
      <c r="Q27" s="30"/>
      <c r="R27" s="30"/>
    </row>
  </sheetData>
  <sheetProtection algorithmName="SHA-512" hashValue="BeOOIGTomMBBEKhFJsm9owj3ckYZxO7JStFuuRR5BJ5W/5SxsN4EA3Jga5BP96q+YHuJ0xtxRuskZkDHaCrNdw==" saltValue="GM78W39qegE1fuwC9S/hpQ==" spinCount="100000" sheet="1" objects="1" scenarios="1"/>
  <mergeCells count="84">
    <mergeCell ref="A26:G26"/>
    <mergeCell ref="M20:M24"/>
    <mergeCell ref="N20:N24"/>
    <mergeCell ref="A27:G27"/>
    <mergeCell ref="I20:I24"/>
    <mergeCell ref="J20:J24"/>
    <mergeCell ref="K20:K24"/>
    <mergeCell ref="L20:L24"/>
    <mergeCell ref="A9:A25"/>
    <mergeCell ref="C12:C13"/>
    <mergeCell ref="E12:E13"/>
    <mergeCell ref="F12:F13"/>
    <mergeCell ref="G12:G13"/>
    <mergeCell ref="C14:C15"/>
    <mergeCell ref="F14:F15"/>
    <mergeCell ref="G14:G15"/>
    <mergeCell ref="I12:I13"/>
    <mergeCell ref="J12:J13"/>
    <mergeCell ref="K12:K13"/>
    <mergeCell ref="Q16:Q17"/>
    <mergeCell ref="R16:R17"/>
    <mergeCell ref="J16:J17"/>
    <mergeCell ref="K16:K17"/>
    <mergeCell ref="L16:L17"/>
    <mergeCell ref="M16:M17"/>
    <mergeCell ref="N16:N17"/>
    <mergeCell ref="I14:I15"/>
    <mergeCell ref="J14:J15"/>
    <mergeCell ref="K14:K15"/>
    <mergeCell ref="L14:L15"/>
    <mergeCell ref="M14:M15"/>
    <mergeCell ref="N14:N15"/>
    <mergeCell ref="C20:C24"/>
    <mergeCell ref="E20:E24"/>
    <mergeCell ref="F20:F24"/>
    <mergeCell ref="G20:G24"/>
    <mergeCell ref="I16:I17"/>
    <mergeCell ref="C16:C17"/>
    <mergeCell ref="E16:E17"/>
    <mergeCell ref="F16:F17"/>
    <mergeCell ref="G16:G17"/>
    <mergeCell ref="O20:O24"/>
    <mergeCell ref="P20:P24"/>
    <mergeCell ref="Q20:Q24"/>
    <mergeCell ref="R20:R24"/>
    <mergeCell ref="O14:O15"/>
    <mergeCell ref="P14:P15"/>
    <mergeCell ref="Q14:Q15"/>
    <mergeCell ref="R14:R15"/>
    <mergeCell ref="O16:O17"/>
    <mergeCell ref="P16:P17"/>
    <mergeCell ref="L12:L13"/>
    <mergeCell ref="M12:M13"/>
    <mergeCell ref="O7:O8"/>
    <mergeCell ref="P7:P8"/>
    <mergeCell ref="Q7:Q8"/>
    <mergeCell ref="R7:R8"/>
    <mergeCell ref="N7:N8"/>
    <mergeCell ref="N12:N13"/>
    <mergeCell ref="O12:O13"/>
    <mergeCell ref="P12:P13"/>
    <mergeCell ref="Q12:Q13"/>
    <mergeCell ref="R12:R13"/>
    <mergeCell ref="I7:I8"/>
    <mergeCell ref="J7:J8"/>
    <mergeCell ref="K7:K8"/>
    <mergeCell ref="L7:L8"/>
    <mergeCell ref="M7:M8"/>
    <mergeCell ref="R5:R6"/>
    <mergeCell ref="A1:C1"/>
    <mergeCell ref="A3:R3"/>
    <mergeCell ref="A5:A8"/>
    <mergeCell ref="B5:B8"/>
    <mergeCell ref="C5:C8"/>
    <mergeCell ref="D5:D8"/>
    <mergeCell ref="E5:E8"/>
    <mergeCell ref="F5:F8"/>
    <mergeCell ref="G5:G8"/>
    <mergeCell ref="H5:H8"/>
    <mergeCell ref="I5:M5"/>
    <mergeCell ref="N5:N6"/>
    <mergeCell ref="O5:O6"/>
    <mergeCell ref="P5:P6"/>
    <mergeCell ref="Q5:Q6"/>
  </mergeCells>
  <conditionalFormatting sqref="F9:H12 F14:H14 F18:H20 F25:H25 F16:H16 H26:H27">
    <cfRule type="containsText" dxfId="0" priority="1" operator="containsText" text="ANO">
      <formula>NOT(ISERROR(SEARCH("ANO",F9)))</formula>
    </cfRule>
  </conditionalFormatting>
  <pageMargins left="0.7" right="0.7" top="0.78740157499999996" bottom="0.78740157499999996" header="0.3" footer="0.3"/>
  <pageSetup paperSize="8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EPC II_soubor objektů č.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Peroutka Vincenc</dc:creator>
  <cp:lastModifiedBy>Peroutka Vincenc</cp:lastModifiedBy>
  <cp:lastPrinted>2022-03-02T08:27:32Z</cp:lastPrinted>
  <dcterms:created xsi:type="dcterms:W3CDTF">2015-06-05T18:19:34Z</dcterms:created>
  <dcterms:modified xsi:type="dcterms:W3CDTF">2022-03-08T10:48:08Z</dcterms:modified>
</cp:coreProperties>
</file>