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3 - M3 - EPC II s dotací (projekty)\Soubor objektů č. 6\"/>
    </mc:Choice>
  </mc:AlternateContent>
  <xr:revisionPtr revIDLastSave="0" documentId="13_ncr:1_{EA6214D1-D1DA-477A-8CE1-0D74DE0B81B5}" xr6:coauthVersionLast="47" xr6:coauthVersionMax="47" xr10:uidLastSave="{00000000-0000-0000-0000-000000000000}"/>
  <bookViews>
    <workbookView xWindow="1170" yWindow="2730" windowWidth="25155" windowHeight="12225" xr2:uid="{00000000-000D-0000-FFFF-FFFF00000000}"/>
  </bookViews>
  <sheets>
    <sheet name="EPC II_soubor objektů č. 6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9" i="6" l="1"/>
  <c r="W19" i="6"/>
  <c r="S19" i="6"/>
  <c r="T19" i="6" s="1"/>
  <c r="Q19" i="6"/>
  <c r="O19" i="6"/>
  <c r="N19" i="6"/>
  <c r="M19" i="6"/>
  <c r="L19" i="6"/>
  <c r="K19" i="6"/>
  <c r="J19" i="6" l="1"/>
  <c r="I19" i="6"/>
  <c r="H19" i="6"/>
  <c r="V16" i="6"/>
  <c r="V12" i="6"/>
  <c r="V9" i="6"/>
  <c r="H20" i="6" l="1"/>
</calcChain>
</file>

<file path=xl/sharedStrings.xml><?xml version="1.0" encoding="utf-8"?>
<sst xmlns="http://schemas.openxmlformats.org/spreadsheetml/2006/main" count="71" uniqueCount="57">
  <si>
    <t>Číslo sloupce</t>
  </si>
  <si>
    <t>Název organizace</t>
  </si>
  <si>
    <t>Upřesnění budovy</t>
  </si>
  <si>
    <t>Výčet klíčových opatření</t>
  </si>
  <si>
    <t>Varianta</t>
  </si>
  <si>
    <t>Cena za činnost b) v Kč bez DPH</t>
  </si>
  <si>
    <t>Cena za činnost c) v Kč bez DPH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</si>
  <si>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</si>
  <si>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</si>
  <si>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</si>
  <si>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</si>
  <si>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</si>
  <si>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</si>
  <si>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</si>
  <si>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</si>
  <si>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</si>
  <si>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</si>
  <si>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</si>
  <si>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</si>
  <si>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</si>
  <si>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</si>
  <si>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</si>
  <si>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</si>
  <si>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</si>
  <si>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</si>
  <si>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</si>
  <si>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</si>
  <si>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</si>
  <si>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</si>
  <si>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Hlavní budova</t>
  </si>
  <si>
    <t>EPC s dotací</t>
  </si>
  <si>
    <t>b-d</t>
  </si>
  <si>
    <t>Výměna osvětlení za LED technologii;
FVE;
TRV + IRC regulace</t>
  </si>
  <si>
    <t>Celkové hodnoty</t>
  </si>
  <si>
    <t>Celková cena za plnění Prováděcí smlouvy v Kč bez DPH</t>
  </si>
  <si>
    <t>Domov mládeže</t>
  </si>
  <si>
    <t>Číslo souboru objektů</t>
  </si>
  <si>
    <t>Činnosti</t>
  </si>
  <si>
    <t>pořadové číslo</t>
  </si>
  <si>
    <t>Domov Pod Skalami Kurovodice</t>
  </si>
  <si>
    <t>Výměna osvětlení za LED technologii;
FVE;
Výměna zdroje vytápění</t>
  </si>
  <si>
    <t>Kotelna, garáže, dílna</t>
  </si>
  <si>
    <t>Prádelna</t>
  </si>
  <si>
    <t>VOŠ a SZŠ, Benešov</t>
  </si>
  <si>
    <t>Hlavní budova školy</t>
  </si>
  <si>
    <t>Výměna výplní otvorů;
Výměna osvětlení za LED technologii;
FVE;
TRV + IRC regulace</t>
  </si>
  <si>
    <t>Školní jídelna</t>
  </si>
  <si>
    <t>Tělocvična BIOS</t>
  </si>
  <si>
    <t>Zateplení stěn;
Zateplení střech/stropů;
Výměna výplní otvorů;
Výměna osvětlení za LED technologii;
FVE;
VZT + ZZT;
TRV + IRC regulace</t>
  </si>
  <si>
    <t>SOŠ a SOU Beroun - Hlinky</t>
  </si>
  <si>
    <t>Budova školy Závodí</t>
  </si>
  <si>
    <t>Výměna výplní otvorů;
Výměna osvětlení za LED technologii;
FVE;
VZT + ZZT;
TRV + IRC regulace</t>
  </si>
  <si>
    <t>Budova DM Závodí</t>
  </si>
  <si>
    <t>Zateplení stěn;
Zateplení střech/stropů;
Výměna osvětlení za LED technologii;
FVE;
TRV + IRC regulace</t>
  </si>
  <si>
    <t>Truhl. dílna velká Závodí</t>
  </si>
  <si>
    <t>Zateplení stěn;
Zateplení střech/stropů;
Výměna osvětlení za LED technologii;
FVE;
TRV + IRC regulace;
Výměna zdroje vytápění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</si>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</sst>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0" fillId="6" borderId="8" xfId="0" applyFill="1" applyBorder="1" applyAlignment="1">
      <alignment vertical="center"/>
    </xf>
    <xf numFmtId="0" fontId="0" fillId="6" borderId="8" xfId="0" applyFill="1" applyBorder="1" applyAlignment="1">
      <alignment wrapText="1"/>
    </xf>
    <xf numFmtId="164" fontId="1" fillId="0" borderId="21" xfId="0" applyNumberFormat="1" applyFont="1" applyBorder="1" applyAlignment="1">
      <alignment horizontal="center" vertical="center"/>
    </xf>
    <xf numFmtId="3" fontId="0" fillId="6" borderId="8" xfId="0" applyNumberFormat="1" applyFill="1" applyBorder="1" applyAlignment="1">
      <alignment horizontal="center" vertical="center"/>
    </xf>
    <xf numFmtId="3" fontId="0" fillId="6" borderId="28" xfId="0" applyNumberFormat="1" applyFill="1" applyBorder="1" applyAlignment="1">
      <alignment horizontal="center" vertical="center"/>
    </xf>
    <xf numFmtId="4" fontId="3" fillId="5" borderId="36" xfId="0" applyNumberFormat="1" applyFont="1" applyFill="1" applyBorder="1" applyAlignment="1">
      <alignment horizontal="center" vertical="center"/>
    </xf>
    <xf numFmtId="4" fontId="3" fillId="5" borderId="37" xfId="0" applyNumberFormat="1" applyFont="1" applyFill="1" applyBorder="1" applyAlignment="1">
      <alignment horizontal="center" vertical="center"/>
    </xf>
    <xf numFmtId="4" fontId="3" fillId="5" borderId="38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4" fontId="4" fillId="5" borderId="19" xfId="0" applyNumberFormat="1" applyFont="1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5" borderId="23" xfId="0" applyFill="1" applyBorder="1" applyAlignment="1">
      <alignment horizontal="left"/>
    </xf>
    <xf numFmtId="0" fontId="1" fillId="5" borderId="34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39" xfId="0" applyFont="1" applyFill="1" applyBorder="1" applyAlignment="1">
      <alignment horizontal="left"/>
    </xf>
    <xf numFmtId="165" fontId="3" fillId="5" borderId="24" xfId="0" applyNumberFormat="1" applyFont="1" applyFill="1" applyBorder="1" applyAlignment="1">
      <alignment horizontal="center"/>
    </xf>
    <xf numFmtId="165" fontId="3" fillId="5" borderId="25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6" borderId="8" xfId="0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32" xfId="0" applyFont="1" applyFill="1" applyBorder="1" applyAlignment="1">
      <alignment horizontal="left"/>
    </xf>
    <xf numFmtId="0" fontId="1" fillId="2" borderId="26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ACFE1-9C08-45DB-8A5E-1FEBF6C30698}">
  <sheetPr>
    <pageSetUpPr fitToPage="1"/>
  </sheetPr>
  <dimension ref="A1:X21"/>
  <sheetViews>
    <sheetView tabSelected="1" zoomScale="80" zoomScaleNormal="8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D5" sqref="D5:D8"/>
    </sheetView>
  </sheetViews>
  <sheetFormatPr defaultColWidth="9.140625" defaultRowHeight="15" x14ac:dyDescent="0.25"/>
  <cols>
    <col min="1" max="2" width="9.140625" style="1"/>
    <col min="3" max="3" width="45.7109375" customWidth="1"/>
    <col min="4" max="4" width="34.42578125" customWidth="1"/>
    <col min="5" max="5" width="41.140625" customWidth="1"/>
    <col min="6" max="16" width="13.85546875" customWidth="1"/>
    <col min="17" max="17" width="18.28515625" customWidth="1"/>
    <col min="18" max="24" width="13.85546875" customWidth="1"/>
  </cols>
  <sheetData>
    <row r="1" spans="1:24" x14ac:dyDescent="0.25">
      <c r="A1" s="59" t="s">
        <v>56</v>
      </c>
      <c r="B1" s="59"/>
      <c r="C1" s="59"/>
    </row>
    <row r="2" spans="1:24" ht="15.75" thickBot="1" x14ac:dyDescent="0.3"/>
    <row r="3" spans="1:24" x14ac:dyDescent="0.25">
      <c r="A3" s="60" t="s">
        <v>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2"/>
    </row>
    <row r="4" spans="1:24" ht="15.75" thickBot="1" x14ac:dyDescent="0.3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9">
        <v>8</v>
      </c>
      <c r="I4" s="10">
        <v>9</v>
      </c>
      <c r="J4" s="12">
        <v>10</v>
      </c>
      <c r="K4" s="13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10">
        <v>21</v>
      </c>
      <c r="V4" s="10">
        <v>22</v>
      </c>
      <c r="W4" s="10">
        <v>23</v>
      </c>
      <c r="X4" s="12">
        <v>24</v>
      </c>
    </row>
    <row r="5" spans="1:24" ht="30" customHeight="1" x14ac:dyDescent="0.25">
      <c r="A5" s="63" t="s">
        <v>36</v>
      </c>
      <c r="B5" s="47" t="s">
        <v>38</v>
      </c>
      <c r="C5" s="48" t="s">
        <v>1</v>
      </c>
      <c r="D5" s="48" t="s">
        <v>2</v>
      </c>
      <c r="E5" s="47" t="s">
        <v>3</v>
      </c>
      <c r="F5" s="47" t="s">
        <v>4</v>
      </c>
      <c r="G5" s="66" t="s">
        <v>37</v>
      </c>
      <c r="H5" s="68" t="s">
        <v>5</v>
      </c>
      <c r="I5" s="70" t="s">
        <v>6</v>
      </c>
      <c r="J5" s="72" t="s">
        <v>7</v>
      </c>
      <c r="K5" s="56" t="s">
        <v>8</v>
      </c>
      <c r="L5" s="58"/>
      <c r="M5" s="58"/>
      <c r="N5" s="58"/>
      <c r="O5" s="58"/>
      <c r="P5" s="47" t="s">
        <v>9</v>
      </c>
      <c r="Q5" s="47" t="s">
        <v>10</v>
      </c>
      <c r="R5" s="47" t="s">
        <v>11</v>
      </c>
      <c r="S5" s="47" t="s">
        <v>12</v>
      </c>
      <c r="T5" s="47" t="s">
        <v>13</v>
      </c>
      <c r="U5" s="47" t="s">
        <v>14</v>
      </c>
      <c r="V5" s="49" t="s">
        <v>15</v>
      </c>
      <c r="W5" s="50"/>
      <c r="X5" s="53" t="s">
        <v>16</v>
      </c>
    </row>
    <row r="6" spans="1:24" x14ac:dyDescent="0.25">
      <c r="A6" s="64"/>
      <c r="B6" s="47"/>
      <c r="C6" s="65"/>
      <c r="D6" s="65"/>
      <c r="E6" s="47"/>
      <c r="F6" s="47"/>
      <c r="G6" s="66"/>
      <c r="H6" s="68"/>
      <c r="I6" s="70"/>
      <c r="J6" s="72"/>
      <c r="K6" s="55" t="s">
        <v>17</v>
      </c>
      <c r="L6" s="57" t="s">
        <v>18</v>
      </c>
      <c r="M6" s="57" t="s">
        <v>19</v>
      </c>
      <c r="N6" s="57" t="s">
        <v>20</v>
      </c>
      <c r="O6" s="57" t="s">
        <v>21</v>
      </c>
      <c r="P6" s="47"/>
      <c r="Q6" s="47"/>
      <c r="R6" s="47"/>
      <c r="S6" s="47"/>
      <c r="T6" s="47"/>
      <c r="U6" s="47"/>
      <c r="V6" s="49"/>
      <c r="W6" s="50"/>
      <c r="X6" s="53"/>
    </row>
    <row r="7" spans="1:24" ht="22.5" customHeight="1" x14ac:dyDescent="0.25">
      <c r="A7" s="64"/>
      <c r="B7" s="47"/>
      <c r="C7" s="65"/>
      <c r="D7" s="65"/>
      <c r="E7" s="47"/>
      <c r="F7" s="47"/>
      <c r="G7" s="66"/>
      <c r="H7" s="68"/>
      <c r="I7" s="70"/>
      <c r="J7" s="72"/>
      <c r="K7" s="56"/>
      <c r="L7" s="58"/>
      <c r="M7" s="58"/>
      <c r="N7" s="58"/>
      <c r="O7" s="58"/>
      <c r="P7" s="48"/>
      <c r="Q7" s="48"/>
      <c r="R7" s="48"/>
      <c r="S7" s="48"/>
      <c r="T7" s="48"/>
      <c r="U7" s="48"/>
      <c r="V7" s="51"/>
      <c r="W7" s="52"/>
      <c r="X7" s="54"/>
    </row>
    <row r="8" spans="1:24" ht="17.25" x14ac:dyDescent="0.25">
      <c r="A8" s="64"/>
      <c r="B8" s="48"/>
      <c r="C8" s="65"/>
      <c r="D8" s="65"/>
      <c r="E8" s="48"/>
      <c r="F8" s="48"/>
      <c r="G8" s="67"/>
      <c r="H8" s="69"/>
      <c r="I8" s="71"/>
      <c r="J8" s="73"/>
      <c r="K8" s="2" t="s">
        <v>22</v>
      </c>
      <c r="L8" s="3" t="s">
        <v>22</v>
      </c>
      <c r="M8" s="3" t="s">
        <v>22</v>
      </c>
      <c r="N8" s="3" t="s">
        <v>22</v>
      </c>
      <c r="O8" s="3" t="s">
        <v>23</v>
      </c>
      <c r="P8" s="3" t="s">
        <v>24</v>
      </c>
      <c r="Q8" s="3" t="s">
        <v>25</v>
      </c>
      <c r="R8" s="4" t="s">
        <v>24</v>
      </c>
      <c r="S8" s="3" t="s">
        <v>26</v>
      </c>
      <c r="T8" s="3" t="s">
        <v>27</v>
      </c>
      <c r="U8" s="3" t="s">
        <v>24</v>
      </c>
      <c r="V8" s="3" t="s">
        <v>24</v>
      </c>
      <c r="W8" s="3" t="s">
        <v>28</v>
      </c>
      <c r="X8" s="5" t="s">
        <v>27</v>
      </c>
    </row>
    <row r="9" spans="1:24" ht="45" x14ac:dyDescent="0.25">
      <c r="A9" s="37">
        <v>6</v>
      </c>
      <c r="B9" s="17">
        <v>1</v>
      </c>
      <c r="C9" s="40" t="s">
        <v>39</v>
      </c>
      <c r="D9" s="14" t="s">
        <v>29</v>
      </c>
      <c r="E9" s="15" t="s">
        <v>40</v>
      </c>
      <c r="F9" s="41" t="s">
        <v>30</v>
      </c>
      <c r="G9" s="42" t="s">
        <v>31</v>
      </c>
      <c r="H9" s="22"/>
      <c r="I9" s="23"/>
      <c r="J9" s="24"/>
      <c r="K9" s="35">
        <v>0</v>
      </c>
      <c r="L9" s="33">
        <v>247.55618676865694</v>
      </c>
      <c r="M9" s="33">
        <v>0</v>
      </c>
      <c r="N9" s="33">
        <v>0</v>
      </c>
      <c r="O9" s="33">
        <v>0</v>
      </c>
      <c r="P9" s="33">
        <v>41.7</v>
      </c>
      <c r="Q9" s="33">
        <v>1273.7425062920158</v>
      </c>
      <c r="R9" s="33">
        <v>70.2</v>
      </c>
      <c r="S9" s="33">
        <v>9112.23</v>
      </c>
      <c r="T9" s="33">
        <v>7.1539027354332063</v>
      </c>
      <c r="U9" s="33">
        <v>82.453431679353884</v>
      </c>
      <c r="V9" s="33">
        <f>W9/1000/S9*100</f>
        <v>37.104044255709248</v>
      </c>
      <c r="W9" s="33">
        <v>3381005.8518820149</v>
      </c>
      <c r="X9" s="45">
        <v>4.4995154984676757</v>
      </c>
    </row>
    <row r="10" spans="1:24" ht="45" x14ac:dyDescent="0.25">
      <c r="A10" s="38"/>
      <c r="B10" s="17">
        <v>2</v>
      </c>
      <c r="C10" s="40"/>
      <c r="D10" s="14" t="s">
        <v>41</v>
      </c>
      <c r="E10" s="15" t="s">
        <v>40</v>
      </c>
      <c r="F10" s="41"/>
      <c r="G10" s="43"/>
      <c r="H10" s="22"/>
      <c r="I10" s="23"/>
      <c r="J10" s="24"/>
      <c r="K10" s="35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45"/>
    </row>
    <row r="11" spans="1:24" ht="45" x14ac:dyDescent="0.25">
      <c r="A11" s="38"/>
      <c r="B11" s="17">
        <v>3</v>
      </c>
      <c r="C11" s="40"/>
      <c r="D11" s="14" t="s">
        <v>42</v>
      </c>
      <c r="E11" s="15" t="s">
        <v>40</v>
      </c>
      <c r="F11" s="41"/>
      <c r="G11" s="44"/>
      <c r="H11" s="22"/>
      <c r="I11" s="23"/>
      <c r="J11" s="24"/>
      <c r="K11" s="35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45"/>
    </row>
    <row r="12" spans="1:24" ht="45" x14ac:dyDescent="0.25">
      <c r="A12" s="38"/>
      <c r="B12" s="17">
        <v>4</v>
      </c>
      <c r="C12" s="40" t="s">
        <v>43</v>
      </c>
      <c r="D12" s="14" t="s">
        <v>44</v>
      </c>
      <c r="E12" s="15" t="s">
        <v>32</v>
      </c>
      <c r="F12" s="41" t="s">
        <v>30</v>
      </c>
      <c r="G12" s="42" t="s">
        <v>31</v>
      </c>
      <c r="H12" s="22"/>
      <c r="I12" s="23"/>
      <c r="J12" s="24"/>
      <c r="K12" s="35">
        <v>0</v>
      </c>
      <c r="L12" s="33">
        <v>86.455305568731248</v>
      </c>
      <c r="M12" s="33">
        <v>288.52646481382828</v>
      </c>
      <c r="N12" s="33">
        <v>0</v>
      </c>
      <c r="O12" s="33">
        <v>0</v>
      </c>
      <c r="P12" s="33">
        <v>31.1</v>
      </c>
      <c r="Q12" s="33">
        <v>1373.2751532949353</v>
      </c>
      <c r="R12" s="33">
        <v>62.2</v>
      </c>
      <c r="S12" s="33">
        <v>39282.703799999996</v>
      </c>
      <c r="T12" s="33">
        <v>28.605122364405972</v>
      </c>
      <c r="U12" s="33">
        <v>61.630815748482171</v>
      </c>
      <c r="V12" s="33">
        <f>W12/1000/S12*100</f>
        <v>33.896948661665192</v>
      </c>
      <c r="W12" s="33">
        <v>13315637.940000001</v>
      </c>
      <c r="X12" s="45">
        <v>18.908858721936774</v>
      </c>
    </row>
    <row r="13" spans="1:24" ht="60" x14ac:dyDescent="0.25">
      <c r="A13" s="38"/>
      <c r="B13" s="17">
        <v>5</v>
      </c>
      <c r="C13" s="40"/>
      <c r="D13" s="14" t="s">
        <v>35</v>
      </c>
      <c r="E13" s="15" t="s">
        <v>45</v>
      </c>
      <c r="F13" s="41"/>
      <c r="G13" s="43"/>
      <c r="H13" s="22"/>
      <c r="I13" s="23"/>
      <c r="J13" s="24"/>
      <c r="K13" s="35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45"/>
    </row>
    <row r="14" spans="1:24" ht="45" x14ac:dyDescent="0.25">
      <c r="A14" s="38"/>
      <c r="B14" s="17">
        <v>6</v>
      </c>
      <c r="C14" s="40"/>
      <c r="D14" s="14" t="s">
        <v>46</v>
      </c>
      <c r="E14" s="15" t="s">
        <v>32</v>
      </c>
      <c r="F14" s="41"/>
      <c r="G14" s="43"/>
      <c r="H14" s="22"/>
      <c r="I14" s="23"/>
      <c r="J14" s="24"/>
      <c r="K14" s="35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45"/>
    </row>
    <row r="15" spans="1:24" ht="105" x14ac:dyDescent="0.25">
      <c r="A15" s="38"/>
      <c r="B15" s="17">
        <v>7</v>
      </c>
      <c r="C15" s="40"/>
      <c r="D15" s="14" t="s">
        <v>47</v>
      </c>
      <c r="E15" s="15" t="s">
        <v>48</v>
      </c>
      <c r="F15" s="41"/>
      <c r="G15" s="44"/>
      <c r="H15" s="22"/>
      <c r="I15" s="23"/>
      <c r="J15" s="24"/>
      <c r="K15" s="35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45"/>
    </row>
    <row r="16" spans="1:24" ht="75" x14ac:dyDescent="0.25">
      <c r="A16" s="38"/>
      <c r="B16" s="17">
        <v>8</v>
      </c>
      <c r="C16" s="40" t="s">
        <v>49</v>
      </c>
      <c r="D16" s="14" t="s">
        <v>50</v>
      </c>
      <c r="E16" s="15" t="s">
        <v>51</v>
      </c>
      <c r="F16" s="41" t="s">
        <v>30</v>
      </c>
      <c r="G16" s="42" t="s">
        <v>31</v>
      </c>
      <c r="H16" s="22"/>
      <c r="I16" s="23"/>
      <c r="J16" s="24"/>
      <c r="K16" s="35">
        <v>393.00415718213969</v>
      </c>
      <c r="L16" s="33">
        <v>63.905258004654108</v>
      </c>
      <c r="M16" s="33">
        <v>0</v>
      </c>
      <c r="N16" s="33">
        <v>0</v>
      </c>
      <c r="O16" s="33">
        <v>0</v>
      </c>
      <c r="P16" s="33">
        <v>43.4</v>
      </c>
      <c r="Q16" s="33">
        <v>1135.1269895411506</v>
      </c>
      <c r="R16" s="33">
        <v>74.599999999999994</v>
      </c>
      <c r="S16" s="33">
        <v>34840.367760000001</v>
      </c>
      <c r="T16" s="33">
        <v>30.692925180189246</v>
      </c>
      <c r="U16" s="33">
        <v>65.717031799781438</v>
      </c>
      <c r="V16" s="33">
        <f>W16/1000/S16*100</f>
        <v>36.144367489879791</v>
      </c>
      <c r="W16" s="33">
        <v>12592830.558</v>
      </c>
      <c r="X16" s="45">
        <v>19.599161509667798</v>
      </c>
    </row>
    <row r="17" spans="1:24" ht="75" x14ac:dyDescent="0.25">
      <c r="A17" s="38"/>
      <c r="B17" s="17">
        <v>9</v>
      </c>
      <c r="C17" s="40"/>
      <c r="D17" s="14" t="s">
        <v>52</v>
      </c>
      <c r="E17" s="15" t="s">
        <v>53</v>
      </c>
      <c r="F17" s="41"/>
      <c r="G17" s="43"/>
      <c r="H17" s="22"/>
      <c r="I17" s="23"/>
      <c r="J17" s="24"/>
      <c r="K17" s="35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45"/>
    </row>
    <row r="18" spans="1:24" ht="90.75" thickBot="1" x14ac:dyDescent="0.3">
      <c r="A18" s="39"/>
      <c r="B18" s="18">
        <v>10</v>
      </c>
      <c r="C18" s="40"/>
      <c r="D18" s="14" t="s">
        <v>54</v>
      </c>
      <c r="E18" s="15" t="s">
        <v>55</v>
      </c>
      <c r="F18" s="41"/>
      <c r="G18" s="44"/>
      <c r="H18" s="22"/>
      <c r="I18" s="23"/>
      <c r="J18" s="24"/>
      <c r="K18" s="36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46"/>
    </row>
    <row r="19" spans="1:24" ht="15.75" thickBot="1" x14ac:dyDescent="0.3">
      <c r="A19" s="25" t="s">
        <v>33</v>
      </c>
      <c r="B19" s="26"/>
      <c r="C19" s="26"/>
      <c r="D19" s="26"/>
      <c r="E19" s="26"/>
      <c r="F19" s="26"/>
      <c r="G19" s="27"/>
      <c r="H19" s="19">
        <f t="shared" ref="H19:O19" si="0">SUM(H9:H18)</f>
        <v>0</v>
      </c>
      <c r="I19" s="20">
        <f t="shared" si="0"/>
        <v>0</v>
      </c>
      <c r="J19" s="21">
        <f t="shared" si="0"/>
        <v>0</v>
      </c>
      <c r="K19" s="16">
        <f t="shared" si="0"/>
        <v>393.00415718213969</v>
      </c>
      <c r="L19" s="6">
        <f t="shared" si="0"/>
        <v>397.91675034204229</v>
      </c>
      <c r="M19" s="6">
        <f t="shared" si="0"/>
        <v>288.52646481382828</v>
      </c>
      <c r="N19" s="6">
        <f t="shared" si="0"/>
        <v>0</v>
      </c>
      <c r="O19" s="6">
        <f t="shared" si="0"/>
        <v>0</v>
      </c>
      <c r="P19" s="6"/>
      <c r="Q19" s="6">
        <f>SUM(Q9:Q18)</f>
        <v>3782.1446491281017</v>
      </c>
      <c r="R19" s="6"/>
      <c r="S19" s="6">
        <f>SUM(S9:S18)</f>
        <v>83235.301559999993</v>
      </c>
      <c r="T19" s="6">
        <f>S19/Q19</f>
        <v>22.007434744514132</v>
      </c>
      <c r="U19" s="6"/>
      <c r="V19" s="6"/>
      <c r="W19" s="6">
        <f>SUM(W9:W18)</f>
        <v>29289474.349882014</v>
      </c>
      <c r="X19" s="7">
        <f>(83235300-W19)/3782100</f>
        <v>14.263458303619149</v>
      </c>
    </row>
    <row r="20" spans="1:24" ht="15.75" thickBot="1" x14ac:dyDescent="0.3">
      <c r="A20" s="28" t="s">
        <v>34</v>
      </c>
      <c r="B20" s="29"/>
      <c r="C20" s="29"/>
      <c r="D20" s="29"/>
      <c r="E20" s="29"/>
      <c r="F20" s="29"/>
      <c r="G20" s="30"/>
      <c r="H20" s="31">
        <f>SUM(H19:J19)</f>
        <v>0</v>
      </c>
      <c r="I20" s="31"/>
      <c r="J20" s="32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</sheetData>
  <mergeCells count="81">
    <mergeCell ref="R5:R7"/>
    <mergeCell ref="A1:C1"/>
    <mergeCell ref="A3:X3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O5"/>
    <mergeCell ref="P5:P7"/>
    <mergeCell ref="Q5:Q7"/>
    <mergeCell ref="K6:K7"/>
    <mergeCell ref="L6:L7"/>
    <mergeCell ref="M6:M7"/>
    <mergeCell ref="N6:N7"/>
    <mergeCell ref="O6:O7"/>
    <mergeCell ref="S5:S7"/>
    <mergeCell ref="T5:T7"/>
    <mergeCell ref="U5:U7"/>
    <mergeCell ref="V5:W7"/>
    <mergeCell ref="X5:X7"/>
    <mergeCell ref="X9:X11"/>
    <mergeCell ref="C12:C15"/>
    <mergeCell ref="F12:F15"/>
    <mergeCell ref="G12:G15"/>
    <mergeCell ref="O9:O11"/>
    <mergeCell ref="P9:P11"/>
    <mergeCell ref="Q9:Q11"/>
    <mergeCell ref="R9:R11"/>
    <mergeCell ref="S9:S11"/>
    <mergeCell ref="T9:T11"/>
    <mergeCell ref="N9:N11"/>
    <mergeCell ref="L9:L11"/>
    <mergeCell ref="M9:M11"/>
    <mergeCell ref="N12:N15"/>
    <mergeCell ref="O12:O15"/>
    <mergeCell ref="U9:U11"/>
    <mergeCell ref="V9:V11"/>
    <mergeCell ref="W9:W11"/>
    <mergeCell ref="P16:P18"/>
    <mergeCell ref="V12:V15"/>
    <mergeCell ref="W12:W15"/>
    <mergeCell ref="T16:T18"/>
    <mergeCell ref="U16:U18"/>
    <mergeCell ref="V16:V18"/>
    <mergeCell ref="X12:X15"/>
    <mergeCell ref="C16:C18"/>
    <mergeCell ref="F16:F18"/>
    <mergeCell ref="G16:G18"/>
    <mergeCell ref="P12:P15"/>
    <mergeCell ref="Q12:Q15"/>
    <mergeCell ref="R12:R15"/>
    <mergeCell ref="S12:S15"/>
    <mergeCell ref="T12:T15"/>
    <mergeCell ref="U12:U15"/>
    <mergeCell ref="K12:K15"/>
    <mergeCell ref="L12:L15"/>
    <mergeCell ref="M12:M15"/>
    <mergeCell ref="W16:W18"/>
    <mergeCell ref="X16:X18"/>
    <mergeCell ref="S16:S18"/>
    <mergeCell ref="A19:G19"/>
    <mergeCell ref="A20:G20"/>
    <mergeCell ref="H20:J20"/>
    <mergeCell ref="Q16:Q18"/>
    <mergeCell ref="R16:R18"/>
    <mergeCell ref="K16:K18"/>
    <mergeCell ref="L16:L18"/>
    <mergeCell ref="M16:M18"/>
    <mergeCell ref="N16:N18"/>
    <mergeCell ref="O16:O18"/>
    <mergeCell ref="A9:A18"/>
    <mergeCell ref="C9:C11"/>
    <mergeCell ref="F9:F11"/>
    <mergeCell ref="G9:G11"/>
    <mergeCell ref="K9:K11"/>
  </mergeCells>
  <conditionalFormatting sqref="F9:I9 F10:F11 H10:I11 F12:I12 F16:I16 F13:F15 H13:I15 F17:F18 H17:I18">
    <cfRule type="containsText" dxfId="0" priority="1" operator="containsText" text="ANO">
      <formula>NOT(ISERROR(SEARCH("ANO",F9)))</formula>
    </cfRule>
  </conditionalFormatting>
  <pageMargins left="0.7" right="0.7" top="0.78740157499999996" bottom="0.78740157499999996" header="0.3" footer="0.3"/>
  <pageSetup paperSize="8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Dvořák Milan</cp:lastModifiedBy>
  <cp:lastPrinted>2022-03-02T08:27:32Z</cp:lastPrinted>
  <dcterms:created xsi:type="dcterms:W3CDTF">2015-06-05T18:19:34Z</dcterms:created>
  <dcterms:modified xsi:type="dcterms:W3CDTF">2022-03-22T13:11:28Z</dcterms:modified>
</cp:coreProperties>
</file>