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16860" windowHeight="20505" activeTab="0"/>
  </bookViews>
  <sheets>
    <sheet name="kryci list" sheetId="1" r:id="rId1"/>
    <sheet name="polozkovy rozpocet" sheetId="2" r:id="rId2"/>
  </sheets>
  <definedNames>
    <definedName name="_xlnm.Print_Titles" localSheetId="1">'polozkovy rozpocet'!$1:$1</definedName>
  </definedNames>
  <calcPr fullCalcOnLoad="1"/>
</workbook>
</file>

<file path=xl/comments1.xml><?xml version="1.0" encoding="utf-8"?>
<comments xmlns="http://schemas.openxmlformats.org/spreadsheetml/2006/main">
  <authors>
    <author>Radim Štěpánek</author>
  </authors>
  <commentList>
    <comment ref="C13" authorId="0">
      <text>
        <r>
          <rPr>
            <sz val="9"/>
            <color indexed="8"/>
            <rFont val="Tahoma"/>
            <family val="2"/>
          </rPr>
          <t>Název</t>
        </r>
      </text>
    </comment>
    <comment ref="F13" authorId="0">
      <text>
        <r>
          <rPr>
            <sz val="9"/>
            <rFont val="Tahoma"/>
            <family val="2"/>
          </rPr>
          <t>IČO</t>
        </r>
      </text>
    </comment>
    <comment ref="C14" authorId="0">
      <text>
        <r>
          <rPr>
            <sz val="9"/>
            <color indexed="8"/>
            <rFont val="Tahoma"/>
            <family val="2"/>
          </rPr>
          <t>Ulice</t>
        </r>
      </text>
    </comment>
    <comment ref="F14" authorId="0">
      <text>
        <r>
          <rPr>
            <sz val="9"/>
            <rFont val="Tahoma"/>
            <family val="2"/>
          </rPr>
          <t>DIČ</t>
        </r>
      </text>
    </comment>
    <comment ref="B15" authorId="0">
      <text>
        <r>
          <rPr>
            <sz val="9"/>
            <color indexed="8"/>
            <rFont val="Tahoma"/>
            <family val="2"/>
          </rPr>
          <t>PSČ</t>
        </r>
      </text>
    </comment>
    <comment ref="C15" authorId="0">
      <text>
        <r>
          <rPr>
            <sz val="9"/>
            <color indexed="8"/>
            <rFont val="Tahoma"/>
            <family val="2"/>
          </rPr>
          <t>Ulice</t>
        </r>
      </text>
    </comment>
  </commentList>
</comments>
</file>

<file path=xl/sharedStrings.xml><?xml version="1.0" encoding="utf-8"?>
<sst xmlns="http://schemas.openxmlformats.org/spreadsheetml/2006/main" count="351" uniqueCount="205">
  <si>
    <t>ČP</t>
  </si>
  <si>
    <t>TV</t>
  </si>
  <si>
    <t>Kód položky</t>
  </si>
  <si>
    <t>Plný popis</t>
  </si>
  <si>
    <t>MJ</t>
  </si>
  <si>
    <t>Množství</t>
  </si>
  <si>
    <t>J. cena indexovaná</t>
  </si>
  <si>
    <t>Celková cena</t>
  </si>
  <si>
    <t>D</t>
  </si>
  <si>
    <t>HSV</t>
  </si>
  <si>
    <t>Práce a dodávky HSV</t>
  </si>
  <si>
    <t>1</t>
  </si>
  <si>
    <t>Zemní práce</t>
  </si>
  <si>
    <t>K</t>
  </si>
  <si>
    <t>132153411</t>
  </si>
  <si>
    <t>Hloubení rýh pro závlahy rýhovačem pro potrubí do DN 100 v horninách třídy těžitelnosti I a II, skupiny 1 až 4 hloubky do 30 cm, šířky do 15 cm, délky přes 400 do 800 m</t>
  </si>
  <si>
    <t>m</t>
  </si>
  <si>
    <t>174111101</t>
  </si>
  <si>
    <t>Zásyp sypaninou z jakékoliv horniny ručně s uložením výkopku ve vrstvách se zhutněním jam, šachet, rýh nebo kolem objektů v těchto vykopávkách</t>
  </si>
  <si>
    <t>m3</t>
  </si>
  <si>
    <t>174111109</t>
  </si>
  <si>
    <t>Zásyp sypaninou z jakékoliv horniny ručně Příplatek k ceně za prohození sypaniny sítem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</si>
  <si>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</si>
  <si>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</si>
  <si>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175111109</t>
  </si>
  <si>
    <t>Obsypání potrubí ručně sypaninou z vhodných hornin třídy těžitelnosti I a II, skupiny 1 až 4 nebo materiálem připraveným podél výkopu ve vzdálenosti do 3 m od jeho kraje pro jakoukoliv hloubku výkopu a míru zhutnění Příplatek k ceně za prohození sypaniny</t>
  </si>
  <si>
    <t>8</t>
  </si>
  <si>
    <t>Trubní vedení</t>
  </si>
  <si>
    <t>M</t>
  </si>
  <si>
    <t>58156562</t>
  </si>
  <si>
    <t>kg</t>
  </si>
  <si>
    <t>871143101</t>
  </si>
  <si>
    <t>871172201</t>
  </si>
  <si>
    <t>877162001</t>
  </si>
  <si>
    <t>kus</t>
  </si>
  <si>
    <t>879311101</t>
  </si>
  <si>
    <t>Montáž a nastavení postřikovače včetně napojení na rozvodné potrubí rozprašovacího napojení 1/2"</t>
  </si>
  <si>
    <t>879311102</t>
  </si>
  <si>
    <t>Montáž elektromagnetického ventilu G 1" sestava tří ventilů</t>
  </si>
  <si>
    <t>soubor</t>
  </si>
  <si>
    <t>899921114</t>
  </si>
  <si>
    <t>899921149</t>
  </si>
  <si>
    <t>Filtr závlahového systému montáž filtru ostatních typů</t>
  </si>
  <si>
    <t>899922521</t>
  </si>
  <si>
    <t>899924202</t>
  </si>
  <si>
    <t>Zprovoznění a odzkoušení závlahy přes 500 m2 zavlažované plochy</t>
  </si>
  <si>
    <t>9V alkalická baterie</t>
  </si>
  <si>
    <t>Nadzemní kapk. potrubí 16mm, 2.2l/h, 33cm, s komp. tlaku, 100m role</t>
  </si>
  <si>
    <t>Regulátor tlaku - 3,50 atm výstup (0,45-5m3/hod)</t>
  </si>
  <si>
    <t>Koncovka pro 16mm potrubí</t>
  </si>
  <si>
    <t>Zajišť. spona pro tvarovky na 16 mm potrubí</t>
  </si>
  <si>
    <t>Zajišť. bod. pro 16-17mm DripLine, 15cm hnědý</t>
  </si>
  <si>
    <t>Nástrčná spojka (17mm) pro XF Dripline a SDI</t>
  </si>
  <si>
    <t>Kolínko (17mm) pro XF Dripline a SDI</t>
  </si>
  <si>
    <t>T-kus (17mm) pro XF Dripline a SDI</t>
  </si>
  <si>
    <t>Tvarovka 17mm x 3/4"AG pro XF Dripline a SDI</t>
  </si>
  <si>
    <t>Písek podsypový spárovací frakce 0/1</t>
  </si>
  <si>
    <t>Montáž a nastavení postřikovače včetně napojení na rozvodné potrubí trysky pro rotační postřikovač</t>
  </si>
  <si>
    <t>Rotační tryska 3,1bar, dostřik 5,5m; 45°-270°</t>
  </si>
  <si>
    <t>Rotační tryska, 3,1bar, dostřik 7,3m; 45°-270°</t>
  </si>
  <si>
    <t>Rotační tryska 3,1 bar, dostřik 3,0m, 90°-210°</t>
  </si>
  <si>
    <t>Kulový ventil 1" vnitřní závit, bez vypouštění/PN16</t>
  </si>
  <si>
    <t>Hloubení šachet ručně zapažených i nezapažených v horninách třídy těžitelnosti I skupiny 3, půdorysná plocha výkopu do 4m2</t>
  </si>
  <si>
    <t>133212011</t>
  </si>
  <si>
    <t>893812101</t>
  </si>
  <si>
    <t>Rychlospojný ventil 3/4" IG, mosaz</t>
  </si>
  <si>
    <t>Klíč prorychlospojný ventil 3/4", mosaz</t>
  </si>
  <si>
    <t>Otočná koncovka hadice pro klíč 3/4", mosaz</t>
  </si>
  <si>
    <t>Montáž ventilové šachty standardní kruhového půdorysu, velká, do průměru 35cm</t>
  </si>
  <si>
    <t>Montáž ventilové šachty zátěžové obdélníkové, výšky 30cm rozměru do 50x38cm</t>
  </si>
  <si>
    <t>Ventilová šachtice, (dxšxv) 554x422x305mm</t>
  </si>
  <si>
    <t>Montáž ventilové šachty zátěžové obdélníkové, výšky 30cm rozměru do 64x50cm</t>
  </si>
  <si>
    <t>893812226</t>
  </si>
  <si>
    <t>893812225</t>
  </si>
  <si>
    <t>Ventilová šachtice, (dxšxv)  668x503x307mm</t>
  </si>
  <si>
    <t>Trubka tlaková PE HD (PE80) d 32 x 2,0 mm PN 8</t>
  </si>
  <si>
    <t>Svěrné šroubovací tvarovky pro PE32</t>
  </si>
  <si>
    <t>sada</t>
  </si>
  <si>
    <t>Montáž kapkové závlahy osazené na povrchu</t>
  </si>
  <si>
    <t>Montáž regulátoru tlaku pro elektromagnetické ventily</t>
  </si>
  <si>
    <t>871143212</t>
  </si>
  <si>
    <t>Montáž elektromagnetického ventilu G 1" jednoho kusu</t>
  </si>
  <si>
    <t>899921111</t>
  </si>
  <si>
    <r>
      <t xml:space="preserve">Ventilová šachtice kulatá </t>
    </r>
    <r>
      <rPr>
        <sz val="8"/>
        <color indexed="30"/>
        <rFont val="Arial"/>
        <family val="2"/>
      </rPr>
      <t>Ø 349mm, V 254mm</t>
    </r>
  </si>
  <si>
    <t>8PCD01</t>
  </si>
  <si>
    <t>8PCD02</t>
  </si>
  <si>
    <t>8PCD03</t>
  </si>
  <si>
    <t>8PCD04</t>
  </si>
  <si>
    <t>8PCD05</t>
  </si>
  <si>
    <t>8PCD06</t>
  </si>
  <si>
    <t>8PCD07</t>
  </si>
  <si>
    <t>8PCD08</t>
  </si>
  <si>
    <t>8PCD09</t>
  </si>
  <si>
    <t>8PCD10</t>
  </si>
  <si>
    <t>8PCD11</t>
  </si>
  <si>
    <t>8PCD12</t>
  </si>
  <si>
    <t>8PCD13</t>
  </si>
  <si>
    <t>8PCD14</t>
  </si>
  <si>
    <t>8PCD15</t>
  </si>
  <si>
    <t>8PCD16</t>
  </si>
  <si>
    <t>8PCD17</t>
  </si>
  <si>
    <t>8PCD18</t>
  </si>
  <si>
    <t>8PCD20</t>
  </si>
  <si>
    <t>8PCD21</t>
  </si>
  <si>
    <t>8PCD22</t>
  </si>
  <si>
    <t>8PCD23</t>
  </si>
  <si>
    <t>8PCD24</t>
  </si>
  <si>
    <t>8PCD25</t>
  </si>
  <si>
    <t>8PCD26</t>
  </si>
  <si>
    <t>8PCD27</t>
  </si>
  <si>
    <t>8PCD28</t>
  </si>
  <si>
    <t>8PCD29</t>
  </si>
  <si>
    <t>8PCD30</t>
  </si>
  <si>
    <t>8PCD31</t>
  </si>
  <si>
    <t>8PCD32</t>
  </si>
  <si>
    <t>8PCD33</t>
  </si>
  <si>
    <t>8PCD37</t>
  </si>
  <si>
    <t>8PCD38</t>
  </si>
  <si>
    <t>8PCD41</t>
  </si>
  <si>
    <t>Montáž chránícího potrubí</t>
  </si>
  <si>
    <t>Chránící potrubí ohebné dvouplášťové HDPE/LDPE d75</t>
  </si>
  <si>
    <t>8PCD42</t>
  </si>
  <si>
    <t>8PCD43</t>
  </si>
  <si>
    <t>Doplňky závlahovho systému sestava pro zazimování (hlavní sestavy)</t>
  </si>
  <si>
    <t>899923101</t>
  </si>
  <si>
    <t>899924111</t>
  </si>
  <si>
    <t>Tlaková zkouška závlahového potrubí z LDPE nebo HDPE do DN32</t>
  </si>
  <si>
    <t>Položkový rozpočet</t>
  </si>
  <si>
    <t>Zakázka:</t>
  </si>
  <si>
    <t>Objednatel:</t>
  </si>
  <si>
    <t>VOŠ a SZeŠ Benešov</t>
  </si>
  <si>
    <t>IČ:</t>
  </si>
  <si>
    <t>Mendelova 131</t>
  </si>
  <si>
    <t>DIČ:</t>
  </si>
  <si>
    <t>25101</t>
  </si>
  <si>
    <t>Benešov</t>
  </si>
  <si>
    <t>Projektant:</t>
  </si>
  <si>
    <t>Zhotovitel:</t>
  </si>
  <si>
    <t>Vypracoval:</t>
  </si>
  <si>
    <t>Rekapitulace objektů</t>
  </si>
  <si>
    <t>Celkem</t>
  </si>
  <si>
    <t>Cena celkem bez DPH</t>
  </si>
  <si>
    <t>DPH 21%</t>
  </si>
  <si>
    <t>Cena celkem vč. DPH</t>
  </si>
  <si>
    <t>v</t>
  </si>
  <si>
    <t>dne</t>
  </si>
  <si>
    <t>Za zhotovitele</t>
  </si>
  <si>
    <t>Za objednatele</t>
  </si>
  <si>
    <t>Trubka tlaková PE HD (PE100) d 40 x 1,9 mm PN 10</t>
  </si>
  <si>
    <t>Montáž potrubí pro závlahy v otevřeném výkopu</t>
  </si>
  <si>
    <t>Svěrné šroubovací tvarovky pro PE40</t>
  </si>
  <si>
    <t>Montáž svěrných (mechanických) spojek na vodovodním potrubí spojek, kolen 90° nebo redukcí d 32, d 40</t>
  </si>
  <si>
    <t>Výsuvný postřikovač 1/2",3,1bar, jen pouzdra, zp. Ventil</t>
  </si>
  <si>
    <t>Elmag. ventil 1", 24V modul int. dekodér, přímé/úhlové napojení, regul. prutok.</t>
  </si>
  <si>
    <t xml:space="preserve">Filtr sítový 6/4" s vněj. závitem, 130 mikronů, PN8 </t>
  </si>
  <si>
    <t>Tvarovky pro zapojení hlavní sestavy</t>
  </si>
  <si>
    <t>Kulový ventil 6/4" vnitřní závit, bez vypouštění/PN16</t>
  </si>
  <si>
    <t>Mosazná zpětná klapka 6/4" (klapka mosaz)</t>
  </si>
  <si>
    <t>Montáž a nastavení řídicí jednotky závlahového systému</t>
  </si>
  <si>
    <t>Elektronická dekodérová ovládací jednotka 230/24VAC, diagnostika, alarmové hlášení v případě poruchy, vestavěný paměťový okruh pro uchování základního nastavení, možnost rozšíření o flow modul a vzdálené ovládání</t>
  </si>
  <si>
    <t>Akumulační jímka 20m3, samonosná</t>
  </si>
  <si>
    <t>Příslušenství k akumulačním jímky - poklopy, prostupky, těsnění, kg potrubí</t>
  </si>
  <si>
    <t>Propojení akumulačních jímky se vsakem</t>
  </si>
  <si>
    <t>Doprava a osazení akumulační nádrže</t>
  </si>
  <si>
    <t>Vodotěsné konektory max. 3x4,0mm2</t>
  </si>
  <si>
    <t>34111006R</t>
  </si>
  <si>
    <t>Kabel silový s Cu jádrem 750 V CYKY 2 x 2,5 mm2</t>
  </si>
  <si>
    <t>ks</t>
  </si>
  <si>
    <t>Základy,zvláštní zakládání</t>
  </si>
  <si>
    <t>2</t>
  </si>
  <si>
    <t>273321311R00</t>
  </si>
  <si>
    <t>Železobeton základových desek C 16/20</t>
  </si>
  <si>
    <t>273362021R00</t>
  </si>
  <si>
    <t>Výztuž základových desek ze svařovaných sití KARI</t>
  </si>
  <si>
    <t>t</t>
  </si>
  <si>
    <t>175200010RAA</t>
  </si>
  <si>
    <t>Obsyp objektu prohozenou zeminou, dovoz zeminy ze vzdálenosti  50 m</t>
  </si>
  <si>
    <t>Hloubení šachet v hor.2 do 100 m3</t>
  </si>
  <si>
    <t>Montáž čerpací stanice včetně příslušenství</t>
  </si>
  <si>
    <t>Rozvaděč vč. frekvenčního měniče - ovládání a ochrana čerpadla</t>
  </si>
  <si>
    <t>MgA. Jakub Červenka</t>
  </si>
  <si>
    <t>Rotační tryska, 3,1bar, dostřik 3,0m; 360°</t>
  </si>
  <si>
    <t>32xBARB navrtávací pas</t>
  </si>
  <si>
    <t>8PCD44</t>
  </si>
  <si>
    <t>8PCD45</t>
  </si>
  <si>
    <t>8PCD46</t>
  </si>
  <si>
    <t>8PCD48</t>
  </si>
  <si>
    <t>Kabel silový s Cu jádrem 750 V CYKY 5 x 2,5 mm2</t>
  </si>
  <si>
    <t>Tlakový snímač 0-10bar, vč. 50m kabelu</t>
  </si>
  <si>
    <t>PONORNÉ ČERPADLO 5" 400V, 3kW + příslušenství Q = 12 m3/h při H= 75m, tl. Nádoba 60l, 5-ti cestná armatura, kulový ventil 1", manometr, flexo hadice</t>
  </si>
  <si>
    <t>Vodoměr DN25, 1" šroubení, pulzní výstup 1l/imp</t>
  </si>
  <si>
    <t>8PCD52</t>
  </si>
  <si>
    <t>8PCD54</t>
  </si>
  <si>
    <t>8PCD55</t>
  </si>
  <si>
    <t>Zavlažovací systém pro areál školy s vybudováním akumulační nádrže</t>
  </si>
  <si>
    <t>133101101</t>
  </si>
  <si>
    <t>Kč</t>
  </si>
  <si>
    <t>CZGDA s.r.o.</t>
  </si>
  <si>
    <t>U Průhonu 1079/40</t>
  </si>
  <si>
    <t>170 00</t>
  </si>
  <si>
    <t>Praha 7</t>
  </si>
  <si>
    <t>8PCD53</t>
  </si>
  <si>
    <t xml:space="preserve">  SO.01  Zavlažovací systém - ETAPA 1</t>
  </si>
  <si>
    <t>61664651</t>
  </si>
  <si>
    <t>CZ61664651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</si>
</sst>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¤&quot;#,##0_);\(&quot;¤&quot;#,##0\)"/>
    <numFmt numFmtId="167" formatCode="&quot;¤&quot;#,##0_);[Red]\(&quot;¤&quot;#,##0\)"/>
    <numFmt numFmtId="168" formatCode="&quot;¤&quot;#,##0.00_);\(&quot;¤&quot;#,##0.00\)"/>
    <numFmt numFmtId="169" formatCode="&quot;¤&quot;#,##0.00_);[Red]\(&quot;¤&quot;#,##0.00\)"/>
    <numFmt numFmtId="170" formatCode="_(* #,##0_);_(* \(#,##0\);_(* &quot;-&quot;_);_(@_)"/>
    <numFmt numFmtId="171" formatCode="_(&quot;¤&quot;* #,##0_);_(&quot;¤&quot;* \(#,##0\);_(&quot;¤&quot;* &quot;-&quot;_);_(@_)"/>
    <numFmt numFmtId="172" formatCode="_(* #,##0.00_);_(* \(#,##0.00\);_(* &quot;-&quot;??_);_(@_)"/>
    <numFmt numFmtId="173" formatCode="_(&quot;¤&quot;* #,##0.00_);_(&quot;¤&quot;* \(#,##0.00\);_(&quot;¤&quot;* &quot;-&quot;??_);_(@_)"/>
    <numFmt numFmtId="174" formatCode="_(\$#,##0_);\(\$#,##0\)"/>
    <numFmt numFmtId="175" formatCode="_(\$#,##0_);[Red]\(\$#,##0\)"/>
    <numFmt numFmtId="176" formatCode="_(\$#,##0.00_);\(\$#,##0.00\)"/>
    <numFmt numFmtId="177" formatCode="_(\$#,##0.00_);[Red]\(\$#,##0.00\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;#,##0;"/>
    <numFmt numFmtId="181" formatCode="#,##0.000"/>
    <numFmt numFmtId="182" formatCode="#,##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¥€-2]\ #\ ##,000_);[Red]\([$€-2]\ #\ ##,000\)"/>
  </numFmts>
  <fonts count="63">
    <font>
      <sz val="11"/>
      <color theme="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color indexed="30"/>
      <name val="Arial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8"/>
      <name val="Calibri"/>
      <family val="2"/>
    </font>
    <font>
      <sz val="10"/>
      <name val="Arial CE"/>
      <family val="0"/>
    </font>
    <font>
      <b/>
      <sz val="10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19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color indexed="30"/>
      <name val="Tahoma"/>
      <family val="2"/>
    </font>
    <font>
      <b/>
      <sz val="8"/>
      <color indexed="49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65CE"/>
      <name val="Tahoma"/>
      <family val="2"/>
    </font>
    <font>
      <b/>
      <sz val="8"/>
      <color theme="8" tint="-0.24997000396251678"/>
      <name val="Tahoma"/>
      <family val="2"/>
    </font>
    <font>
      <sz val="8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8"/>
      <color theme="1"/>
      <name val="Tahoma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/>
      <right/>
      <top style="thin"/>
      <bottom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8" fillId="0" borderId="0">
      <alignment/>
      <protection/>
    </xf>
    <xf numFmtId="0" fontId="4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49" fontId="54" fillId="33" borderId="10" xfId="0" applyNumberFormat="1" applyFont="1" applyFill="1" applyBorder="1" applyAlignment="1" applyProtection="1">
      <alignment horizontal="center" vertical="center" wrapText="1" shrinkToFit="1" readingOrder="1"/>
      <protection/>
    </xf>
    <xf numFmtId="180" fontId="55" fillId="0" borderId="10" xfId="0" applyNumberFormat="1" applyFont="1" applyFill="1" applyBorder="1" applyAlignment="1" applyProtection="1">
      <alignment horizontal="right" vertical="center" readingOrder="1"/>
      <protection/>
    </xf>
    <xf numFmtId="0" fontId="0" fillId="0" borderId="0" xfId="0" applyFont="1" applyFill="1" applyAlignment="1">
      <alignment/>
    </xf>
    <xf numFmtId="3" fontId="54" fillId="0" borderId="10" xfId="0" applyNumberFormat="1" applyFont="1" applyFill="1" applyBorder="1" applyAlignment="1" applyProtection="1">
      <alignment horizontal="right" vertical="center" readingOrder="1"/>
      <protection/>
    </xf>
    <xf numFmtId="49" fontId="54" fillId="0" borderId="10" xfId="0" applyNumberFormat="1" applyFont="1" applyFill="1" applyBorder="1" applyAlignment="1" applyProtection="1">
      <alignment horizontal="center" vertical="center" readingOrder="1"/>
      <protection/>
    </xf>
    <xf numFmtId="49" fontId="54" fillId="0" borderId="10" xfId="0" applyNumberFormat="1" applyFont="1" applyFill="1" applyBorder="1" applyAlignment="1" applyProtection="1">
      <alignment horizontal="left" vertical="center" readingOrder="1"/>
      <protection/>
    </xf>
    <xf numFmtId="49" fontId="54" fillId="0" borderId="10" xfId="0" applyNumberFormat="1" applyFont="1" applyFill="1" applyBorder="1" applyAlignment="1" applyProtection="1">
      <alignment horizontal="left" vertical="top" wrapText="1" shrinkToFit="1" readingOrder="1"/>
      <protection/>
    </xf>
    <xf numFmtId="181" fontId="54" fillId="0" borderId="10" xfId="0" applyNumberFormat="1" applyFont="1" applyFill="1" applyBorder="1" applyAlignment="1" applyProtection="1">
      <alignment horizontal="right" vertical="center" readingOrder="1"/>
      <protection/>
    </xf>
    <xf numFmtId="4" fontId="54" fillId="0" borderId="10" xfId="0" applyNumberFormat="1" applyFont="1" applyFill="1" applyBorder="1" applyAlignment="1" applyProtection="1">
      <alignment horizontal="right" vertical="center" readingOrder="1"/>
      <protection/>
    </xf>
    <xf numFmtId="49" fontId="56" fillId="0" borderId="10" xfId="0" applyNumberFormat="1" applyFont="1" applyFill="1" applyBorder="1" applyAlignment="1" applyProtection="1">
      <alignment horizontal="left" vertical="top" wrapText="1" shrinkToFit="1" readingOrder="1"/>
      <protection/>
    </xf>
    <xf numFmtId="49" fontId="57" fillId="0" borderId="10" xfId="0" applyNumberFormat="1" applyFont="1" applyFill="1" applyBorder="1" applyAlignment="1" applyProtection="1">
      <alignment horizontal="center" vertical="center" readingOrder="1"/>
      <protection/>
    </xf>
    <xf numFmtId="49" fontId="57" fillId="0" borderId="10" xfId="0" applyNumberFormat="1" applyFont="1" applyFill="1" applyBorder="1" applyAlignment="1" applyProtection="1">
      <alignment horizontal="left" vertical="center" readingOrder="1"/>
      <protection/>
    </xf>
    <xf numFmtId="49" fontId="57" fillId="0" borderId="10" xfId="0" applyNumberFormat="1" applyFont="1" applyFill="1" applyBorder="1" applyAlignment="1" applyProtection="1">
      <alignment horizontal="left" vertical="top" wrapText="1" shrinkToFit="1" readingOrder="1"/>
      <protection/>
    </xf>
    <xf numFmtId="181" fontId="57" fillId="0" borderId="10" xfId="0" applyNumberFormat="1" applyFont="1" applyFill="1" applyBorder="1" applyAlignment="1" applyProtection="1">
      <alignment horizontal="right" vertical="center" readingOrder="1"/>
      <protection/>
    </xf>
    <xf numFmtId="4" fontId="57" fillId="0" borderId="10" xfId="0" applyNumberFormat="1" applyFont="1" applyFill="1" applyBorder="1" applyAlignment="1" applyProtection="1">
      <alignment horizontal="right" vertical="center" readingOrder="1"/>
      <protection/>
    </xf>
    <xf numFmtId="0" fontId="9" fillId="34" borderId="11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58" fillId="0" borderId="0" xfId="0" applyFont="1" applyAlignment="1">
      <alignment/>
    </xf>
    <xf numFmtId="0" fontId="58" fillId="0" borderId="13" xfId="0" applyFont="1" applyBorder="1" applyAlignment="1">
      <alignment horizontal="left" vertical="center" indent="1"/>
    </xf>
    <xf numFmtId="0" fontId="58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58" fillId="0" borderId="0" xfId="0" applyFont="1" applyBorder="1" applyAlignment="1">
      <alignment horizontal="right" vertical="center"/>
    </xf>
    <xf numFmtId="0" fontId="58" fillId="0" borderId="14" xfId="0" applyFont="1" applyBorder="1" applyAlignment="1">
      <alignment/>
    </xf>
    <xf numFmtId="0" fontId="10" fillId="0" borderId="13" xfId="0" applyFont="1" applyBorder="1" applyAlignment="1">
      <alignment horizontal="left" vertical="center" indent="1"/>
    </xf>
    <xf numFmtId="0" fontId="10" fillId="0" borderId="15" xfId="0" applyFont="1" applyBorder="1" applyAlignment="1">
      <alignment horizontal="left" vertical="center" indent="1"/>
    </xf>
    <xf numFmtId="49" fontId="10" fillId="0" borderId="16" xfId="0" applyNumberFormat="1" applyFont="1" applyBorder="1" applyAlignment="1">
      <alignment horizontal="right" vertical="center"/>
    </xf>
    <xf numFmtId="49" fontId="10" fillId="0" borderId="16" xfId="0" applyNumberFormat="1" applyFont="1" applyBorder="1" applyAlignment="1">
      <alignment horizontal="left" vertical="center"/>
    </xf>
    <xf numFmtId="0" fontId="10" fillId="0" borderId="16" xfId="0" applyFont="1" applyBorder="1" applyAlignment="1">
      <alignment vertical="center"/>
    </xf>
    <xf numFmtId="0" fontId="58" fillId="0" borderId="16" xfId="0" applyFont="1" applyBorder="1" applyAlignment="1">
      <alignment vertical="center"/>
    </xf>
    <xf numFmtId="0" fontId="58" fillId="0" borderId="17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58" fillId="0" borderId="13" xfId="0" applyFont="1" applyBorder="1" applyAlignment="1">
      <alignment/>
    </xf>
    <xf numFmtId="0" fontId="58" fillId="0" borderId="16" xfId="0" applyFont="1" applyBorder="1" applyAlignment="1">
      <alignment horizontal="right" vertical="center"/>
    </xf>
    <xf numFmtId="0" fontId="58" fillId="0" borderId="18" xfId="0" applyFont="1" applyBorder="1" applyAlignment="1">
      <alignment/>
    </xf>
    <xf numFmtId="0" fontId="10" fillId="0" borderId="15" xfId="0" applyFont="1" applyBorder="1" applyAlignment="1">
      <alignment horizontal="left" indent="1"/>
    </xf>
    <xf numFmtId="0" fontId="10" fillId="0" borderId="16" xfId="0" applyFont="1" applyBorder="1" applyAlignment="1">
      <alignment horizontal="left"/>
    </xf>
    <xf numFmtId="0" fontId="10" fillId="0" borderId="16" xfId="0" applyFont="1" applyBorder="1" applyAlignment="1">
      <alignment/>
    </xf>
    <xf numFmtId="0" fontId="10" fillId="0" borderId="16" xfId="0" applyFont="1" applyBorder="1" applyAlignment="1">
      <alignment horizontal="right" indent="1"/>
    </xf>
    <xf numFmtId="0" fontId="10" fillId="34" borderId="13" xfId="0" applyFont="1" applyFill="1" applyBorder="1" applyAlignment="1">
      <alignment horizontal="left" vertical="center" indent="1"/>
    </xf>
    <xf numFmtId="0" fontId="58" fillId="34" borderId="0" xfId="0" applyFont="1" applyFill="1" applyBorder="1" applyAlignment="1">
      <alignment/>
    </xf>
    <xf numFmtId="0" fontId="10" fillId="34" borderId="19" xfId="0" applyFont="1" applyFill="1" applyBorder="1" applyAlignment="1">
      <alignment horizontal="left" vertical="center" indent="1"/>
    </xf>
    <xf numFmtId="0" fontId="58" fillId="34" borderId="20" xfId="0" applyFont="1" applyFill="1" applyBorder="1" applyAlignment="1">
      <alignment/>
    </xf>
    <xf numFmtId="0" fontId="58" fillId="0" borderId="13" xfId="0" applyFont="1" applyBorder="1" applyAlignment="1">
      <alignment horizontal="center" vertical="center"/>
    </xf>
    <xf numFmtId="0" fontId="10" fillId="0" borderId="16" xfId="0" applyFont="1" applyBorder="1" applyAlignment="1">
      <alignment vertical="top"/>
    </xf>
    <xf numFmtId="14" fontId="10" fillId="0" borderId="16" xfId="0" applyNumberFormat="1" applyFont="1" applyBorder="1" applyAlignment="1">
      <alignment horizontal="center" vertical="top"/>
    </xf>
    <xf numFmtId="0" fontId="58" fillId="0" borderId="14" xfId="0" applyFont="1" applyBorder="1" applyAlignment="1">
      <alignment horizontal="right"/>
    </xf>
    <xf numFmtId="0" fontId="10" fillId="0" borderId="13" xfId="0" applyFont="1" applyBorder="1" applyAlignment="1">
      <alignment/>
    </xf>
    <xf numFmtId="0" fontId="58" fillId="0" borderId="19" xfId="0" applyFont="1" applyBorder="1" applyAlignment="1">
      <alignment/>
    </xf>
    <xf numFmtId="0" fontId="58" fillId="0" borderId="20" xfId="0" applyFont="1" applyBorder="1" applyAlignment="1">
      <alignment/>
    </xf>
    <xf numFmtId="0" fontId="58" fillId="0" borderId="21" xfId="0" applyFont="1" applyBorder="1" applyAlignment="1">
      <alignment horizontal="right"/>
    </xf>
    <xf numFmtId="0" fontId="11" fillId="34" borderId="22" xfId="0" applyFont="1" applyFill="1" applyBorder="1" applyAlignment="1">
      <alignment horizontal="left" vertical="center" indent="1"/>
    </xf>
    <xf numFmtId="49" fontId="9" fillId="34" borderId="11" xfId="0" applyNumberFormat="1" applyFont="1" applyFill="1" applyBorder="1" applyAlignment="1">
      <alignment horizontal="left" vertical="center"/>
    </xf>
    <xf numFmtId="0" fontId="59" fillId="35" borderId="11" xfId="0" applyFont="1" applyFill="1" applyBorder="1" applyAlignment="1">
      <alignment/>
    </xf>
    <xf numFmtId="0" fontId="59" fillId="0" borderId="0" xfId="0" applyFont="1" applyAlignment="1">
      <alignment/>
    </xf>
    <xf numFmtId="1" fontId="10" fillId="0" borderId="16" xfId="0" applyNumberFormat="1" applyFont="1" applyBorder="1" applyAlignment="1">
      <alignment horizontal="right" indent="1"/>
    </xf>
    <xf numFmtId="0" fontId="58" fillId="0" borderId="0" xfId="0" applyFont="1" applyBorder="1" applyAlignment="1">
      <alignment horizontal="right"/>
    </xf>
    <xf numFmtId="0" fontId="5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14" xfId="0" applyFont="1" applyBorder="1" applyAlignment="1">
      <alignment horizontal="right"/>
    </xf>
    <xf numFmtId="0" fontId="60" fillId="34" borderId="11" xfId="0" applyFont="1" applyFill="1" applyBorder="1" applyAlignment="1">
      <alignment/>
    </xf>
    <xf numFmtId="0" fontId="11" fillId="0" borderId="13" xfId="0" applyFont="1" applyFill="1" applyBorder="1" applyAlignment="1">
      <alignment horizontal="left" vertical="center" indent="1"/>
    </xf>
    <xf numFmtId="0" fontId="60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left" vertical="center"/>
    </xf>
    <xf numFmtId="0" fontId="5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59" fillId="0" borderId="0" xfId="0" applyFont="1" applyFill="1" applyAlignment="1">
      <alignment/>
    </xf>
    <xf numFmtId="0" fontId="10" fillId="0" borderId="13" xfId="0" applyFont="1" applyFill="1" applyBorder="1" applyAlignment="1">
      <alignment horizontal="left" vertical="center" indent="1"/>
    </xf>
    <xf numFmtId="0" fontId="58" fillId="0" borderId="0" xfId="0" applyFont="1" applyFill="1" applyBorder="1" applyAlignment="1">
      <alignment/>
    </xf>
    <xf numFmtId="4" fontId="10" fillId="0" borderId="0" xfId="0" applyNumberFormat="1" applyFont="1" applyFill="1" applyBorder="1" applyAlignment="1">
      <alignment horizontal="right" vertical="center"/>
    </xf>
    <xf numFmtId="49" fontId="10" fillId="0" borderId="14" xfId="0" applyNumberFormat="1" applyFont="1" applyFill="1" applyBorder="1" applyAlignment="1">
      <alignment horizontal="left" vertical="center"/>
    </xf>
    <xf numFmtId="0" fontId="58" fillId="0" borderId="0" xfId="0" applyFont="1" applyFill="1" applyAlignment="1">
      <alignment/>
    </xf>
    <xf numFmtId="49" fontId="10" fillId="34" borderId="0" xfId="0" applyNumberFormat="1" applyFont="1" applyFill="1" applyBorder="1" applyAlignment="1">
      <alignment horizontal="right" vertical="center"/>
    </xf>
    <xf numFmtId="49" fontId="10" fillId="34" borderId="20" xfId="0" applyNumberFormat="1" applyFont="1" applyFill="1" applyBorder="1" applyAlignment="1">
      <alignment horizontal="right" vertical="center"/>
    </xf>
    <xf numFmtId="49" fontId="10" fillId="0" borderId="0" xfId="0" applyNumberFormat="1" applyFont="1" applyBorder="1" applyAlignment="1">
      <alignment horizontal="right" vertical="center"/>
    </xf>
    <xf numFmtId="0" fontId="58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58" fillId="0" borderId="0" xfId="0" applyFont="1" applyBorder="1" applyAlignment="1">
      <alignment vertical="top"/>
    </xf>
    <xf numFmtId="0" fontId="10" fillId="0" borderId="0" xfId="0" applyFont="1" applyBorder="1" applyAlignment="1">
      <alignment horizontal="left" vertical="top"/>
    </xf>
    <xf numFmtId="0" fontId="58" fillId="0" borderId="13" xfId="0" applyFont="1" applyBorder="1" applyAlignment="1">
      <alignment horizontal="left" indent="1"/>
    </xf>
    <xf numFmtId="0" fontId="58" fillId="0" borderId="13" xfId="0" applyFont="1" applyBorder="1" applyAlignment="1">
      <alignment horizontal="left" vertical="top" indent="1"/>
    </xf>
    <xf numFmtId="0" fontId="10" fillId="0" borderId="23" xfId="0" applyFont="1" applyBorder="1" applyAlignment="1">
      <alignment horizontal="right" vertical="center"/>
    </xf>
    <xf numFmtId="0" fontId="10" fillId="0" borderId="23" xfId="0" applyFont="1" applyBorder="1" applyAlignment="1">
      <alignment horizontal="left" vertical="center"/>
    </xf>
    <xf numFmtId="0" fontId="58" fillId="0" borderId="23" xfId="0" applyFont="1" applyBorder="1" applyAlignment="1">
      <alignment vertical="center"/>
    </xf>
    <xf numFmtId="0" fontId="58" fillId="0" borderId="23" xfId="0" applyFont="1" applyBorder="1" applyAlignment="1">
      <alignment/>
    </xf>
    <xf numFmtId="0" fontId="58" fillId="0" borderId="23" xfId="0" applyFont="1" applyBorder="1" applyAlignment="1">
      <alignment horizontal="right"/>
    </xf>
    <xf numFmtId="0" fontId="58" fillId="0" borderId="24" xfId="0" applyFont="1" applyBorder="1" applyAlignment="1">
      <alignment horizontal="left" indent="1"/>
    </xf>
    <xf numFmtId="3" fontId="54" fillId="0" borderId="10" xfId="0" applyNumberFormat="1" applyFont="1" applyBorder="1" applyAlignment="1">
      <alignment horizontal="right" vertical="center" readingOrder="1"/>
    </xf>
    <xf numFmtId="49" fontId="54" fillId="0" borderId="10" xfId="0" applyNumberFormat="1" applyFont="1" applyBorder="1" applyAlignment="1">
      <alignment horizontal="center" vertical="center" readingOrder="1"/>
    </xf>
    <xf numFmtId="49" fontId="54" fillId="0" borderId="10" xfId="0" applyNumberFormat="1" applyFont="1" applyBorder="1" applyAlignment="1">
      <alignment horizontal="left" vertical="center" readingOrder="1"/>
    </xf>
    <xf numFmtId="49" fontId="54" fillId="0" borderId="10" xfId="0" applyNumberFormat="1" applyFont="1" applyBorder="1" applyAlignment="1">
      <alignment horizontal="left" vertical="top" wrapText="1" shrinkToFit="1" readingOrder="1"/>
    </xf>
    <xf numFmtId="181" fontId="54" fillId="0" borderId="10" xfId="0" applyNumberFormat="1" applyFont="1" applyBorder="1" applyAlignment="1">
      <alignment horizontal="right" vertical="center" readingOrder="1"/>
    </xf>
    <xf numFmtId="4" fontId="54" fillId="0" borderId="10" xfId="0" applyNumberFormat="1" applyFont="1" applyBorder="1" applyAlignment="1">
      <alignment horizontal="right" vertical="center" readingOrder="1"/>
    </xf>
    <xf numFmtId="0" fontId="0" fillId="0" borderId="0" xfId="0" applyAlignment="1">
      <alignment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/>
    </xf>
    <xf numFmtId="0" fontId="10" fillId="0" borderId="16" xfId="0" applyFont="1" applyBorder="1" applyAlignment="1">
      <alignment horizontal="right" indent="1"/>
    </xf>
    <xf numFmtId="0" fontId="10" fillId="0" borderId="17" xfId="0" applyFont="1" applyBorder="1" applyAlignment="1">
      <alignment horizontal="right" indent="1"/>
    </xf>
    <xf numFmtId="0" fontId="58" fillId="0" borderId="23" xfId="0" applyFont="1" applyBorder="1" applyAlignment="1">
      <alignment horizontal="center"/>
    </xf>
    <xf numFmtId="4" fontId="61" fillId="35" borderId="0" xfId="0" applyNumberFormat="1" applyFont="1" applyFill="1" applyBorder="1" applyAlignment="1">
      <alignment horizontal="right" vertical="center"/>
    </xf>
    <xf numFmtId="4" fontId="61" fillId="35" borderId="14" xfId="0" applyNumberFormat="1" applyFont="1" applyFill="1" applyBorder="1" applyAlignment="1">
      <alignment horizontal="right" vertical="center"/>
    </xf>
    <xf numFmtId="4" fontId="61" fillId="35" borderId="20" xfId="0" applyNumberFormat="1" applyFont="1" applyFill="1" applyBorder="1" applyAlignment="1">
      <alignment horizontal="right" vertical="center"/>
    </xf>
    <xf numFmtId="4" fontId="61" fillId="35" borderId="21" xfId="0" applyNumberFormat="1" applyFont="1" applyFill="1" applyBorder="1" applyAlignment="1">
      <alignment horizontal="right" vertical="center"/>
    </xf>
    <xf numFmtId="49" fontId="61" fillId="0" borderId="28" xfId="0" applyNumberFormat="1" applyFont="1" applyBorder="1" applyAlignment="1">
      <alignment horizontal="left" vertical="center"/>
    </xf>
    <xf numFmtId="49" fontId="61" fillId="0" borderId="29" xfId="0" applyNumberFormat="1" applyFont="1" applyBorder="1" applyAlignment="1">
      <alignment horizontal="left" vertical="center"/>
    </xf>
    <xf numFmtId="49" fontId="61" fillId="0" borderId="30" xfId="0" applyNumberFormat="1" applyFont="1" applyBorder="1" applyAlignment="1">
      <alignment horizontal="left" vertical="center"/>
    </xf>
    <xf numFmtId="4" fontId="10" fillId="0" borderId="31" xfId="0" applyNumberFormat="1" applyFont="1" applyBorder="1" applyAlignment="1">
      <alignment horizontal="right" vertical="center" indent="1"/>
    </xf>
    <xf numFmtId="4" fontId="10" fillId="0" borderId="32" xfId="0" applyNumberFormat="1" applyFont="1" applyBorder="1" applyAlignment="1">
      <alignment horizontal="right" vertical="center" inden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FF"/>
      <rgbColor rgb="00FFFFCC"/>
      <rgbColor rgb="00D3D3D3"/>
      <rgbColor rgb="00A9A9A9"/>
      <rgbColor rgb="00000080"/>
      <rgbColor rgb="00FF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view="pageBreakPreview" zoomScale="120" zoomScaleSheetLayoutView="120" zoomScalePageLayoutView="0" workbookViewId="0" topLeftCell="A1">
      <selection activeCell="F5" sqref="F5"/>
    </sheetView>
  </sheetViews>
  <sheetFormatPr defaultColWidth="10.8515625" defaultRowHeight="15"/>
  <cols>
    <col min="1" max="3" width="10.8515625" style="18" customWidth="1"/>
    <col min="4" max="4" width="13.8515625" style="18" customWidth="1"/>
    <col min="5" max="5" width="11.00390625" style="18" customWidth="1"/>
    <col min="6" max="6" width="10.8515625" style="18" customWidth="1"/>
    <col min="7" max="7" width="11.140625" style="18" bestFit="1" customWidth="1"/>
    <col min="8" max="16384" width="10.8515625" style="18" customWidth="1"/>
  </cols>
  <sheetData>
    <row r="1" spans="1:7" ht="36.75" customHeight="1" thickBot="1">
      <c r="A1" s="96" t="s">
        <v>127</v>
      </c>
      <c r="B1" s="97"/>
      <c r="C1" s="97"/>
      <c r="D1" s="97"/>
      <c r="E1" s="97"/>
      <c r="F1" s="97"/>
      <c r="G1" s="98"/>
    </row>
    <row r="2" spans="1:7" s="55" customFormat="1" ht="12.75">
      <c r="A2" s="52" t="s">
        <v>128</v>
      </c>
      <c r="B2" s="61" t="s">
        <v>194</v>
      </c>
      <c r="C2" s="53"/>
      <c r="D2" s="54"/>
      <c r="E2" s="16"/>
      <c r="F2" s="16"/>
      <c r="G2" s="17"/>
    </row>
    <row r="3" spans="1:7" s="68" customFormat="1" ht="12.75">
      <c r="A3" s="62"/>
      <c r="B3" s="63"/>
      <c r="C3" s="64"/>
      <c r="D3" s="65"/>
      <c r="E3" s="66"/>
      <c r="F3" s="66"/>
      <c r="G3" s="67"/>
    </row>
    <row r="4" spans="1:7" ht="12.75" customHeight="1">
      <c r="A4" s="19" t="s">
        <v>129</v>
      </c>
      <c r="B4" s="20"/>
      <c r="C4" s="21" t="s">
        <v>130</v>
      </c>
      <c r="D4" s="22"/>
      <c r="E4" s="23" t="s">
        <v>131</v>
      </c>
      <c r="F4" s="21" t="s">
        <v>203</v>
      </c>
      <c r="G4" s="24"/>
    </row>
    <row r="5" spans="1:7" ht="10.5">
      <c r="A5" s="25"/>
      <c r="B5" s="22"/>
      <c r="C5" s="21" t="s">
        <v>132</v>
      </c>
      <c r="D5" s="22"/>
      <c r="E5" s="23" t="s">
        <v>133</v>
      </c>
      <c r="F5" s="21" t="s">
        <v>204</v>
      </c>
      <c r="G5" s="24"/>
    </row>
    <row r="6" spans="1:7" ht="10.5">
      <c r="A6" s="26"/>
      <c r="B6" s="27" t="s">
        <v>134</v>
      </c>
      <c r="C6" s="28" t="s">
        <v>135</v>
      </c>
      <c r="D6" s="29"/>
      <c r="E6" s="30"/>
      <c r="F6" s="29"/>
      <c r="G6" s="31"/>
    </row>
    <row r="7" spans="1:7" ht="10.5">
      <c r="A7" s="25"/>
      <c r="B7" s="76"/>
      <c r="C7" s="21"/>
      <c r="D7" s="22"/>
      <c r="E7" s="77"/>
      <c r="F7" s="22"/>
      <c r="G7" s="24"/>
    </row>
    <row r="8" spans="1:7" ht="10.5">
      <c r="A8" s="19" t="s">
        <v>136</v>
      </c>
      <c r="B8" s="20"/>
      <c r="C8" s="32" t="s">
        <v>180</v>
      </c>
      <c r="D8" s="20"/>
      <c r="E8" s="23" t="s">
        <v>131</v>
      </c>
      <c r="F8" s="32"/>
      <c r="G8" s="24"/>
    </row>
    <row r="9" spans="1:7" ht="10.5">
      <c r="A9" s="33"/>
      <c r="B9" s="20"/>
      <c r="C9" s="32" t="s">
        <v>197</v>
      </c>
      <c r="D9" s="20"/>
      <c r="E9" s="23" t="s">
        <v>133</v>
      </c>
      <c r="F9" s="32"/>
      <c r="G9" s="24"/>
    </row>
    <row r="10" spans="1:7" ht="10.5">
      <c r="A10" s="33"/>
      <c r="B10" s="20"/>
      <c r="C10" s="32" t="s">
        <v>198</v>
      </c>
      <c r="D10" s="20"/>
      <c r="E10" s="23"/>
      <c r="F10" s="32"/>
      <c r="G10" s="24"/>
    </row>
    <row r="11" spans="1:7" ht="10.5">
      <c r="A11" s="81"/>
      <c r="B11" s="78" t="s">
        <v>199</v>
      </c>
      <c r="C11" s="32" t="s">
        <v>200</v>
      </c>
      <c r="D11" s="77"/>
      <c r="E11" s="20"/>
      <c r="F11" s="57"/>
      <c r="G11" s="24"/>
    </row>
    <row r="12" spans="1:7" ht="10.5">
      <c r="A12" s="88"/>
      <c r="B12" s="83"/>
      <c r="C12" s="84"/>
      <c r="D12" s="85"/>
      <c r="E12" s="86"/>
      <c r="F12" s="87"/>
      <c r="G12" s="35"/>
    </row>
    <row r="13" spans="1:7" ht="10.5">
      <c r="A13" s="19" t="s">
        <v>137</v>
      </c>
      <c r="B13" s="20"/>
      <c r="C13" s="20"/>
      <c r="D13" s="20"/>
      <c r="E13" s="23" t="s">
        <v>131</v>
      </c>
      <c r="F13" s="21"/>
      <c r="G13" s="24"/>
    </row>
    <row r="14" spans="1:7" ht="10.5">
      <c r="A14" s="25"/>
      <c r="B14" s="22"/>
      <c r="C14" s="20"/>
      <c r="D14" s="20"/>
      <c r="E14" s="23" t="s">
        <v>133</v>
      </c>
      <c r="F14" s="21"/>
      <c r="G14" s="24"/>
    </row>
    <row r="15" spans="1:7" ht="10.5">
      <c r="A15" s="25"/>
      <c r="B15" s="76"/>
      <c r="C15" s="99"/>
      <c r="D15" s="99"/>
      <c r="E15" s="23"/>
      <c r="F15" s="22"/>
      <c r="G15" s="24"/>
    </row>
    <row r="16" spans="1:7" ht="10.5">
      <c r="A16" s="26"/>
      <c r="B16" s="27"/>
      <c r="C16" s="28"/>
      <c r="D16" s="28"/>
      <c r="E16" s="34"/>
      <c r="F16" s="29"/>
      <c r="G16" s="31"/>
    </row>
    <row r="17" spans="1:7" ht="10.5">
      <c r="A17" s="82" t="s">
        <v>138</v>
      </c>
      <c r="B17" s="79"/>
      <c r="C17" s="80"/>
      <c r="D17" s="22"/>
      <c r="E17" s="23"/>
      <c r="F17" s="22"/>
      <c r="G17" s="24"/>
    </row>
    <row r="18" spans="1:7" ht="25.5" customHeight="1">
      <c r="A18" s="36" t="s">
        <v>139</v>
      </c>
      <c r="B18" s="37"/>
      <c r="C18" s="38"/>
      <c r="D18" s="56"/>
      <c r="E18" s="39"/>
      <c r="F18" s="100" t="s">
        <v>140</v>
      </c>
      <c r="G18" s="101"/>
    </row>
    <row r="19" spans="1:7" ht="24.75" customHeight="1">
      <c r="A19" s="107" t="s">
        <v>202</v>
      </c>
      <c r="B19" s="108"/>
      <c r="C19" s="108"/>
      <c r="D19" s="108"/>
      <c r="E19" s="109"/>
      <c r="F19" s="110">
        <f>'polozkovy rozpocet'!H2</f>
        <v>0</v>
      </c>
      <c r="G19" s="111"/>
    </row>
    <row r="20" spans="1:7" ht="15" customHeight="1">
      <c r="A20" s="40" t="s">
        <v>141</v>
      </c>
      <c r="B20" s="41"/>
      <c r="C20" s="41"/>
      <c r="D20" s="41"/>
      <c r="E20" s="74" t="s">
        <v>196</v>
      </c>
      <c r="F20" s="103">
        <f>F19</f>
        <v>0</v>
      </c>
      <c r="G20" s="104"/>
    </row>
    <row r="21" spans="1:7" ht="10.5">
      <c r="A21" s="40" t="s">
        <v>142</v>
      </c>
      <c r="B21" s="41"/>
      <c r="C21" s="41"/>
      <c r="D21" s="41"/>
      <c r="E21" s="74" t="s">
        <v>196</v>
      </c>
      <c r="F21" s="103">
        <f>F20*0.21</f>
        <v>0</v>
      </c>
      <c r="G21" s="104"/>
    </row>
    <row r="22" spans="1:7" ht="11.25" thickBot="1">
      <c r="A22" s="42" t="s">
        <v>143</v>
      </c>
      <c r="B22" s="43"/>
      <c r="C22" s="43"/>
      <c r="D22" s="43"/>
      <c r="E22" s="75" t="s">
        <v>196</v>
      </c>
      <c r="F22" s="105">
        <f>F20+F21</f>
        <v>0</v>
      </c>
      <c r="G22" s="106"/>
    </row>
    <row r="23" spans="1:7" s="73" customFormat="1" ht="10.5">
      <c r="A23" s="69"/>
      <c r="B23" s="70"/>
      <c r="C23" s="70"/>
      <c r="D23" s="70"/>
      <c r="E23" s="71"/>
      <c r="F23" s="71"/>
      <c r="G23" s="72"/>
    </row>
    <row r="24" spans="1:7" ht="13.5" customHeight="1">
      <c r="A24" s="44" t="s">
        <v>144</v>
      </c>
      <c r="B24" s="45"/>
      <c r="C24" s="45"/>
      <c r="D24" s="58" t="s">
        <v>145</v>
      </c>
      <c r="E24" s="46"/>
      <c r="F24" s="45"/>
      <c r="G24" s="47"/>
    </row>
    <row r="25" spans="1:7" ht="10.5">
      <c r="A25" s="33"/>
      <c r="B25" s="20"/>
      <c r="C25" s="20"/>
      <c r="D25" s="20"/>
      <c r="E25" s="20"/>
      <c r="F25" s="20"/>
      <c r="G25" s="47"/>
    </row>
    <row r="26" spans="1:7" ht="10.5">
      <c r="A26" s="33"/>
      <c r="B26" s="20"/>
      <c r="C26" s="20"/>
      <c r="D26" s="20"/>
      <c r="E26" s="20"/>
      <c r="F26" s="20"/>
      <c r="G26" s="47"/>
    </row>
    <row r="27" spans="1:7" ht="10.5">
      <c r="A27" s="33"/>
      <c r="B27" s="20"/>
      <c r="C27" s="20"/>
      <c r="D27" s="20"/>
      <c r="E27" s="20"/>
      <c r="F27" s="20"/>
      <c r="G27" s="47"/>
    </row>
    <row r="28" spans="1:7" ht="10.5">
      <c r="A28" s="33"/>
      <c r="B28" s="20"/>
      <c r="C28" s="20"/>
      <c r="D28" s="20"/>
      <c r="E28" s="20"/>
      <c r="F28" s="20"/>
      <c r="G28" s="47"/>
    </row>
    <row r="29" spans="1:7" ht="10.5">
      <c r="A29" s="33"/>
      <c r="B29" s="20"/>
      <c r="C29" s="20"/>
      <c r="D29" s="20"/>
      <c r="E29" s="20"/>
      <c r="F29" s="20"/>
      <c r="G29" s="47"/>
    </row>
    <row r="30" spans="1:7" ht="10.5">
      <c r="A30" s="33"/>
      <c r="B30" s="20"/>
      <c r="C30" s="20"/>
      <c r="D30" s="20"/>
      <c r="E30" s="20"/>
      <c r="F30" s="20"/>
      <c r="G30" s="47"/>
    </row>
    <row r="31" spans="1:7" ht="10.5">
      <c r="A31" s="48"/>
      <c r="B31" s="38"/>
      <c r="C31" s="38"/>
      <c r="D31" s="59"/>
      <c r="E31" s="38"/>
      <c r="F31" s="38"/>
      <c r="G31" s="60"/>
    </row>
    <row r="32" spans="1:7" ht="10.5">
      <c r="A32" s="33"/>
      <c r="B32" s="102" t="s">
        <v>146</v>
      </c>
      <c r="C32" s="102"/>
      <c r="D32" s="20"/>
      <c r="E32" s="102" t="s">
        <v>147</v>
      </c>
      <c r="F32" s="102"/>
      <c r="G32" s="47"/>
    </row>
    <row r="33" spans="1:7" ht="11.25" thickBot="1">
      <c r="A33" s="49"/>
      <c r="B33" s="50"/>
      <c r="C33" s="50"/>
      <c r="D33" s="50"/>
      <c r="E33" s="50"/>
      <c r="F33" s="50"/>
      <c r="G33" s="51"/>
    </row>
  </sheetData>
  <sheetProtection/>
  <mergeCells count="10">
    <mergeCell ref="A1:G1"/>
    <mergeCell ref="C15:D15"/>
    <mergeCell ref="F18:G18"/>
    <mergeCell ref="B32:C32"/>
    <mergeCell ref="E32:F32"/>
    <mergeCell ref="F20:G20"/>
    <mergeCell ref="F21:G21"/>
    <mergeCell ref="F22:G22"/>
    <mergeCell ref="A19:E19"/>
    <mergeCell ref="F19:G19"/>
  </mergeCells>
  <printOptions horizontalCentered="1" verticalCentered="1"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92"/>
  <sheetViews>
    <sheetView showGridLines="0" view="pageBreakPreview" zoomScale="120" zoomScaleNormal="120" zoomScaleSheetLayoutView="120" zoomScalePageLayoutView="0" workbookViewId="0" topLeftCell="A1">
      <pane ySplit="1" topLeftCell="A2" activePane="bottomLeft" state="frozen"/>
      <selection pane="topLeft" activeCell="A1" sqref="A1"/>
      <selection pane="bottomLeft" activeCell="G5" sqref="G5:G92"/>
    </sheetView>
  </sheetViews>
  <sheetFormatPr defaultColWidth="11.421875" defaultRowHeight="15"/>
  <cols>
    <col min="1" max="1" width="4.421875" style="0" customWidth="1"/>
    <col min="2" max="2" width="4.28125" style="0" customWidth="1"/>
    <col min="3" max="3" width="9.8515625" style="0" bestFit="1" customWidth="1"/>
    <col min="4" max="4" width="50.421875" style="0" customWidth="1"/>
    <col min="5" max="5" width="5.140625" style="0" bestFit="1" customWidth="1"/>
    <col min="6" max="6" width="7.8515625" style="0" customWidth="1"/>
    <col min="7" max="7" width="12.421875" style="0" customWidth="1"/>
    <col min="8" max="8" width="11.28125" style="0" customWidth="1"/>
  </cols>
  <sheetData>
    <row r="1" spans="1:8" ht="29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s="3" customFormat="1" ht="17.25" customHeight="1">
      <c r="A2" s="2">
        <v>0</v>
      </c>
      <c r="B2" s="11" t="s">
        <v>8</v>
      </c>
      <c r="C2" s="12" t="s">
        <v>9</v>
      </c>
      <c r="D2" s="13" t="s">
        <v>10</v>
      </c>
      <c r="E2" s="12"/>
      <c r="F2" s="14"/>
      <c r="G2" s="15"/>
      <c r="H2" s="15">
        <f>H4+H14+H18</f>
        <v>0</v>
      </c>
    </row>
    <row r="3" spans="1:8" s="3" customFormat="1" ht="17.25" customHeight="1">
      <c r="A3" s="2"/>
      <c r="B3" s="11"/>
      <c r="C3" s="12"/>
      <c r="D3" s="13"/>
      <c r="E3" s="12"/>
      <c r="F3" s="14"/>
      <c r="G3" s="15"/>
      <c r="H3" s="15"/>
    </row>
    <row r="4" spans="1:8" s="3" customFormat="1" ht="17.25" customHeight="1">
      <c r="A4" s="2">
        <v>0</v>
      </c>
      <c r="B4" s="11" t="s">
        <v>8</v>
      </c>
      <c r="C4" s="12" t="s">
        <v>11</v>
      </c>
      <c r="D4" s="13" t="s">
        <v>12</v>
      </c>
      <c r="E4" s="12"/>
      <c r="F4" s="14"/>
      <c r="G4" s="15"/>
      <c r="H4" s="15">
        <f>SUM(H5:H13)</f>
        <v>0</v>
      </c>
    </row>
    <row r="5" spans="1:8" s="3" customFormat="1" ht="35.25" customHeight="1">
      <c r="A5" s="4">
        <v>1</v>
      </c>
      <c r="B5" s="5" t="s">
        <v>13</v>
      </c>
      <c r="C5" s="6" t="s">
        <v>14</v>
      </c>
      <c r="D5" s="7" t="s">
        <v>15</v>
      </c>
      <c r="E5" s="6" t="s">
        <v>16</v>
      </c>
      <c r="F5" s="8">
        <v>400</v>
      </c>
      <c r="G5" s="9"/>
      <c r="H5" s="9">
        <f aca="true" t="shared" si="0" ref="H5:H16">F5*G5</f>
        <v>0</v>
      </c>
    </row>
    <row r="6" spans="1:8" s="3" customFormat="1" ht="35.25" customHeight="1">
      <c r="A6" s="4">
        <v>2</v>
      </c>
      <c r="B6" s="5" t="s">
        <v>13</v>
      </c>
      <c r="C6" s="6" t="s">
        <v>63</v>
      </c>
      <c r="D6" s="7" t="s">
        <v>62</v>
      </c>
      <c r="E6" s="6" t="s">
        <v>19</v>
      </c>
      <c r="F6" s="8">
        <v>2.5</v>
      </c>
      <c r="G6" s="9"/>
      <c r="H6" s="9">
        <f t="shared" si="0"/>
        <v>0</v>
      </c>
    </row>
    <row r="7" spans="1:8" s="3" customFormat="1" ht="15">
      <c r="A7" s="4">
        <v>3</v>
      </c>
      <c r="B7" s="5"/>
      <c r="C7" s="6" t="s">
        <v>195</v>
      </c>
      <c r="D7" s="7" t="s">
        <v>177</v>
      </c>
      <c r="E7" s="6" t="s">
        <v>19</v>
      </c>
      <c r="F7" s="8">
        <v>24.3</v>
      </c>
      <c r="G7" s="9"/>
      <c r="H7" s="9">
        <f>F7*G7</f>
        <v>0</v>
      </c>
    </row>
    <row r="8" spans="1:8" s="3" customFormat="1" ht="35.25" customHeight="1">
      <c r="A8" s="4">
        <v>4</v>
      </c>
      <c r="B8" s="5" t="s">
        <v>13</v>
      </c>
      <c r="C8" s="6" t="s">
        <v>17</v>
      </c>
      <c r="D8" s="7" t="s">
        <v>18</v>
      </c>
      <c r="E8" s="6" t="s">
        <v>19</v>
      </c>
      <c r="F8" s="8">
        <v>12.5</v>
      </c>
      <c r="G8" s="9"/>
      <c r="H8" s="9">
        <f t="shared" si="0"/>
        <v>0</v>
      </c>
    </row>
    <row r="9" spans="1:8" s="3" customFormat="1" ht="26.25" customHeight="1">
      <c r="A9" s="4">
        <v>5</v>
      </c>
      <c r="B9" s="5" t="s">
        <v>13</v>
      </c>
      <c r="C9" s="6" t="s">
        <v>20</v>
      </c>
      <c r="D9" s="7" t="s">
        <v>21</v>
      </c>
      <c r="E9" s="6" t="s">
        <v>19</v>
      </c>
      <c r="F9" s="8">
        <f>F8</f>
        <v>12.5</v>
      </c>
      <c r="G9" s="9"/>
      <c r="H9" s="9">
        <f t="shared" si="0"/>
        <v>0</v>
      </c>
    </row>
    <row r="10" spans="1:8" s="3" customFormat="1" ht="45.75" customHeight="1">
      <c r="A10" s="4">
        <v>6</v>
      </c>
      <c r="B10" s="5" t="s">
        <v>13</v>
      </c>
      <c r="C10" s="6" t="s">
        <v>22</v>
      </c>
      <c r="D10" s="7" t="s">
        <v>23</v>
      </c>
      <c r="E10" s="6" t="s">
        <v>19</v>
      </c>
      <c r="F10" s="8">
        <v>7.2</v>
      </c>
      <c r="G10" s="9"/>
      <c r="H10" s="9">
        <f t="shared" si="0"/>
        <v>0</v>
      </c>
    </row>
    <row r="11" spans="1:8" s="3" customFormat="1" ht="42">
      <c r="A11" s="4">
        <v>7</v>
      </c>
      <c r="B11" s="5" t="s">
        <v>13</v>
      </c>
      <c r="C11" s="6" t="s">
        <v>24</v>
      </c>
      <c r="D11" s="7" t="s">
        <v>25</v>
      </c>
      <c r="E11" s="6" t="s">
        <v>19</v>
      </c>
      <c r="F11" s="8">
        <f>F10</f>
        <v>7.2</v>
      </c>
      <c r="G11" s="9"/>
      <c r="H11" s="9">
        <f t="shared" si="0"/>
        <v>0</v>
      </c>
    </row>
    <row r="12" spans="1:8" s="3" customFormat="1" ht="21">
      <c r="A12" s="4">
        <v>8</v>
      </c>
      <c r="B12" s="5"/>
      <c r="C12" s="6" t="s">
        <v>175</v>
      </c>
      <c r="D12" s="7" t="s">
        <v>176</v>
      </c>
      <c r="E12" s="6" t="s">
        <v>19</v>
      </c>
      <c r="F12" s="8">
        <v>9.4</v>
      </c>
      <c r="G12" s="9"/>
      <c r="H12" s="9">
        <f t="shared" si="0"/>
        <v>0</v>
      </c>
    </row>
    <row r="13" spans="1:8" s="3" customFormat="1" ht="15">
      <c r="A13" s="4"/>
      <c r="B13" s="5"/>
      <c r="C13" s="6"/>
      <c r="D13" s="7"/>
      <c r="E13" s="6"/>
      <c r="F13" s="8"/>
      <c r="G13" s="9"/>
      <c r="H13" s="9"/>
    </row>
    <row r="14" spans="1:8" s="3" customFormat="1" ht="17.25" customHeight="1">
      <c r="A14" s="4">
        <v>9</v>
      </c>
      <c r="B14" s="11" t="s">
        <v>8</v>
      </c>
      <c r="C14" s="12" t="s">
        <v>169</v>
      </c>
      <c r="D14" s="13" t="s">
        <v>168</v>
      </c>
      <c r="E14" s="12"/>
      <c r="F14" s="14"/>
      <c r="G14" s="15"/>
      <c r="H14" s="15">
        <f>SUM(H15:H16)</f>
        <v>0</v>
      </c>
    </row>
    <row r="15" spans="1:8" s="3" customFormat="1" ht="15">
      <c r="A15" s="4">
        <v>10</v>
      </c>
      <c r="B15" s="5" t="s">
        <v>28</v>
      </c>
      <c r="C15" s="6" t="s">
        <v>170</v>
      </c>
      <c r="D15" s="7" t="s">
        <v>171</v>
      </c>
      <c r="E15" s="6" t="s">
        <v>19</v>
      </c>
      <c r="F15" s="8">
        <v>3.75</v>
      </c>
      <c r="G15" s="9"/>
      <c r="H15" s="9">
        <f t="shared" si="0"/>
        <v>0</v>
      </c>
    </row>
    <row r="16" spans="1:8" s="3" customFormat="1" ht="15">
      <c r="A16" s="4">
        <v>11</v>
      </c>
      <c r="B16" s="5" t="s">
        <v>28</v>
      </c>
      <c r="C16" s="6" t="s">
        <v>172</v>
      </c>
      <c r="D16" s="7" t="s">
        <v>173</v>
      </c>
      <c r="E16" s="6" t="s">
        <v>174</v>
      </c>
      <c r="F16" s="8">
        <v>0.04</v>
      </c>
      <c r="G16" s="9"/>
      <c r="H16" s="9">
        <f t="shared" si="0"/>
        <v>0</v>
      </c>
    </row>
    <row r="17" spans="1:8" s="3" customFormat="1" ht="15">
      <c r="A17" s="4"/>
      <c r="B17" s="5"/>
      <c r="C17" s="6"/>
      <c r="D17" s="7"/>
      <c r="E17" s="6"/>
      <c r="F17" s="8"/>
      <c r="G17" s="9"/>
      <c r="H17" s="9"/>
    </row>
    <row r="18" spans="1:8" s="3" customFormat="1" ht="17.25" customHeight="1">
      <c r="A18" s="4">
        <v>12</v>
      </c>
      <c r="B18" s="11" t="s">
        <v>8</v>
      </c>
      <c r="C18" s="12" t="s">
        <v>26</v>
      </c>
      <c r="D18" s="13" t="s">
        <v>27</v>
      </c>
      <c r="E18" s="12"/>
      <c r="F18" s="14"/>
      <c r="G18" s="15"/>
      <c r="H18" s="15">
        <f>SUM(H19:H92)</f>
        <v>0</v>
      </c>
    </row>
    <row r="19" spans="1:8" s="3" customFormat="1" ht="15">
      <c r="A19" s="4">
        <v>13</v>
      </c>
      <c r="B19" s="5" t="s">
        <v>13</v>
      </c>
      <c r="C19" s="6" t="s">
        <v>32</v>
      </c>
      <c r="D19" s="7" t="s">
        <v>149</v>
      </c>
      <c r="E19" s="6" t="s">
        <v>16</v>
      </c>
      <c r="F19" s="8">
        <f>F20+F21</f>
        <v>400</v>
      </c>
      <c r="G19" s="9"/>
      <c r="H19" s="9">
        <f aca="true" t="shared" si="1" ref="H19:H28">F19*G19</f>
        <v>0</v>
      </c>
    </row>
    <row r="20" spans="1:8" s="3" customFormat="1" ht="15">
      <c r="A20" s="4">
        <v>14</v>
      </c>
      <c r="B20" s="5" t="s">
        <v>28</v>
      </c>
      <c r="C20" s="6" t="s">
        <v>84</v>
      </c>
      <c r="D20" s="10" t="s">
        <v>75</v>
      </c>
      <c r="E20" s="6" t="s">
        <v>16</v>
      </c>
      <c r="F20" s="8">
        <v>300</v>
      </c>
      <c r="G20" s="9"/>
      <c r="H20" s="9">
        <f t="shared" si="1"/>
        <v>0</v>
      </c>
    </row>
    <row r="21" spans="1:8" s="3" customFormat="1" ht="15">
      <c r="A21" s="4">
        <v>15</v>
      </c>
      <c r="B21" s="5" t="s">
        <v>28</v>
      </c>
      <c r="C21" s="6" t="s">
        <v>85</v>
      </c>
      <c r="D21" s="10" t="s">
        <v>148</v>
      </c>
      <c r="E21" s="6" t="s">
        <v>16</v>
      </c>
      <c r="F21" s="8">
        <v>100</v>
      </c>
      <c r="G21" s="9"/>
      <c r="H21" s="9">
        <f>F21*G21</f>
        <v>0</v>
      </c>
    </row>
    <row r="22" spans="1:8" s="3" customFormat="1" ht="21" customHeight="1">
      <c r="A22" s="4">
        <v>16</v>
      </c>
      <c r="B22" s="5" t="s">
        <v>13</v>
      </c>
      <c r="C22" s="6" t="s">
        <v>33</v>
      </c>
      <c r="D22" s="7" t="s">
        <v>151</v>
      </c>
      <c r="E22" s="6" t="s">
        <v>34</v>
      </c>
      <c r="F22" s="8">
        <v>70</v>
      </c>
      <c r="G22" s="9"/>
      <c r="H22" s="9">
        <f t="shared" si="1"/>
        <v>0</v>
      </c>
    </row>
    <row r="23" spans="1:8" s="3" customFormat="1" ht="15">
      <c r="A23" s="4">
        <v>17</v>
      </c>
      <c r="B23" s="5" t="s">
        <v>28</v>
      </c>
      <c r="C23" s="6" t="s">
        <v>86</v>
      </c>
      <c r="D23" s="10" t="s">
        <v>76</v>
      </c>
      <c r="E23" s="6" t="s">
        <v>77</v>
      </c>
      <c r="F23" s="8">
        <v>1</v>
      </c>
      <c r="G23" s="9"/>
      <c r="H23" s="9">
        <f t="shared" si="1"/>
        <v>0</v>
      </c>
    </row>
    <row r="24" spans="1:8" s="3" customFormat="1" ht="15">
      <c r="A24" s="4">
        <v>18</v>
      </c>
      <c r="B24" s="5" t="s">
        <v>28</v>
      </c>
      <c r="C24" s="6" t="s">
        <v>87</v>
      </c>
      <c r="D24" s="10" t="s">
        <v>150</v>
      </c>
      <c r="E24" s="6" t="s">
        <v>77</v>
      </c>
      <c r="F24" s="8">
        <v>1</v>
      </c>
      <c r="G24" s="9"/>
      <c r="H24" s="9">
        <f>F24*G24</f>
        <v>0</v>
      </c>
    </row>
    <row r="25" spans="1:8" s="3" customFormat="1" ht="15">
      <c r="A25" s="4">
        <v>19</v>
      </c>
      <c r="B25" s="5" t="s">
        <v>28</v>
      </c>
      <c r="C25" s="6" t="s">
        <v>29</v>
      </c>
      <c r="D25" s="10" t="s">
        <v>56</v>
      </c>
      <c r="E25" s="6" t="s">
        <v>30</v>
      </c>
      <c r="F25" s="8">
        <v>500</v>
      </c>
      <c r="G25" s="9"/>
      <c r="H25" s="9">
        <f t="shared" si="1"/>
        <v>0</v>
      </c>
    </row>
    <row r="26" spans="1:8" s="3" customFormat="1" ht="15">
      <c r="A26" s="4"/>
      <c r="B26" s="5"/>
      <c r="C26" s="6"/>
      <c r="D26" s="10"/>
      <c r="E26" s="6"/>
      <c r="F26" s="8"/>
      <c r="G26" s="9"/>
      <c r="H26" s="9"/>
    </row>
    <row r="27" spans="1:8" s="3" customFormat="1" ht="15">
      <c r="A27" s="4">
        <v>20</v>
      </c>
      <c r="B27" s="5" t="s">
        <v>13</v>
      </c>
      <c r="C27" s="6" t="s">
        <v>31</v>
      </c>
      <c r="D27" s="7" t="s">
        <v>78</v>
      </c>
      <c r="E27" s="6" t="s">
        <v>16</v>
      </c>
      <c r="F27" s="8">
        <v>300</v>
      </c>
      <c r="G27" s="9"/>
      <c r="H27" s="9">
        <f t="shared" si="1"/>
        <v>0</v>
      </c>
    </row>
    <row r="28" spans="1:8" s="3" customFormat="1" ht="15">
      <c r="A28" s="4">
        <v>21</v>
      </c>
      <c r="B28" s="5" t="s">
        <v>28</v>
      </c>
      <c r="C28" s="6" t="s">
        <v>88</v>
      </c>
      <c r="D28" s="10" t="s">
        <v>47</v>
      </c>
      <c r="E28" s="6" t="s">
        <v>16</v>
      </c>
      <c r="F28" s="8">
        <v>300</v>
      </c>
      <c r="G28" s="9"/>
      <c r="H28" s="9">
        <f t="shared" si="1"/>
        <v>0</v>
      </c>
    </row>
    <row r="29" spans="1:8" s="3" customFormat="1" ht="15">
      <c r="A29" s="4">
        <v>22</v>
      </c>
      <c r="B29" s="5" t="s">
        <v>13</v>
      </c>
      <c r="C29" s="6" t="s">
        <v>80</v>
      </c>
      <c r="D29" s="7" t="s">
        <v>79</v>
      </c>
      <c r="E29" s="6" t="s">
        <v>34</v>
      </c>
      <c r="F29" s="8">
        <v>1</v>
      </c>
      <c r="G29" s="9"/>
      <c r="H29" s="9">
        <f aca="true" t="shared" si="2" ref="H29:H86">F29*G29</f>
        <v>0</v>
      </c>
    </row>
    <row r="30" spans="1:8" s="3" customFormat="1" ht="15">
      <c r="A30" s="4">
        <v>23</v>
      </c>
      <c r="B30" s="5" t="s">
        <v>28</v>
      </c>
      <c r="C30" s="6" t="s">
        <v>89</v>
      </c>
      <c r="D30" s="10" t="s">
        <v>48</v>
      </c>
      <c r="E30" s="6" t="s">
        <v>34</v>
      </c>
      <c r="F30" s="8">
        <v>1</v>
      </c>
      <c r="G30" s="9"/>
      <c r="H30" s="9">
        <f t="shared" si="2"/>
        <v>0</v>
      </c>
    </row>
    <row r="31" spans="1:8" s="3" customFormat="1" ht="15">
      <c r="A31" s="4">
        <v>24</v>
      </c>
      <c r="B31" s="5" t="s">
        <v>28</v>
      </c>
      <c r="C31" s="6" t="s">
        <v>90</v>
      </c>
      <c r="D31" s="10" t="s">
        <v>49</v>
      </c>
      <c r="E31" s="6" t="s">
        <v>34</v>
      </c>
      <c r="F31" s="8">
        <v>25</v>
      </c>
      <c r="G31" s="9"/>
      <c r="H31" s="9">
        <f t="shared" si="2"/>
        <v>0</v>
      </c>
    </row>
    <row r="32" spans="1:8" s="3" customFormat="1" ht="15">
      <c r="A32" s="4">
        <v>25</v>
      </c>
      <c r="B32" s="5" t="s">
        <v>28</v>
      </c>
      <c r="C32" s="6" t="s">
        <v>91</v>
      </c>
      <c r="D32" s="10" t="s">
        <v>50</v>
      </c>
      <c r="E32" s="6" t="s">
        <v>34</v>
      </c>
      <c r="F32" s="8">
        <v>25</v>
      </c>
      <c r="G32" s="9"/>
      <c r="H32" s="9">
        <f t="shared" si="2"/>
        <v>0</v>
      </c>
    </row>
    <row r="33" spans="1:8" s="3" customFormat="1" ht="15">
      <c r="A33" s="4">
        <v>26</v>
      </c>
      <c r="B33" s="5" t="s">
        <v>28</v>
      </c>
      <c r="C33" s="6" t="s">
        <v>92</v>
      </c>
      <c r="D33" s="10" t="s">
        <v>51</v>
      </c>
      <c r="E33" s="6" t="s">
        <v>34</v>
      </c>
      <c r="F33" s="8">
        <v>200</v>
      </c>
      <c r="G33" s="9"/>
      <c r="H33" s="9">
        <f t="shared" si="2"/>
        <v>0</v>
      </c>
    </row>
    <row r="34" spans="1:8" s="3" customFormat="1" ht="15">
      <c r="A34" s="4">
        <v>27</v>
      </c>
      <c r="B34" s="5" t="s">
        <v>28</v>
      </c>
      <c r="C34" s="6" t="s">
        <v>93</v>
      </c>
      <c r="D34" s="10" t="s">
        <v>52</v>
      </c>
      <c r="E34" s="6" t="s">
        <v>34</v>
      </c>
      <c r="F34" s="8">
        <v>25</v>
      </c>
      <c r="G34" s="9"/>
      <c r="H34" s="9">
        <f t="shared" si="2"/>
        <v>0</v>
      </c>
    </row>
    <row r="35" spans="1:8" s="3" customFormat="1" ht="15">
      <c r="A35" s="4">
        <v>28</v>
      </c>
      <c r="B35" s="5" t="s">
        <v>28</v>
      </c>
      <c r="C35" s="6" t="s">
        <v>94</v>
      </c>
      <c r="D35" s="10" t="s">
        <v>53</v>
      </c>
      <c r="E35" s="6" t="s">
        <v>34</v>
      </c>
      <c r="F35" s="8">
        <v>25</v>
      </c>
      <c r="G35" s="9"/>
      <c r="H35" s="9">
        <f t="shared" si="2"/>
        <v>0</v>
      </c>
    </row>
    <row r="36" spans="1:8" s="3" customFormat="1" ht="15">
      <c r="A36" s="4">
        <v>29</v>
      </c>
      <c r="B36" s="5" t="s">
        <v>28</v>
      </c>
      <c r="C36" s="6" t="s">
        <v>95</v>
      </c>
      <c r="D36" s="10" t="s">
        <v>54</v>
      </c>
      <c r="E36" s="6" t="s">
        <v>34</v>
      </c>
      <c r="F36" s="8">
        <v>15</v>
      </c>
      <c r="G36" s="9"/>
      <c r="H36" s="9">
        <f t="shared" si="2"/>
        <v>0</v>
      </c>
    </row>
    <row r="37" spans="1:8" s="3" customFormat="1" ht="15">
      <c r="A37" s="4">
        <v>30</v>
      </c>
      <c r="B37" s="5" t="s">
        <v>28</v>
      </c>
      <c r="C37" s="6" t="s">
        <v>96</v>
      </c>
      <c r="D37" s="10" t="s">
        <v>55</v>
      </c>
      <c r="E37" s="6" t="s">
        <v>34</v>
      </c>
      <c r="F37" s="8">
        <v>5</v>
      </c>
      <c r="G37" s="9"/>
      <c r="H37" s="9">
        <f t="shared" si="2"/>
        <v>0</v>
      </c>
    </row>
    <row r="38" spans="1:8" s="3" customFormat="1" ht="15">
      <c r="A38" s="4"/>
      <c r="B38" s="5"/>
      <c r="C38" s="6"/>
      <c r="D38" s="10"/>
      <c r="E38" s="6"/>
      <c r="F38" s="8"/>
      <c r="G38" s="9"/>
      <c r="H38" s="9"/>
    </row>
    <row r="39" spans="1:8" s="3" customFormat="1" ht="21">
      <c r="A39" s="4">
        <v>31</v>
      </c>
      <c r="B39" s="5" t="s">
        <v>13</v>
      </c>
      <c r="C39" s="6" t="s">
        <v>35</v>
      </c>
      <c r="D39" s="7" t="s">
        <v>36</v>
      </c>
      <c r="E39" s="6" t="s">
        <v>34</v>
      </c>
      <c r="F39" s="8">
        <v>14</v>
      </c>
      <c r="G39" s="8"/>
      <c r="H39" s="9">
        <f t="shared" si="2"/>
        <v>0</v>
      </c>
    </row>
    <row r="40" spans="1:8" s="3" customFormat="1" ht="15">
      <c r="A40" s="4">
        <v>32</v>
      </c>
      <c r="B40" s="5" t="s">
        <v>28</v>
      </c>
      <c r="C40" s="6" t="s">
        <v>97</v>
      </c>
      <c r="D40" s="10" t="s">
        <v>152</v>
      </c>
      <c r="E40" s="6" t="s">
        <v>34</v>
      </c>
      <c r="F40" s="8">
        <f>SUM(F42:F45)</f>
        <v>31</v>
      </c>
      <c r="G40" s="9"/>
      <c r="H40" s="9">
        <f t="shared" si="2"/>
        <v>0</v>
      </c>
    </row>
    <row r="41" spans="1:8" s="3" customFormat="1" ht="26.25" customHeight="1">
      <c r="A41" s="4">
        <v>33</v>
      </c>
      <c r="B41" s="5" t="s">
        <v>13</v>
      </c>
      <c r="C41" s="6" t="s">
        <v>37</v>
      </c>
      <c r="D41" s="7" t="s">
        <v>57</v>
      </c>
      <c r="E41" s="6" t="s">
        <v>34</v>
      </c>
      <c r="F41" s="8">
        <f>F40</f>
        <v>31</v>
      </c>
      <c r="G41" s="8"/>
      <c r="H41" s="9">
        <f t="shared" si="2"/>
        <v>0</v>
      </c>
    </row>
    <row r="42" spans="1:8" s="3" customFormat="1" ht="15">
      <c r="A42" s="4">
        <v>34</v>
      </c>
      <c r="B42" s="5" t="s">
        <v>28</v>
      </c>
      <c r="C42" s="6" t="s">
        <v>98</v>
      </c>
      <c r="D42" s="10" t="s">
        <v>58</v>
      </c>
      <c r="E42" s="6" t="s">
        <v>34</v>
      </c>
      <c r="F42" s="8">
        <v>3</v>
      </c>
      <c r="G42" s="9"/>
      <c r="H42" s="9">
        <f t="shared" si="2"/>
        <v>0</v>
      </c>
    </row>
    <row r="43" spans="1:8" s="3" customFormat="1" ht="15">
      <c r="A43" s="4">
        <v>35</v>
      </c>
      <c r="B43" s="5" t="s">
        <v>28</v>
      </c>
      <c r="C43" s="6" t="s">
        <v>99</v>
      </c>
      <c r="D43" s="10" t="s">
        <v>59</v>
      </c>
      <c r="E43" s="6" t="s">
        <v>34</v>
      </c>
      <c r="F43" s="8">
        <v>7</v>
      </c>
      <c r="G43" s="9"/>
      <c r="H43" s="9">
        <f t="shared" si="2"/>
        <v>0</v>
      </c>
    </row>
    <row r="44" spans="1:8" s="3" customFormat="1" ht="15">
      <c r="A44" s="4">
        <v>36</v>
      </c>
      <c r="B44" s="5" t="s">
        <v>28</v>
      </c>
      <c r="C44" s="6" t="s">
        <v>100</v>
      </c>
      <c r="D44" s="10" t="s">
        <v>181</v>
      </c>
      <c r="E44" s="6" t="s">
        <v>34</v>
      </c>
      <c r="F44" s="8">
        <v>2</v>
      </c>
      <c r="G44" s="9"/>
      <c r="H44" s="9">
        <f>F44*G44</f>
        <v>0</v>
      </c>
    </row>
    <row r="45" spans="1:8" s="3" customFormat="1" ht="15">
      <c r="A45" s="4">
        <v>37</v>
      </c>
      <c r="B45" s="5" t="s">
        <v>28</v>
      </c>
      <c r="C45" s="6" t="s">
        <v>101</v>
      </c>
      <c r="D45" s="10" t="s">
        <v>60</v>
      </c>
      <c r="E45" s="6" t="s">
        <v>34</v>
      </c>
      <c r="F45" s="8">
        <v>19</v>
      </c>
      <c r="G45" s="9"/>
      <c r="H45" s="9">
        <f t="shared" si="2"/>
        <v>0</v>
      </c>
    </row>
    <row r="46" spans="1:8" s="3" customFormat="1" ht="15">
      <c r="A46" s="4"/>
      <c r="B46" s="5"/>
      <c r="C46" s="6"/>
      <c r="D46" s="10"/>
      <c r="E46" s="6"/>
      <c r="F46" s="8"/>
      <c r="G46" s="9"/>
      <c r="H46" s="9"/>
    </row>
    <row r="47" spans="1:8" s="95" customFormat="1" ht="15">
      <c r="A47" s="89">
        <v>40</v>
      </c>
      <c r="B47" s="90" t="s">
        <v>28</v>
      </c>
      <c r="C47" s="91" t="s">
        <v>82</v>
      </c>
      <c r="D47" s="92" t="s">
        <v>81</v>
      </c>
      <c r="E47" s="91" t="s">
        <v>34</v>
      </c>
      <c r="F47" s="93">
        <v>1</v>
      </c>
      <c r="G47" s="94"/>
      <c r="H47" s="94">
        <f t="shared" si="2"/>
        <v>0</v>
      </c>
    </row>
    <row r="48" spans="1:8" s="95" customFormat="1" ht="15">
      <c r="A48" s="89">
        <v>42</v>
      </c>
      <c r="B48" s="90" t="s">
        <v>13</v>
      </c>
      <c r="C48" s="91" t="s">
        <v>40</v>
      </c>
      <c r="D48" s="92" t="s">
        <v>38</v>
      </c>
      <c r="E48" s="91" t="s">
        <v>39</v>
      </c>
      <c r="F48" s="93">
        <v>1</v>
      </c>
      <c r="G48" s="94"/>
      <c r="H48" s="94">
        <f t="shared" si="2"/>
        <v>0</v>
      </c>
    </row>
    <row r="49" spans="1:8" s="3" customFormat="1" ht="21">
      <c r="A49" s="4">
        <v>43</v>
      </c>
      <c r="B49" s="5" t="s">
        <v>28</v>
      </c>
      <c r="C49" s="6" t="s">
        <v>102</v>
      </c>
      <c r="D49" s="10" t="s">
        <v>153</v>
      </c>
      <c r="E49" s="6" t="s">
        <v>34</v>
      </c>
      <c r="F49" s="8">
        <v>4</v>
      </c>
      <c r="G49" s="9"/>
      <c r="H49" s="9">
        <f t="shared" si="2"/>
        <v>0</v>
      </c>
    </row>
    <row r="50" spans="1:8" s="3" customFormat="1" ht="15">
      <c r="A50" s="4">
        <v>44</v>
      </c>
      <c r="B50" s="5" t="s">
        <v>28</v>
      </c>
      <c r="C50" s="6" t="s">
        <v>103</v>
      </c>
      <c r="D50" s="10" t="s">
        <v>182</v>
      </c>
      <c r="E50" s="6" t="s">
        <v>34</v>
      </c>
      <c r="F50" s="8">
        <v>35</v>
      </c>
      <c r="G50" s="9"/>
      <c r="H50" s="9">
        <f t="shared" si="2"/>
        <v>0</v>
      </c>
    </row>
    <row r="51" spans="1:8" s="3" customFormat="1" ht="15">
      <c r="A51" s="4">
        <v>45</v>
      </c>
      <c r="B51" s="5" t="s">
        <v>13</v>
      </c>
      <c r="C51" s="6" t="s">
        <v>124</v>
      </c>
      <c r="D51" s="10" t="s">
        <v>123</v>
      </c>
      <c r="E51" s="6" t="s">
        <v>34</v>
      </c>
      <c r="F51" s="8">
        <v>1</v>
      </c>
      <c r="G51" s="9"/>
      <c r="H51" s="9">
        <f t="shared" si="2"/>
        <v>0</v>
      </c>
    </row>
    <row r="52" spans="1:8" s="3" customFormat="1" ht="15">
      <c r="A52" s="4"/>
      <c r="B52" s="5"/>
      <c r="C52" s="6"/>
      <c r="D52" s="10"/>
      <c r="E52" s="6"/>
      <c r="F52" s="8"/>
      <c r="G52" s="9"/>
      <c r="H52" s="9"/>
    </row>
    <row r="53" spans="1:8" s="3" customFormat="1" ht="17.25" customHeight="1">
      <c r="A53" s="4">
        <v>46</v>
      </c>
      <c r="B53" s="5" t="s">
        <v>13</v>
      </c>
      <c r="C53" s="6" t="s">
        <v>41</v>
      </c>
      <c r="D53" s="7" t="s">
        <v>42</v>
      </c>
      <c r="E53" s="6" t="s">
        <v>34</v>
      </c>
      <c r="F53" s="8">
        <v>1</v>
      </c>
      <c r="G53" s="9"/>
      <c r="H53" s="9">
        <f t="shared" si="2"/>
        <v>0</v>
      </c>
    </row>
    <row r="54" spans="1:8" s="3" customFormat="1" ht="15">
      <c r="A54" s="4">
        <v>47</v>
      </c>
      <c r="B54" s="5" t="s">
        <v>28</v>
      </c>
      <c r="C54" s="6" t="s">
        <v>104</v>
      </c>
      <c r="D54" s="10" t="s">
        <v>154</v>
      </c>
      <c r="E54" s="6" t="s">
        <v>34</v>
      </c>
      <c r="F54" s="8">
        <v>1</v>
      </c>
      <c r="G54" s="9"/>
      <c r="H54" s="9">
        <f t="shared" si="2"/>
        <v>0</v>
      </c>
    </row>
    <row r="55" spans="1:8" s="3" customFormat="1" ht="15">
      <c r="A55" s="4">
        <v>48</v>
      </c>
      <c r="B55" s="5" t="s">
        <v>28</v>
      </c>
      <c r="C55" s="6" t="s">
        <v>105</v>
      </c>
      <c r="D55" s="10" t="s">
        <v>155</v>
      </c>
      <c r="E55" s="6" t="s">
        <v>77</v>
      </c>
      <c r="F55" s="8">
        <v>1</v>
      </c>
      <c r="G55" s="9"/>
      <c r="H55" s="9">
        <f t="shared" si="2"/>
        <v>0</v>
      </c>
    </row>
    <row r="56" spans="1:8" s="3" customFormat="1" ht="15">
      <c r="A56" s="4">
        <v>49</v>
      </c>
      <c r="B56" s="5" t="s">
        <v>28</v>
      </c>
      <c r="C56" s="6" t="s">
        <v>106</v>
      </c>
      <c r="D56" s="10" t="s">
        <v>156</v>
      </c>
      <c r="E56" s="6" t="s">
        <v>34</v>
      </c>
      <c r="F56" s="8">
        <v>1</v>
      </c>
      <c r="G56" s="9"/>
      <c r="H56" s="9">
        <f>F56*G56</f>
        <v>0</v>
      </c>
    </row>
    <row r="57" spans="1:8" s="3" customFormat="1" ht="15">
      <c r="A57" s="4">
        <v>50</v>
      </c>
      <c r="B57" s="5" t="s">
        <v>28</v>
      </c>
      <c r="C57" s="6" t="s">
        <v>107</v>
      </c>
      <c r="D57" s="10" t="s">
        <v>61</v>
      </c>
      <c r="E57" s="6" t="s">
        <v>34</v>
      </c>
      <c r="F57" s="8">
        <v>2</v>
      </c>
      <c r="G57" s="9"/>
      <c r="H57" s="9">
        <f t="shared" si="2"/>
        <v>0</v>
      </c>
    </row>
    <row r="58" spans="1:8" s="3" customFormat="1" ht="15">
      <c r="A58" s="4">
        <v>51</v>
      </c>
      <c r="B58" s="5" t="s">
        <v>28</v>
      </c>
      <c r="C58" s="6" t="s">
        <v>108</v>
      </c>
      <c r="D58" s="10" t="s">
        <v>157</v>
      </c>
      <c r="E58" s="6" t="s">
        <v>34</v>
      </c>
      <c r="F58" s="8">
        <v>1</v>
      </c>
      <c r="G58" s="9"/>
      <c r="H58" s="9">
        <f t="shared" si="2"/>
        <v>0</v>
      </c>
    </row>
    <row r="59" spans="1:8" s="3" customFormat="1" ht="17.25" customHeight="1">
      <c r="A59" s="4">
        <v>82</v>
      </c>
      <c r="B59" s="5" t="s">
        <v>28</v>
      </c>
      <c r="C59" s="6" t="s">
        <v>186</v>
      </c>
      <c r="D59" s="10" t="s">
        <v>190</v>
      </c>
      <c r="E59" s="6" t="s">
        <v>34</v>
      </c>
      <c r="F59" s="8">
        <v>1</v>
      </c>
      <c r="G59" s="9"/>
      <c r="H59" s="9">
        <f t="shared" si="2"/>
        <v>0</v>
      </c>
    </row>
    <row r="60" spans="1:8" s="3" customFormat="1" ht="15">
      <c r="A60" s="4"/>
      <c r="B60" s="5"/>
      <c r="C60" s="6"/>
      <c r="D60" s="10"/>
      <c r="E60" s="6"/>
      <c r="F60" s="8"/>
      <c r="G60" s="9"/>
      <c r="H60" s="9"/>
    </row>
    <row r="61" spans="1:8" s="3" customFormat="1" ht="21" customHeight="1">
      <c r="A61" s="4">
        <v>52</v>
      </c>
      <c r="B61" s="5" t="s">
        <v>28</v>
      </c>
      <c r="C61" s="6" t="s">
        <v>64</v>
      </c>
      <c r="D61" s="7" t="s">
        <v>68</v>
      </c>
      <c r="E61" s="6" t="s">
        <v>34</v>
      </c>
      <c r="F61" s="8">
        <v>1</v>
      </c>
      <c r="G61" s="9"/>
      <c r="H61" s="9">
        <f t="shared" si="2"/>
        <v>0</v>
      </c>
    </row>
    <row r="62" spans="1:8" s="3" customFormat="1" ht="15">
      <c r="A62" s="4">
        <v>53</v>
      </c>
      <c r="B62" s="5" t="s">
        <v>28</v>
      </c>
      <c r="C62" s="6" t="s">
        <v>109</v>
      </c>
      <c r="D62" s="10" t="s">
        <v>65</v>
      </c>
      <c r="E62" s="6" t="s">
        <v>34</v>
      </c>
      <c r="F62" s="8">
        <v>1</v>
      </c>
      <c r="G62" s="9"/>
      <c r="H62" s="9">
        <f t="shared" si="2"/>
        <v>0</v>
      </c>
    </row>
    <row r="63" spans="1:8" s="3" customFormat="1" ht="15">
      <c r="A63" s="4">
        <v>54</v>
      </c>
      <c r="B63" s="5" t="s">
        <v>28</v>
      </c>
      <c r="C63" s="6" t="s">
        <v>110</v>
      </c>
      <c r="D63" s="10" t="s">
        <v>66</v>
      </c>
      <c r="E63" s="6" t="s">
        <v>34</v>
      </c>
      <c r="F63" s="8">
        <v>1</v>
      </c>
      <c r="G63" s="9"/>
      <c r="H63" s="9">
        <f t="shared" si="2"/>
        <v>0</v>
      </c>
    </row>
    <row r="64" spans="1:8" s="3" customFormat="1" ht="15">
      <c r="A64" s="4">
        <v>55</v>
      </c>
      <c r="B64" s="5" t="s">
        <v>28</v>
      </c>
      <c r="C64" s="6" t="s">
        <v>111</v>
      </c>
      <c r="D64" s="10" t="s">
        <v>67</v>
      </c>
      <c r="E64" s="6" t="s">
        <v>34</v>
      </c>
      <c r="F64" s="8">
        <v>1</v>
      </c>
      <c r="G64" s="9"/>
      <c r="H64" s="9">
        <f t="shared" si="2"/>
        <v>0</v>
      </c>
    </row>
    <row r="65" spans="1:8" s="3" customFormat="1" ht="15">
      <c r="A65" s="4">
        <v>56</v>
      </c>
      <c r="B65" s="5" t="s">
        <v>28</v>
      </c>
      <c r="C65" s="6" t="s">
        <v>112</v>
      </c>
      <c r="D65" s="10" t="s">
        <v>83</v>
      </c>
      <c r="E65" s="6" t="s">
        <v>34</v>
      </c>
      <c r="F65" s="8">
        <v>1</v>
      </c>
      <c r="G65" s="9"/>
      <c r="H65" s="9">
        <f t="shared" si="2"/>
        <v>0</v>
      </c>
    </row>
    <row r="66" spans="1:8" s="3" customFormat="1" ht="15">
      <c r="A66" s="4"/>
      <c r="B66" s="5"/>
      <c r="C66" s="6"/>
      <c r="D66" s="10"/>
      <c r="E66" s="6"/>
      <c r="F66" s="8"/>
      <c r="G66" s="9"/>
      <c r="H66" s="9"/>
    </row>
    <row r="67" spans="1:8" s="3" customFormat="1" ht="21" customHeight="1">
      <c r="A67" s="4">
        <v>57</v>
      </c>
      <c r="B67" s="5" t="s">
        <v>28</v>
      </c>
      <c r="C67" s="6" t="s">
        <v>73</v>
      </c>
      <c r="D67" s="7" t="s">
        <v>69</v>
      </c>
      <c r="E67" s="6" t="s">
        <v>34</v>
      </c>
      <c r="F67" s="8">
        <v>1</v>
      </c>
      <c r="G67" s="9"/>
      <c r="H67" s="9">
        <f t="shared" si="2"/>
        <v>0</v>
      </c>
    </row>
    <row r="68" spans="1:8" s="3" customFormat="1" ht="15">
      <c r="A68" s="4">
        <v>58</v>
      </c>
      <c r="B68" s="5" t="s">
        <v>28</v>
      </c>
      <c r="C68" s="6" t="s">
        <v>113</v>
      </c>
      <c r="D68" s="10" t="s">
        <v>70</v>
      </c>
      <c r="E68" s="6" t="s">
        <v>34</v>
      </c>
      <c r="F68" s="8">
        <v>1</v>
      </c>
      <c r="G68" s="9"/>
      <c r="H68" s="9">
        <f t="shared" si="2"/>
        <v>0</v>
      </c>
    </row>
    <row r="69" spans="1:8" s="3" customFormat="1" ht="21">
      <c r="A69" s="4">
        <v>59</v>
      </c>
      <c r="B69" s="5" t="s">
        <v>28</v>
      </c>
      <c r="C69" s="6" t="s">
        <v>72</v>
      </c>
      <c r="D69" s="7" t="s">
        <v>71</v>
      </c>
      <c r="E69" s="6" t="s">
        <v>34</v>
      </c>
      <c r="F69" s="8">
        <v>1</v>
      </c>
      <c r="G69" s="9"/>
      <c r="H69" s="9">
        <f t="shared" si="2"/>
        <v>0</v>
      </c>
    </row>
    <row r="70" spans="1:8" s="3" customFormat="1" ht="15">
      <c r="A70" s="4">
        <v>60</v>
      </c>
      <c r="B70" s="5" t="s">
        <v>28</v>
      </c>
      <c r="C70" s="6" t="s">
        <v>114</v>
      </c>
      <c r="D70" s="10" t="s">
        <v>74</v>
      </c>
      <c r="E70" s="6" t="s">
        <v>34</v>
      </c>
      <c r="F70" s="8">
        <v>1</v>
      </c>
      <c r="G70" s="9"/>
      <c r="H70" s="9">
        <f t="shared" si="2"/>
        <v>0</v>
      </c>
    </row>
    <row r="71" spans="1:8" s="3" customFormat="1" ht="15">
      <c r="A71" s="4"/>
      <c r="B71" s="5"/>
      <c r="C71" s="6"/>
      <c r="D71" s="10"/>
      <c r="E71" s="6"/>
      <c r="F71" s="8"/>
      <c r="G71" s="9"/>
      <c r="H71" s="9"/>
    </row>
    <row r="72" spans="1:8" s="3" customFormat="1" ht="15">
      <c r="A72" s="4">
        <v>61</v>
      </c>
      <c r="B72" s="5" t="s">
        <v>13</v>
      </c>
      <c r="C72" s="6" t="s">
        <v>43</v>
      </c>
      <c r="D72" s="7" t="s">
        <v>158</v>
      </c>
      <c r="E72" s="6" t="s">
        <v>34</v>
      </c>
      <c r="F72" s="8">
        <v>1</v>
      </c>
      <c r="G72" s="9"/>
      <c r="H72" s="9">
        <f t="shared" si="2"/>
        <v>0</v>
      </c>
    </row>
    <row r="73" spans="1:8" s="3" customFormat="1" ht="42">
      <c r="A73" s="4">
        <v>62</v>
      </c>
      <c r="B73" s="5" t="s">
        <v>28</v>
      </c>
      <c r="C73" s="6" t="s">
        <v>115</v>
      </c>
      <c r="D73" s="10" t="s">
        <v>159</v>
      </c>
      <c r="E73" s="6" t="s">
        <v>34</v>
      </c>
      <c r="F73" s="8">
        <v>1</v>
      </c>
      <c r="G73" s="9"/>
      <c r="H73" s="9">
        <f t="shared" si="2"/>
        <v>0</v>
      </c>
    </row>
    <row r="74" spans="1:8" s="3" customFormat="1" ht="17.25" customHeight="1">
      <c r="A74" s="4">
        <v>66</v>
      </c>
      <c r="B74" s="5" t="s">
        <v>28</v>
      </c>
      <c r="C74" s="6" t="s">
        <v>116</v>
      </c>
      <c r="D74" s="10" t="s">
        <v>164</v>
      </c>
      <c r="E74" s="6" t="s">
        <v>167</v>
      </c>
      <c r="F74" s="8">
        <v>30</v>
      </c>
      <c r="G74" s="9"/>
      <c r="H74" s="9">
        <f t="shared" si="2"/>
        <v>0</v>
      </c>
    </row>
    <row r="75" spans="1:8" s="3" customFormat="1" ht="17.25" customHeight="1">
      <c r="A75" s="4">
        <v>67</v>
      </c>
      <c r="B75" s="5" t="s">
        <v>28</v>
      </c>
      <c r="C75" s="6" t="s">
        <v>165</v>
      </c>
      <c r="D75" s="7" t="s">
        <v>166</v>
      </c>
      <c r="E75" s="6" t="s">
        <v>16</v>
      </c>
      <c r="F75" s="8">
        <v>50</v>
      </c>
      <c r="G75" s="9"/>
      <c r="H75" s="9">
        <f t="shared" si="2"/>
        <v>0</v>
      </c>
    </row>
    <row r="76" spans="1:8" s="3" customFormat="1" ht="17.25" customHeight="1">
      <c r="A76" s="4">
        <v>68</v>
      </c>
      <c r="B76" s="5" t="s">
        <v>28</v>
      </c>
      <c r="C76" s="6" t="s">
        <v>117</v>
      </c>
      <c r="D76" s="10" t="s">
        <v>46</v>
      </c>
      <c r="E76" s="6" t="s">
        <v>34</v>
      </c>
      <c r="F76" s="8">
        <v>1</v>
      </c>
      <c r="G76" s="9"/>
      <c r="H76" s="9">
        <f t="shared" si="2"/>
        <v>0</v>
      </c>
    </row>
    <row r="77" spans="1:8" s="3" customFormat="1" ht="17.25" customHeight="1">
      <c r="A77" s="4"/>
      <c r="B77" s="5"/>
      <c r="C77" s="6"/>
      <c r="D77" s="10"/>
      <c r="E77" s="6"/>
      <c r="F77" s="8"/>
      <c r="G77" s="9"/>
      <c r="H77" s="9"/>
    </row>
    <row r="78" spans="1:8" s="3" customFormat="1" ht="17.25" customHeight="1">
      <c r="A78" s="4">
        <v>72</v>
      </c>
      <c r="B78" s="5" t="s">
        <v>13</v>
      </c>
      <c r="C78" s="6" t="s">
        <v>118</v>
      </c>
      <c r="D78" s="10" t="s">
        <v>119</v>
      </c>
      <c r="E78" s="6" t="s">
        <v>16</v>
      </c>
      <c r="F78" s="8">
        <v>50</v>
      </c>
      <c r="G78" s="9"/>
      <c r="H78" s="9">
        <f t="shared" si="2"/>
        <v>0</v>
      </c>
    </row>
    <row r="79" spans="1:8" s="3" customFormat="1" ht="17.25" customHeight="1">
      <c r="A79" s="4">
        <v>73</v>
      </c>
      <c r="B79" s="5" t="s">
        <v>28</v>
      </c>
      <c r="C79" s="6" t="s">
        <v>121</v>
      </c>
      <c r="D79" s="10" t="s">
        <v>120</v>
      </c>
      <c r="E79" s="6" t="s">
        <v>16</v>
      </c>
      <c r="F79" s="8">
        <v>50</v>
      </c>
      <c r="G79" s="9"/>
      <c r="H79" s="9">
        <f t="shared" si="2"/>
        <v>0</v>
      </c>
    </row>
    <row r="80" spans="1:8" s="3" customFormat="1" ht="17.25" customHeight="1">
      <c r="A80" s="4">
        <v>74</v>
      </c>
      <c r="B80" s="5" t="s">
        <v>13</v>
      </c>
      <c r="C80" s="6" t="s">
        <v>125</v>
      </c>
      <c r="D80" s="10" t="s">
        <v>126</v>
      </c>
      <c r="E80" s="6" t="s">
        <v>16</v>
      </c>
      <c r="F80" s="8">
        <f>F19</f>
        <v>400</v>
      </c>
      <c r="G80" s="9"/>
      <c r="H80" s="9">
        <f t="shared" si="2"/>
        <v>0</v>
      </c>
    </row>
    <row r="81" spans="1:8" s="3" customFormat="1" ht="17.25" customHeight="1">
      <c r="A81" s="4">
        <v>75</v>
      </c>
      <c r="B81" s="5" t="s">
        <v>13</v>
      </c>
      <c r="C81" s="6" t="s">
        <v>44</v>
      </c>
      <c r="D81" s="7" t="s">
        <v>45</v>
      </c>
      <c r="E81" s="6" t="s">
        <v>39</v>
      </c>
      <c r="F81" s="8">
        <v>1</v>
      </c>
      <c r="G81" s="9"/>
      <c r="H81" s="9">
        <f t="shared" si="2"/>
        <v>0</v>
      </c>
    </row>
    <row r="82" spans="1:8" s="3" customFormat="1" ht="17.25" customHeight="1">
      <c r="A82" s="4"/>
      <c r="B82" s="5"/>
      <c r="C82" s="6"/>
      <c r="D82" s="7"/>
      <c r="E82" s="6"/>
      <c r="F82" s="8"/>
      <c r="G82" s="9"/>
      <c r="H82" s="9"/>
    </row>
    <row r="83" spans="1:8" s="3" customFormat="1" ht="17.25" customHeight="1">
      <c r="A83" s="4">
        <v>76</v>
      </c>
      <c r="B83" s="5" t="s">
        <v>13</v>
      </c>
      <c r="C83" s="6" t="s">
        <v>122</v>
      </c>
      <c r="D83" s="7" t="s">
        <v>178</v>
      </c>
      <c r="E83" s="6" t="s">
        <v>34</v>
      </c>
      <c r="F83" s="8">
        <v>1</v>
      </c>
      <c r="G83" s="9"/>
      <c r="H83" s="9">
        <f t="shared" si="2"/>
        <v>0</v>
      </c>
    </row>
    <row r="84" spans="1:8" s="3" customFormat="1" ht="31.5">
      <c r="A84" s="4">
        <v>77</v>
      </c>
      <c r="B84" s="5" t="s">
        <v>28</v>
      </c>
      <c r="C84" s="6" t="s">
        <v>183</v>
      </c>
      <c r="D84" s="10" t="s">
        <v>189</v>
      </c>
      <c r="E84" s="6" t="s">
        <v>34</v>
      </c>
      <c r="F84" s="8">
        <v>1</v>
      </c>
      <c r="G84" s="9"/>
      <c r="H84" s="9">
        <f t="shared" si="2"/>
        <v>0</v>
      </c>
    </row>
    <row r="85" spans="1:8" s="3" customFormat="1" ht="17.25" customHeight="1">
      <c r="A85" s="4">
        <v>78</v>
      </c>
      <c r="B85" s="5" t="s">
        <v>28</v>
      </c>
      <c r="C85" s="6" t="s">
        <v>184</v>
      </c>
      <c r="D85" s="10" t="s">
        <v>179</v>
      </c>
      <c r="E85" s="6" t="s">
        <v>34</v>
      </c>
      <c r="F85" s="8">
        <v>1</v>
      </c>
      <c r="G85" s="9"/>
      <c r="H85" s="9">
        <f t="shared" si="2"/>
        <v>0</v>
      </c>
    </row>
    <row r="86" spans="1:8" s="3" customFormat="1" ht="17.25" customHeight="1">
      <c r="A86" s="4">
        <v>79</v>
      </c>
      <c r="B86" s="5" t="s">
        <v>28</v>
      </c>
      <c r="C86" s="6" t="s">
        <v>185</v>
      </c>
      <c r="D86" s="10" t="s">
        <v>188</v>
      </c>
      <c r="E86" s="6" t="s">
        <v>34</v>
      </c>
      <c r="F86" s="8">
        <v>1</v>
      </c>
      <c r="G86" s="9"/>
      <c r="H86" s="9">
        <f t="shared" si="2"/>
        <v>0</v>
      </c>
    </row>
    <row r="87" spans="1:8" s="3" customFormat="1" ht="17.25" customHeight="1">
      <c r="A87" s="4">
        <v>80</v>
      </c>
      <c r="B87" s="5" t="s">
        <v>28</v>
      </c>
      <c r="C87" s="6" t="s">
        <v>165</v>
      </c>
      <c r="D87" s="7" t="s">
        <v>187</v>
      </c>
      <c r="E87" s="6" t="s">
        <v>16</v>
      </c>
      <c r="F87" s="8">
        <v>25</v>
      </c>
      <c r="G87" s="9"/>
      <c r="H87" s="9">
        <f>F87*G87</f>
        <v>0</v>
      </c>
    </row>
    <row r="88" spans="1:8" s="3" customFormat="1" ht="17.25" customHeight="1">
      <c r="A88" s="4"/>
      <c r="B88" s="5"/>
      <c r="C88" s="6"/>
      <c r="D88" s="7"/>
      <c r="E88" s="6"/>
      <c r="F88" s="8"/>
      <c r="G88" s="9"/>
      <c r="H88" s="9"/>
    </row>
    <row r="89" spans="1:8" s="3" customFormat="1" ht="17.25" customHeight="1">
      <c r="A89" s="4">
        <v>86</v>
      </c>
      <c r="B89" s="5" t="s">
        <v>28</v>
      </c>
      <c r="C89" s="6" t="s">
        <v>191</v>
      </c>
      <c r="D89" s="10" t="s">
        <v>160</v>
      </c>
      <c r="E89" s="6" t="s">
        <v>34</v>
      </c>
      <c r="F89" s="8">
        <v>1</v>
      </c>
      <c r="G89" s="9"/>
      <c r="H89" s="9">
        <f>F89*G89</f>
        <v>0</v>
      </c>
    </row>
    <row r="90" spans="1:8" s="3" customFormat="1" ht="17.25" customHeight="1">
      <c r="A90" s="4">
        <v>87</v>
      </c>
      <c r="B90" s="5" t="s">
        <v>13</v>
      </c>
      <c r="C90" s="6" t="s">
        <v>201</v>
      </c>
      <c r="D90" s="10" t="s">
        <v>162</v>
      </c>
      <c r="E90" s="6" t="s">
        <v>39</v>
      </c>
      <c r="F90" s="8">
        <v>1</v>
      </c>
      <c r="G90" s="9"/>
      <c r="H90" s="9">
        <f>F90*G90</f>
        <v>0</v>
      </c>
    </row>
    <row r="91" spans="1:8" s="3" customFormat="1" ht="17.25" customHeight="1">
      <c r="A91" s="4">
        <v>88</v>
      </c>
      <c r="B91" s="5" t="s">
        <v>28</v>
      </c>
      <c r="C91" s="6" t="s">
        <v>192</v>
      </c>
      <c r="D91" s="10" t="s">
        <v>161</v>
      </c>
      <c r="E91" s="6" t="s">
        <v>77</v>
      </c>
      <c r="F91" s="8">
        <v>1</v>
      </c>
      <c r="G91" s="9"/>
      <c r="H91" s="9">
        <f>F91*G91</f>
        <v>0</v>
      </c>
    </row>
    <row r="92" spans="1:8" s="3" customFormat="1" ht="17.25" customHeight="1">
      <c r="A92" s="4">
        <v>89</v>
      </c>
      <c r="B92" s="5" t="s">
        <v>13</v>
      </c>
      <c r="C92" s="6" t="s">
        <v>193</v>
      </c>
      <c r="D92" s="10" t="s">
        <v>163</v>
      </c>
      <c r="E92" s="6" t="s">
        <v>34</v>
      </c>
      <c r="F92" s="8">
        <v>1</v>
      </c>
      <c r="G92" s="9"/>
      <c r="H92" s="9">
        <f>F92*G92</f>
        <v>0</v>
      </c>
    </row>
  </sheetData>
  <sheetProtection formatCells="0" formatColumns="0" formatRows="0" insertColumns="0" insertRows="0" insertHyperlinks="0" deleteColumns="0" deleteRows="0" sort="0" autoFilter="0" pivotTables="0"/>
  <printOptions horizontalCentered="1" verticalCentered="1"/>
  <pageMargins left="0.700000002980232" right="0.700000002980232" top="0.200000002980232" bottom="0.200000002980232" header="0.300000011920929" footer="0.300000011920929"/>
  <pageSetup errors="blank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Brožová</dc:creator>
  <cp:keywords/>
  <dc:description/>
  <cp:lastModifiedBy>Monika Brožová</cp:lastModifiedBy>
  <dcterms:created xsi:type="dcterms:W3CDTF">2022-01-19T14:11:06Z</dcterms:created>
  <dcterms:modified xsi:type="dcterms:W3CDTF">2022-01-28T07:49:19Z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19.2.3.0</vt:lpwstr>
  </property>
</Properties>
</file>