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4"/>
  </bookViews>
  <sheets>
    <sheet name="A+D krycí list" sheetId="1" r:id="rId1"/>
    <sheet name="A krycí list" sheetId="2" r:id="rId2"/>
    <sheet name="A výkaz výměr" sheetId="3" r:id="rId3"/>
    <sheet name="D krycí list" sheetId="4" r:id="rId4"/>
    <sheet name="D výkaz výměr" sheetId="5" r:id="rId5"/>
  </sheets>
  <definedNames>
    <definedName name="_xlnm.Print_Area" localSheetId="2">'A výkaz výměr'!$A$1:$J$421</definedName>
    <definedName name="_xlnm.Print_Area" localSheetId="4">'D výkaz výměr'!$A$1:$J$156</definedName>
  </definedNames>
  <calcPr fullCalcOnLoad="1"/>
</workbook>
</file>

<file path=xl/sharedStrings.xml><?xml version="1.0" encoding="utf-8"?>
<sst xmlns="http://schemas.openxmlformats.org/spreadsheetml/2006/main" count="2104" uniqueCount="585">
  <si>
    <t xml:space="preserve">zapisovací stůl, sklopný, 800 X 1600 typový. Dřevěná dub. deska masiv, ocel. konstrukce chrom, kolečka. </t>
  </si>
  <si>
    <t>St04</t>
  </si>
  <si>
    <t>doplňkové vybavení sociálních zařízení - muži / ženy: Kompletní sada: 2x držák toaletní papír, 2x WC štětka, 4x háček, 1x zásobník na papírové ručníky (osadit na podnož umyvadla), 1x koš odpadkový, 1x kruhové zrcadlo Ø=350mm v chromovamém rámu vč. nerez kotevního lanka tl.1mm dl. cca 1m</t>
  </si>
  <si>
    <t>3.01, 3.02, 3.03</t>
  </si>
  <si>
    <t>pomocné nosné trasy, stínění</t>
  </si>
  <si>
    <t>rozvaděč AVT včetně vystrojení.</t>
  </si>
  <si>
    <t>kabeláž audio, propojení  AV panel- reproduktorová soustava levý reproduktor, pravoúhlý, desetižilový, plochý vodič 99,9999% OFC  L&lt;56uH/m, C&lt;23pF/m, isolant teflon</t>
  </si>
  <si>
    <t>kabeláž audio, propojení AV panel- reproduktorová soustava pravý reproduktor, pravoúhlý, desetižilový, plochý vodič 99,9999% OFC  L&lt;56uH/m, C&lt;23pF/m, isolant teflon</t>
  </si>
  <si>
    <t>kabeláž video, trasa AV panel - datavideoprojektor, 2x UTP 4x2x0,5</t>
  </si>
  <si>
    <t>kabeláž video , trasa AV panel- datavideoprojektor, 2x RGB</t>
  </si>
  <si>
    <t>kabeláž video, trasa AV panel - datavideoprojektor, 2x MHR</t>
  </si>
  <si>
    <t>AV24</t>
  </si>
  <si>
    <t>AV22</t>
  </si>
  <si>
    <t>NF zesilovač 2x80W(4Ohm), 2x55W(8Ohm)</t>
  </si>
  <si>
    <t>Konzola reprosoustavy pohledová nerez 2ks v sadě</t>
  </si>
  <si>
    <t>Micro satelitní reprosoustava s polypropylenovým reproduktorem 100W, 8Ohm , 100Hz – 18kHz, 89dB, 0,8kg, barva žlutá, rozměr d=100 mm. Kulaté reproduktory nástěnné 2ks v sadě.</t>
  </si>
  <si>
    <t>AV18</t>
  </si>
  <si>
    <t>AV17</t>
  </si>
  <si>
    <t>Modul AVT - 2x repro (nástěnná. krabice). Přípojný panel AVT 2x repro do nástěnných černých krabic s připojovacími koncovkami, 2ks v sadě, standard dle stávajících zásuvek</t>
  </si>
  <si>
    <t>Modul AVT - VGA + video/audio. Přípojný panel AVT VGA+video/audio na zeď, nerez plech tl.4mm na stávající přístroj. krabici KO 125 s připojovacími koncovkami, vč. spojovacího materiálu</t>
  </si>
  <si>
    <t>Modul AVT - VGA + video/audio. Přípojný panel AVT VGA+video/audio na zeď, nerez plech tl.4mm na stávající přístroj. krabici KT250/1 s připojovacími koncovkami, vč. spojovacího materiálu + 1x vč. nástěnné typ. nerez krabice</t>
  </si>
  <si>
    <t xml:space="preserve">Propojovací video kabeláž, vč. spojovacího a instalačního materiálu. </t>
  </si>
  <si>
    <t>Distribuční zesilovač VGA 2x2+audio. Automatický přepínač, rozbočovač signálu In:2xVGA, 2x audio, Out :2xVGA, 1x audio, Video: 300MHz; Audio: 100 kHz, S/N RATIO:  Video: 70.6 dB; Audio: 89 dB unweighted, CROSSTALK: Video: -56 dB @ 5 MHz; Audio: -52 dB @ 1kHz, s vlastní skříní</t>
  </si>
  <si>
    <t>Multimediální počítač, LCD monitor. Počítač pro běžné kancelářské aplikace.</t>
  </si>
  <si>
    <t>AV09</t>
  </si>
  <si>
    <t>Atypický ovladač Proj. Plochy. Ovladač dvoupolohový do inst. Krabice, skleněný rámeček.</t>
  </si>
  <si>
    <t>Tubus pro vestavbu plátna . Metalická barva stříbrná. Tubus pro vestavbu proj. plochy do stropů. Tubus umožňuje samostatnou instalaci a servis proj. plochy</t>
  </si>
  <si>
    <t>Projekční plocha elektrická 196x147cm (aktivní plocha), povrch matný bílý, černým rámeček, rozměr tubusu 196x8,7x8,7cm, barva bílá</t>
  </si>
  <si>
    <t>Konzola projektoru. Kloubová konzola pro zavěšení projektoru na strop.</t>
  </si>
  <si>
    <t>Data Video Projektor. 3xLCD, 2000ANSII, XGA, kontrast 600:1, vstupy: 2xVGA, 1xDVI, 1xComponent, 1xComposit, 1xS-video,1xUSB slot, RS232, LAN RJ45, PCMCIA-wi-fi obj: 24,2-29mm, manual zoom, focus, DO+laser, IR/USB adapter(ovl. PC IR ovladačem), hmotnost max.3.5kg</t>
  </si>
  <si>
    <t xml:space="preserve">doplňkové vybavení sociálního zařízení - muži (WC a šatny): Kompletní sada: 1x držák toaletní papír, 1x WC štětka, 4x háček, 2x zásobník na papírové ručníky. 2 x koš odpadkový, 1x zrcadlo 0,7x1,9m (š/v) a 0,6x0,75m (š/v), 1x držák toaletních potřeb do sprchy. </t>
  </si>
  <si>
    <t>2.12</t>
  </si>
  <si>
    <t xml:space="preserve">doplňkové vybavení sociálního zařízení - ženy (WC a šatny): Kompletní sada: 1x držák toaletní papír, 1x WC štětka, 4x háček, 2x zásobník na papírové ručníky. 2 x koš odpadkový, 1x zrcadlo 0,7x1,9m (š/v) a 0,6x0,75m (š/v), 1x držák toaletních potřeb do sprchy. </t>
  </si>
  <si>
    <t>2.09</t>
  </si>
  <si>
    <t xml:space="preserve">doplňkové osvětlení, atypická lampa na kovové podnoži v. 2m, kovové stínítko, zdroj žárovkový 1x 60W, alt. teplý zářivkový, design řeší architekt. Materiál: korodovaná kortenová ocel. </t>
  </si>
  <si>
    <t>O01</t>
  </si>
  <si>
    <t>2.05</t>
  </si>
  <si>
    <t>koberec - 1 x 1,6 m, vlněný ručně tkaný, vzor a barevnost schvaluje architekt, podříznout spobní křídla dveří aby je bylo možné otevřít.</t>
  </si>
  <si>
    <t>X04</t>
  </si>
  <si>
    <t>2.05, 1.02, 3.01</t>
  </si>
  <si>
    <t>stůl konferenční, Ø=1,1m, v= 0,65 m, dřevěný starožitný, ve slohu Ludvíka XVI alt. Biedermeieru barvy bílé patinované, alt. Repasované. Výběr a způsob repase ve spolupráci s architektem. Záruka 5 let.</t>
  </si>
  <si>
    <t>St05</t>
  </si>
  <si>
    <t xml:space="preserve">křeslo čalouněné, dl.0,8 m, hl. 0,8m, v.0,8m s vyřezávanými a čalouněnými područkami , ve stylu slohu Ludvíka XVI alt. Biedermeieru barvy bílé patinované, alt. repasované, přečalouněné. Výběr a způsob repase ve spolupráci s architektem. </t>
  </si>
  <si>
    <t>S04</t>
  </si>
  <si>
    <t>odpadkové koše, cylindrický tvar, d=290mm, v = 300mm, 14L, poloprůsvitný bílý polypropylenový plast</t>
  </si>
  <si>
    <t>X02</t>
  </si>
  <si>
    <t>2.04</t>
  </si>
  <si>
    <t xml:space="preserve">zapisovací stůl, sklopný, 800 X 1600 atypový. Dřevěná dub. deska masiv, ocel. konstrukce chrom, kolečka. </t>
  </si>
  <si>
    <t xml:space="preserve">tabulový systém - stojan s tabulí pro fix, barva bílá, matná, odkladní plocha na psací potřeby, skládací. 1500 / 1500mm, nosná konstrukce dřevěná dubová atyp, barvu RAL určí architekt. . </t>
  </si>
  <si>
    <t>X03</t>
  </si>
  <si>
    <t>2.03</t>
  </si>
  <si>
    <t>zapisovací stůl, sklopný, 800 X 1600 typový. Dřevěná dub. deska masiv, ocel. konstrukce chrom, kolečka. Atyp. Záruka 5 let.</t>
  </si>
  <si>
    <t>tabulový systém - stojan s tabulí pro fix, barva bílá, matná, odkladní plocha na psací potřeby, skládací. 1500 / 1500mm, nosná konstrukce dřevěná dubová atyp, barvu RAL určí architekt. . Atyp. Záruka 5 let.</t>
  </si>
  <si>
    <t>2.02 - 2.04</t>
  </si>
  <si>
    <t>doplňkové nosné trasy, stínění</t>
  </si>
  <si>
    <t>rozvaděč AVT včetně vystrojení, do KT250/1</t>
  </si>
  <si>
    <t>kabeláž audio, propojení  AV panel - reproduktorová soustava levý reproduktor, pravoúhlý, desetižilový, plochý vodič 99,9999% OFC  L&lt;56uH/m, C&lt;23pF/m, isolant teflon</t>
  </si>
  <si>
    <t>kabeláž audio, propojení  AV panel - reproduktorová soustava pravý reproduktor, pravoúhlý, desetižilový, plochý vodič 99,9999% OFC  L&lt;56uH/m, C&lt;23pF/m, isolant teflon</t>
  </si>
  <si>
    <t>kabeláž video propojení  projekční místo  - kamera, UTP 4x2x0,5</t>
  </si>
  <si>
    <t>kabeláž video, trasa projekční místo  - datavideoprojektor, 2x UTP 4x2x0,5</t>
  </si>
  <si>
    <t>kabeláž video , trasa projekční místo - datavideoprojektor, 2x RGB</t>
  </si>
  <si>
    <t>kabeláž video, trasa projekční místo - datavideoprojektor, 2x MHR</t>
  </si>
  <si>
    <t>Videokonferenční SD sestava standardu H.323/SIP, H.264, výstup na 2 zobrazovací zařízení, integrace na audio/video vybavení v konferenční místnosti. Komplet set - IP kamera s konzolou, barevný obraz, stříbrné provedení, možnost připojení k internetu</t>
  </si>
  <si>
    <t>NF zesilovač 2x80W(4Ohm), 2x55W(8Ohm), MOSFET, rozsah 20Hz-20kHz, 6x audio vstup, regulace hloubky-výšky</t>
  </si>
  <si>
    <t>Konzola reprosoustavy pohledová.  2ks v sadě</t>
  </si>
  <si>
    <t>Micro satelitní reprosoustava osazená titanovým reproduktorem s neodymovým magnetem 120W, 8Ohm , 100Hz – 22kHz, 87dB, 0,6kg, ozvučnice z nerezu, rozměr d=100 mm. Kulaté reproduktory nástěnné 2ks v sadě.</t>
  </si>
  <si>
    <t>bezdrátový systém s mikrofonem a přijímačem. 10kanál. bezdrátový systém UHF s ručním mikrofonem  a přijímačem</t>
  </si>
  <si>
    <t>řečnický mikrofon. Miniaturní řečnický mikrofon, kondenzátorový, k zabudování do stolu, na husím krku (45 cm).</t>
  </si>
  <si>
    <t>mixážní pult. 4x mikrofonní vstup s individuálním gainem, kompresor na monofonních vstupech, 1x efektová cesta, integrovaná efektová jednotka, 16 digitální efektů, 3 pásmové korekce basy/středy/výšky, napájení Phantom 48V, rozměry 257mmx62mmx303mm, hmotnost 1.6 kg, s vlastní skříní</t>
  </si>
  <si>
    <t>Modul AVT - 2x repro. Přípojný panel AVT 2ks v sadě na zeď - bílé porcelánové zásuvky s připojovacími koncovkami do stávající přístroj. krabice KU-68, standard dle stávajících zásuvek</t>
  </si>
  <si>
    <t>Modul AVT - VGA + video/audio. Přípojný panel AVT VGA+video/audio na zeď, nerez plech tl.4mm na stávající přístroj.krabici KO 125 s připojovacími koncovkami, vč. spojovacího materiálu</t>
  </si>
  <si>
    <t>Modul AVT - VGA + video/audio. Přípojný panel AVT VGA+video/audio na zeď, nerez plech tl.4mm na stávající přístroj. krabici KT250/1 s připojovacími koncovkami, vč. spojovacího materiálu</t>
  </si>
  <si>
    <t>Propojovací video kabeláž, dl.50 m, instalační materiál</t>
  </si>
  <si>
    <t>Tubus pro vestavbu plátna . Tubus pro vestavbu proj. plochy do stropů. Tubus umožňuje samostatnou instalaci a servis proj. Plochy, stříbrná barva</t>
  </si>
  <si>
    <t>Konzola projektoru. Kloubová konzola pro zavěšení projektoru na stěnu, barva bílá.</t>
  </si>
  <si>
    <t>Data Video Projektor. 3xLCD, 2000ANSII, XGA, kontrast 600:1, vstupy: 2xVGA, 1xDVI, 1xComponent, 1xComposit, 1xS-video,1xUSB slot, RS232, LAN RJ45, PCMCIA obj: 24,2-29mm, manual zoom, focus, DO+laser, IR/USB adapter(ovl. PC IR ovladačem), hmotnost max.3.5kg</t>
  </si>
  <si>
    <t>odpadkové koše, cylindrický tvar, d=300mm, v = 500mm, lakovaný hliník</t>
  </si>
  <si>
    <t xml:space="preserve">tabulový systém - stojan s tabulí pro fix, barva bílá, matná, odkladní plocha na psací potřeby, skládací. 1500 / 1500mm, nosná konstrukce dřevěná dubová atyp, barvu RAL určí architekt. . Atyp. </t>
  </si>
  <si>
    <t xml:space="preserve">věšák, stojanový atypický dřevěný, v. 2m, Ø=0,5m. Provedení z ohýbaného dřeva, odpovídá historickému vzoru z 19.století "thonet". Materiál: buk masiv. Povrch: věšák bude dodán bez tovární povrchové lakované úpravy, bude ručně převoskován hnědým voskem. </t>
  </si>
  <si>
    <t>X01</t>
  </si>
  <si>
    <t xml:space="preserve">lavice dubová - atypická se zaoblenými čely dle autorského návrhu, 4 nohy z kónických hranolů 6/6cm, zakončené mosaz. patkou, tl. sedáku 100mm. Rozměry: 0,45 / 4,5/ 0,45m (š/dl/v). Dub masiv, přirozeně sušený, ručně hoblovaný, vybroušený, povrch: dvojsložkový vosk čirý matný alt. fermež + damar. lak. Atyp. </t>
  </si>
  <si>
    <t>S03</t>
  </si>
  <si>
    <t xml:space="preserve">barový stůl kruhový (stolová deseka na podnoži) Rozměry: 0,8 / 0,8/ 1,1m (š/dl/v). Deska bude zhotovena z dubových hranolů 150/40 mm, zespoda spojeny svlaky. Podnož - centrální - přírodní nepískovaná černá litina - polyuret. čirý mat. nátěr. Spoje na dubové kolíky, desky nespojovat šrouby ani plošným lepením. Materiál: deska: Dub masiv, přitozeně sušený vlhkost 7%, struktura: řez pilou ("katr") + kartáčování, povrch: dvojsložkový vosk čirý matný alt. fermež + damarový lak.. Atyp. </t>
  </si>
  <si>
    <t>St02</t>
  </si>
  <si>
    <t>AV03</t>
  </si>
  <si>
    <t>AV02</t>
  </si>
  <si>
    <t>AV01</t>
  </si>
  <si>
    <t>13</t>
  </si>
  <si>
    <t>stínící systém do oken - závěsy bílé a zelené rokokové průsvitné se stužkou pro stažení k ostění okna. Výměra 3,5 m2 / okno. Vč. garniže z nerez. trubky Ø=20mm, zavěšené na samostatné nerez. konzolky. Vč. černých kroužků, háčků a stuh.</t>
  </si>
  <si>
    <t>R01b</t>
  </si>
  <si>
    <t>17</t>
  </si>
  <si>
    <t xml:space="preserve">stínící systém do oken - screenová roleta, s manuálním ovládáním pochromovaným řetízkem. Výměra 2,5 m2 / okno. </t>
  </si>
  <si>
    <t>R01a</t>
  </si>
  <si>
    <t>1. 2.NP</t>
  </si>
  <si>
    <t>2.NP a 3NP - KONFERENČNÍ PROSTORY</t>
  </si>
  <si>
    <t xml:space="preserve">doplňkové vybavení sociálního zařízení – muži. Kompletní sada: 2x držák toaletní papír, 2x WC štětka, 4x háček, 2x zásobník na papírové ručníky. 2x koš odpadkový, 1 x zrcadlo 0,7x1,9m (š/v). </t>
  </si>
  <si>
    <t>1.13</t>
  </si>
  <si>
    <t xml:space="preserve">doplňkové vybavení sociálního zařízení – ženy. Kompletní sada: 2x držák toaletní papír, 2x WC štětka, 4x háček, 2x zásobník na papírové ručníky. 2x koš odpadkový, 1 x zrcadlo 0,7x1,9m (š/v). </t>
  </si>
  <si>
    <t>1.10</t>
  </si>
  <si>
    <t>1</t>
  </si>
  <si>
    <t>antikvární artefakty k expozici vína: sudy, lisy, koštýře, historické obrazy, rytiny. Sada původních používaných artefaktů (výběr a nákup ve spolupráci s architektem): 2x antik. sud na víno, 10x antik. koštýře + 2x masiv. dub. deska 1/0,8/0,04m (dl/š/tl.) pod koštýře (dtto St01c), 2x antik. lis na víno, 20ks originálních historických obrazů a rytin v původních dřevěných patinovaných rámech k tématice historie vinařství a vinařství v regionu. Obrazová výzdoba - historické grafické listy. Originální historické obrazy a rytiny v původních dřevěných patinovaných rámech k tématice historie v regionu (výběr a nákup ve spolupráci s architektem)</t>
  </si>
  <si>
    <t>A02</t>
  </si>
  <si>
    <t>sedací pytel, polštář 0,7/0,7m, 2,8kg, povrch syntetická useň, barvy určí architekt</t>
  </si>
  <si>
    <t>S02f</t>
  </si>
  <si>
    <t>2</t>
  </si>
  <si>
    <t>pohovka repase - sedačka čalouněná dl.1,5m, hl. 0,9m, v.0,8m s ohýbanými bočnicemi - dodat původní kusy vyráběné v U.P. závodech kolem roku 1930, alt. kompletně repasované, přečalouněné. Výběr a způsob repase ve spolupráci s architektem.</t>
  </si>
  <si>
    <t>S02d</t>
  </si>
  <si>
    <t>4</t>
  </si>
  <si>
    <t>křeslo repase - křesílka čalouněná š.0,7 m, hl. 0,9m, v.0,8m s ohýbanými bočnicemi - dodat původní kusy vyráběné v U.P. závodech kolem roku 1930, alt. kompletně repasované, přečalouněné. Výběr a způsob repase ve spolupráci s architektem.</t>
  </si>
  <si>
    <t>S02c</t>
  </si>
  <si>
    <t xml:space="preserve">lavice atypická - celková dl. 23,7m, jednoduchá dubová lavice na nohách se zády. Sedací plocha s prolysem z dubových fošen tl.50-35mm, záda z dubových jemě prohnutých latí 25/40mm á 40mm, nohy z kónických hranolů 60/60mm á 1m, zakončené jednoduchou mosaznou patkou, svlaky z dubových hranolů 50/80 a 50/125mm, horní svlak vytvarován nad otopné těleso. Spoje na dubové kolíky, desky nespojovat šrouby ani plošným lepením.  Materiál: Dub masiv, přirozeně sušený vlhkost 7%, struktura: řez pilou ("katr") + kartáčování, povrch: dvojsložkový vosk čirý matný.  Atyp. </t>
  </si>
  <si>
    <t>S02b</t>
  </si>
  <si>
    <t xml:space="preserve">židle mobilní. Provedení z ohýbaného dřeva, odpovídá historickému vzoru z 19.století "thonet č.14" .Materiál: buk masiv, sedák též.  Povrch: židle bude dodána bez tovární povrchové lakované úpravy, bude ručně převoskována hnědým voskem. </t>
  </si>
  <si>
    <t>S02a</t>
  </si>
  <si>
    <r>
      <t>stůl repasovaný -</t>
    </r>
    <r>
      <rPr>
        <sz val="8"/>
        <color indexed="40"/>
        <rFont val="Arial Narrow"/>
        <family val="2"/>
      </rPr>
      <t xml:space="preserve"> </t>
    </r>
    <r>
      <rPr>
        <sz val="8"/>
        <rFont val="Arial Narrow"/>
        <family val="2"/>
      </rPr>
      <t>Rozměry: 0,6 / 0,6/ 0,65m (š/dl/v) s ohýbanýma nohama - dodat původní kus vyráběný v U.P. závodech kolem roku 1930, alt. repasovaný. Výběr a způsob repase ve spolupráci s architektem.</t>
    </r>
  </si>
  <si>
    <t>St01d</t>
  </si>
  <si>
    <r>
      <t xml:space="preserve">stůl atypický (stolová deseka na podnoži) Rozměry: 0,6 / 0,8/ 0,7m (š/dl/v). Desky budou zhotoveny z dubových hranolů 150/40 mm, zespoda spojeny svlaky. Podnož svařena z ocelového </t>
    </r>
    <r>
      <rPr>
        <sz val="8"/>
        <rFont val="Times New Roman"/>
        <family val="1"/>
      </rPr>
      <t xml:space="preserve">I- </t>
    </r>
    <r>
      <rPr>
        <sz val="8"/>
        <rFont val="Arial Narrow"/>
        <family val="2"/>
      </rPr>
      <t xml:space="preserve">profilu  80/80 mm a ocelové zátěžové desky 500/500/20 a ocelové kotevní desky 400/400/8mm. Spoje na dubové kolíky, desky nespojovat šrouby ani plošným lepením. Materiál: deska: Dub masiv, přitozeně sušený vlhkost 7%, struktura: řez pilou ("katr") + kartáčování, povrch: dvojsložkový vosk čirý matný alt. fermež + damarový lak. Podnož z předkorodované "kortenové" oceli, povrch dovojsložkový čirý olej. . Atyp. </t>
    </r>
  </si>
  <si>
    <t>St01c</t>
  </si>
  <si>
    <t>3</t>
  </si>
  <si>
    <t>věšák, stojanový dřevěný, v. 2m, Ø=0,5m. Provedení z ohýbaného dřeva, odpovídá historickému vzoru z 19.století "thonet". Materiál: buk masiv. Povrch: věšák bude dodán bez tovární povrchové lakované úpravy, bude ručně převoskován hnědým voskem.Záruka 5 let.</t>
  </si>
  <si>
    <t>odpadkové koše, cylindrický tvar, d=290mm, v = 300mm, 14L, poloprůsvitný bílý polypropylenový plast.</t>
  </si>
  <si>
    <t>St03</t>
  </si>
  <si>
    <t>U03</t>
  </si>
  <si>
    <t>0.01</t>
  </si>
  <si>
    <t xml:space="preserve">podstavec pod sudy. Rozměry: 3,25/ 0,2/ 0,75m (š/v/hl), z dubových fošen tl. 40 mm vč. svlaků. Materiál: Dub masiv, přirozeně sušený vlhkost 7%, struktura: řez pilou ("katr") + kartáčování, povrch: dvojslož. vosk čirý matný alt. fermež+damar lak. . Atyp. </t>
  </si>
  <si>
    <t>U02</t>
  </si>
  <si>
    <t>0.02</t>
  </si>
  <si>
    <t xml:space="preserve">dubový sud Barrique. Funkční vinařský dubový sud na víno 225l dl= 0,9m, Ø=0,6m vč. dub lože proti odvalení. Komplet vč. zátek a uzávěrů . Atyp. </t>
  </si>
  <si>
    <t>A01b</t>
  </si>
  <si>
    <t>5</t>
  </si>
  <si>
    <t xml:space="preserve">dubový sud. Funkční vinařský dubový sud na víno 150l dl= 0,77m, Ø=0,52m vč. dub lože proti odvalení. Komplet vč. zátek a uzávěrů . Atyp. </t>
  </si>
  <si>
    <t>A01a</t>
  </si>
  <si>
    <t xml:space="preserve">stůl atypický.  Rozměry: 0,5/ 0,5/ 0,44m (š/dl/v). Stolní deska z dubové masivní desky 0,5/ 0,5/ 0,2m (š/dl/v), na průmyslových kolečkách z polyamidu (2ks s brzdou, 2ks bez). Materiál: Dub masiv, přirozeně sušený vlhkost 7%, ručně hoblovaný a vybroušený do hladka (jako lavice v exterieru), povrch: dvojsložkový vosk čirý matný alt. fermež + damar. lak. Atyp. </t>
  </si>
  <si>
    <t>St01b</t>
  </si>
  <si>
    <t xml:space="preserve">stůl atypický.  Rozměry: 0,85/ 0,85/ 1,1m (š/dl/v). Stolní deska z dubových hranolů tl. 150/170mm, se spodními zapuštěnými dubovými svlaky 60/120mm, nohy 100/100mm. Spoje na dubové kolíky tl. 25 mm, desky nespojovat šrouby ani plošným lepením. Materiál: Dub masiv, přirozeně sušený vlhkost 7%, struktura: řez pilou ("katr") + kartáčování, povrch: dvojsložkový vosk čirý matný alt. fermež + damar. lak. Atyp. </t>
  </si>
  <si>
    <t>St01a</t>
  </si>
  <si>
    <r>
      <t xml:space="preserve">police na víno atypická. Rozměry: 1,6/ 1,5-1,7/ 0,8m (š/v/hl). DTTO </t>
    </r>
    <r>
      <rPr>
        <u val="single"/>
        <sz val="8"/>
        <rFont val="Arial Narrow"/>
        <family val="2"/>
      </rPr>
      <t>U01a</t>
    </r>
    <r>
      <rPr>
        <sz val="8"/>
        <rFont val="Arial Narrow"/>
        <family val="2"/>
      </rPr>
      <t xml:space="preserve"> kromě: sokl z hloubkově impregnovaných dubových hranolů 8x200/120/60mm barvy stejné jako police. Atyp. </t>
    </r>
  </si>
  <si>
    <t>U01e</t>
  </si>
  <si>
    <r>
      <t xml:space="preserve">police na víno atypická. Rozměry: 1,0/ 1,6-1,8/ 0,8m (š/v/hl). DTTO </t>
    </r>
    <r>
      <rPr>
        <u val="single"/>
        <sz val="8"/>
        <rFont val="Arial Narrow"/>
        <family val="2"/>
      </rPr>
      <t>U01a</t>
    </r>
    <r>
      <rPr>
        <sz val="8"/>
        <rFont val="Arial Narrow"/>
        <family val="2"/>
      </rPr>
      <t xml:space="preserve"> kromě: sokl z hloubkově impregnovaných dubových hranolů 6x200/120/60mm barvy stejné jako police . Atyp. </t>
    </r>
  </si>
  <si>
    <t>U01d</t>
  </si>
  <si>
    <r>
      <t xml:space="preserve">skříň na víno atypická s uzamykatelnými dvířky. Rozměry: 4,6/ 1,5-3,4/ 0,5m (š/v/hl) s otvorem pro dveře 1,3/ 2,15m (š/v). DTTO </t>
    </r>
    <r>
      <rPr>
        <u val="single"/>
        <sz val="8"/>
        <rFont val="Arial Narrow"/>
        <family val="2"/>
      </rPr>
      <t>U01b</t>
    </r>
    <r>
      <rPr>
        <sz val="8"/>
        <rFont val="Arial Narrow"/>
        <family val="2"/>
      </rPr>
      <t xml:space="preserve"> pouze s vynechaným otvorem pro dveře. . Atyp. </t>
    </r>
  </si>
  <si>
    <t>U01c</t>
  </si>
  <si>
    <t xml:space="preserve">skříň na víno atypická s uzamykatelnými dvířky. Roštový korpus skříně na vinné lahve, s uzamykatelnou dřevěnou mříží. Rozměry:  3,7/ 1,2-2,5/ 0,5m (š/v/hl). Police á 0,43m, stojiny á 0,6m. Korpus, police a dvířka tvořeny roštem z dub.latí 40/30mm s mezerami š=60mm spojených svlaky a diagonálním zavětrováním. Sokl v=0,1m z dubových prken tl. 24mm na pero a drážku. Spoje dub. kolíky, alt. nerez šrouby, kotvení ke stěně ocel. pásovinou 25/5 zalepenou do spáry. Skříň bude tvarem přizpůsobena stěně s klenutým závěrem. Materiál: Dub masiv, přirozeně sušený vlhkost 7%, struktura: řez pilou ("katr") + kartáčování, povrch: dvojsložkový vosk čirý matný alt. fermež + damarový lak. Kování: skryté pivotové, alt. pásové panty za tepla brynýrované, nábytkové zámky černěné. Atyp. </t>
  </si>
  <si>
    <t>U01b</t>
  </si>
  <si>
    <t xml:space="preserve">police na víno atypická. Roštový korpus police na vinné lahve. Rozměry: 4,75/ 1,0-2,7/ 0,5m (š/v/hl). Police á 0,43m, stojiny á 0,6m. Korpus, police a dvířka tvořeny roštem z dub.latí 40/30mm s mezerami š=60mm spojených svlaky a diagonálním zavětrováním. Sokl v=0,1m a 5ks plných polic na sklo, z dubových prken tl. 24mm na pero a drážku. Spoje dub. kolíky, alt. nerez šrouby, kotvení ke stěně ocel. pásovinou 25/5 zalepenou do spáry. Skříň bude tvarem přizpůsobena stěně s klenutým závěrem. Materiál: Dub masiv, přirozeně sušený vlhkost 7%, struktura: řez pilou ("katr") + kartáčování, povrch: dvojsložkový vosk čirý matný alt. fermež + damarový lak. Atyp. </t>
  </si>
  <si>
    <t>U01a</t>
  </si>
  <si>
    <t>1.PP A 1NP. - EXPOZICE VINAŘSTVÍ</t>
  </si>
  <si>
    <t>ak. arch. Pavel Joba</t>
  </si>
  <si>
    <t>Ing.arch Jan Hájek, ak. arch. Joba</t>
  </si>
  <si>
    <t>Dokumentace pro výběr zhotovitele</t>
  </si>
  <si>
    <t>Příloha:</t>
  </si>
  <si>
    <t>INTERIÉR</t>
  </si>
  <si>
    <t>Zakázka:</t>
  </si>
  <si>
    <t>"Adaptace areálu Jezuitské koleje v Kutné Hoře pro potřeby cestovního ruchu, Objekty A, B, C3, D"</t>
  </si>
  <si>
    <t>Objekt D - stará kolej</t>
  </si>
  <si>
    <t>Mgr. akad. arch. Pavel Joba</t>
  </si>
  <si>
    <t>Ing. arch. Jan Hájek, Mgr. akad. arch. Pavel Joba</t>
  </si>
  <si>
    <t>D - stará kolej</t>
  </si>
  <si>
    <t>Ing. arch. Jan Hájek, Mgr. akad. arch. Pavel Joba, MgA Barbora Zachovalová</t>
  </si>
  <si>
    <t>A - severní křídlo, D - stará kolej</t>
  </si>
  <si>
    <t>A + D  - výkaz výměr</t>
  </si>
  <si>
    <t>A - výkaz výměr</t>
  </si>
  <si>
    <t>D  - výkaz výměr</t>
  </si>
  <si>
    <t>výkaz výměr</t>
  </si>
  <si>
    <t>Atelier M1 architekti s.r.o. , Heyrovského nám. 9, CZ-162 00 Praha 6, T +420 220 612 210, info@atelierm1.cz, www.atelierm1.cz</t>
  </si>
  <si>
    <t>D –  Stará kolej</t>
  </si>
  <si>
    <t xml:space="preserve">Židle univerzální, použitelná jako sedačka do auditoria konferenčních a shromažďovacích prostor, stohovatelná, spojovatelná do řad, měkké sezení – kovová nosná konstrukce, spojitý sedák a opěrák, polstrování polyuretanovou pěnou. Atyp dle konstrukčního výkresu A.ST.12 a A.ST.13 této dokumentace. Podnož:  kovová  konstrukce lakovaná  práškovou barvou. Sedák, opěrák: skrytý kovový rám. Pružná nosná kovová konstrukce opěráku z listových pružin. Vyměnitelné kloubové kluzáky na měkkou podlahu.  Materiály: spojitý sedák s opěrákem -  v hmotě probarvený polyurethan. Nohy optařeny vyměnitelnými kloubovými kluzáky na měkkou podlahu. Materiálové provedení a provedení instalace dle požadavků Požárně bezpečnostního řešení budovy. Popis – univerzální židle na 4 nohách do studoven. Je požadován nadčasový, jednoduchý až minimalistický design. Židle musí být komfortní, odolná s jednoduchou údržbou. 
Funkce a ergonomie: židle musí uživateli poskytovat náležitou flexibilitu pro dlouhodobé dynamické sezení. Záda musí být pružná a respektovat přirozenou biomechaniku člověka. Sezení musí být měkké a přirozené
Sedák a opěrák: je požadovaný celoprobarvený pružný na omak měkký  polyuretan  odolný vůči nečistotám  - kyseliny , oleje , mastnoty, a odolný proti UV záření. Polyurethanová skořepina musí vykazovat měkkost a flexibilitu v místě intenzivního styku uživatele se židlí tj. ve střední části sedáku a horní části opěráku. Vnitřní konstrukce musí zajišťovat celkovou pevnost židle, ale zároveň neomezovat požadovanou pružnost.
Materiál sedáku musí splňovat následující hodnoty a normy:
Světový standard pro automobilový průmysl (odolnost proti hoření, odolnost proti UV): MVSS 302
Odolnost proti hořící cigaretě: dle DIN 1021-1 : 1994 – 01
Odolnost proti plamenům: dle DIN 1021-2 : 1994 – 01
Barva sedáku: Barva sedáku a opěráku je požadována v hnědé barvě v odstínu NCS S 8505 Y80R.           
                                                                                                                                                                                                Výrobek musí být vyroben v souladu s normami   ISO 9002, ISO 14001,  a opatřen GS certifikátem.
Podnož: profily podnoží musí respektovat a podporovat celkovou kompaktnost designu. Přední noha je požadována v obdélníkovém hliníkovém profilu opatřeném odolným práškovým lakem v odstínu RAL 900, zadní noha je navržena z ocelové kulatiny opatřené kvalitním práškovým lakem v odstínu RAL 9006
Židle bude umístěna ve veřejných studovnách s omezeným množstvím místa. Je tedy požadováno aby nepřekročila rozměry dle projektové dokumentace.
Záruka 10 let. </t>
  </si>
  <si>
    <t xml:space="preserve">Pojízdný - 5ks Auta. Každé auto samostatně navržené, originálního tvaru. Atyp dle individuálního návrhu výtvarníka - viz dokumentace výtvarného díla pol. ART14c.  Barva bílá, lesklá s barevnými  částmi. Výrobek a použité materiály musí vyhovovat bezpečnostním a zdravotním standardům dětské hračky. </t>
  </si>
  <si>
    <t xml:space="preserve">Výroba  prrototypů, zkušebních modelů, forem, kopyt, vyřízení potřebných zdravotních a bezpečnostních certifikacé, vypořádání autorských práv k výtvarnému motivu,  dopracování výtvarného motivu a převedení výtvarného motivu do projektové podoby, zpracování výrobní dokumentace.  </t>
  </si>
  <si>
    <t>Pojízdný - 1ks Bicykl, 1ks Motorka  Bycikl šlapací, cyklický pohon. Motorka odstrkovací. Atyp dle individuálního návrhu výtvarníka - viz dokumentace výtvarného díla pol. ART14c.  Barva bílá, lesklá s barevnými  částmi. Výrobek a použité materiály musí vyhovovat bezpečnostním a zdravotním standardům dětské hračky.</t>
  </si>
  <si>
    <t xml:space="preserve">Pojízdné 2ks Ufo, 1ks Raketa. Každé auto samostatně navržené, originálního tvaru. Atyp dle individuálního návrhu výtvarníka - viz dokumentace výtvarného díla pol. ART14a.  Difuzní pohyb, po kuličkách všemi směry. Průměr  1200mm, výška 400mm. Materiál – lakované dřevo, kovová mechanika, gumová kola a obvodový pásek. Barva bílá, lesklá s barevnými částmi. Výrobek a použité materiály musí vyhovovat bezpečnostním a zdravotním standardům dětské hračky.Včetně certifikace zdravotní nezávadnosti a bezpečnosti pro děti od dvou let. Nehořlavost toxicita a index šíření plamene dle požadavku požárně bezpečnostního řešení budovy. Dodávka včetně vypořádání autorských práv k výtvarnému motivu, dopracování výtvarného motivu a převedení výtvarného motivu do projektové podoby, zpracování výrobní dokumentace. </t>
  </si>
  <si>
    <t>4.NP + věž</t>
  </si>
  <si>
    <t>komplexní informační a orientační systém: 10x označení místnosti, 2x popis expozice, 2x označení patra, 1x rozcestník, 1x označení křídla, bezpečnostní značení, fluorescenční značení únikových cestů.</t>
  </si>
  <si>
    <t>Sedačka se sklopným psacím stolkem do auditoria konferenčních a shromažďovacích prostor. Stohovatelná, spojovatelná do řad. Atyp dle konstrukčního výkresu A.ST.10 a A.ST.11 této dokumentace. Polypropylenová skořepina na kovové podnoži s psacím stolkem.   Podnož: kovová konstrukce z trubkovité oceli, chromovaná stohovatelná s područkami. Sedák: polypropylenová skořepina  -  probarvená , sedák spojený s podnožím pružně  přes plastové silent prvky integrované do plastové skořepiny. Vyměnitelné kloubové kluzáky na měkkou podlahu. Psací stolek: compact, opatřen ABS hranou tl. 12 mm. Ergonomický tvar sedáku.                                                                                                                                                                            Materiál sedáku musí splňovat následující hodnoty a normy:
Světový standard pro automobilový průmysl (odolnost proti hoření, odolnost proti UV): MVSS 302
Odolnost proti hořící cigaretě: dle DIN 1021-1 : 1994 – 01
Odolnost proti plamenům: dle DIN 1021-2 : 1994 – 01
Certifikace splnění norem ISO 9002 , ISO 14001 ,  GS , ANSI/BIFMA X5. Materiálové provedení a provedení instalace dle požadavků Požárně bezpečnostního řešení budovy.                                                                                                                   Židle bude umístěna ve veřejných studovnách s omezeným množstvím místa. Je tedy požadováno aby nepřekročila rozměry dle projektové dokumentace - výkres A.ST.10 a A.ST.11                                                                                                                Záruka 10 let.</t>
  </si>
  <si>
    <t>Ing. arch. Jan Hájek, MgA Barbora Zachovalová</t>
  </si>
  <si>
    <t>dodavatel, datum, podpis :</t>
  </si>
  <si>
    <r>
      <t xml:space="preserve">uživatel, datum, podpis :                              </t>
    </r>
    <r>
      <rPr>
        <sz val="10"/>
        <rFont val="Arial"/>
        <family val="2"/>
      </rPr>
      <t>GASK Kutná Hora  
Barborská 51-53, 284 01 Kutná Hora</t>
    </r>
    <r>
      <rPr>
        <b/>
        <sz val="10"/>
        <rFont val="Arial"/>
        <family val="2"/>
      </rPr>
      <t xml:space="preserve">                            </t>
    </r>
  </si>
  <si>
    <r>
      <t xml:space="preserve">investor, datum, podpis :                                                                                  </t>
    </r>
    <r>
      <rPr>
        <sz val="10"/>
        <rFont val="Arial"/>
        <family val="2"/>
      </rPr>
      <t xml:space="preserve">Středočeský kraj, Zborovská 11, 150 21 Praha 5 </t>
    </r>
    <r>
      <rPr>
        <b/>
        <sz val="10"/>
        <rFont val="Arial"/>
        <family val="2"/>
      </rPr>
      <t xml:space="preserve">                  </t>
    </r>
  </si>
  <si>
    <r>
      <t xml:space="preserve">projektant, datum, podpis :                                          </t>
    </r>
    <r>
      <rPr>
        <sz val="10"/>
        <rFont val="Arial"/>
        <family val="2"/>
      </rPr>
      <t xml:space="preserve">Atelier M1 architekti s.r.o.                                  Markétská 1/28, 169 00 Praha 6 </t>
    </r>
    <r>
      <rPr>
        <b/>
        <sz val="10"/>
        <rFont val="Arial"/>
        <family val="2"/>
      </rPr>
      <t xml:space="preserve">                                                                                   </t>
    </r>
  </si>
  <si>
    <t>Celkové náklady včetně DPH</t>
  </si>
  <si>
    <t>celkové ostatní náklady</t>
  </si>
  <si>
    <t>celkové ZRN</t>
  </si>
  <si>
    <t>DPH 21%</t>
  </si>
  <si>
    <t>celkem ZRN</t>
  </si>
  <si>
    <t>Objekt A - severní křídlo</t>
  </si>
  <si>
    <t>daň</t>
  </si>
  <si>
    <t>sazba DPH (%)</t>
  </si>
  <si>
    <t>částka</t>
  </si>
  <si>
    <t>název nákladu</t>
  </si>
  <si>
    <t>montáž</t>
  </si>
  <si>
    <t>dodávka</t>
  </si>
  <si>
    <t>typ oddílu</t>
  </si>
  <si>
    <t xml:space="preserve">B. Ostatní náklady </t>
  </si>
  <si>
    <t xml:space="preserve">A . Základní rozpočtové náklady </t>
  </si>
  <si>
    <r>
      <t>datum zpracování :</t>
    </r>
    <r>
      <rPr>
        <sz val="10"/>
        <rFont val="Arial CE"/>
        <family val="2"/>
      </rPr>
      <t xml:space="preserve"> </t>
    </r>
  </si>
  <si>
    <t>Ing. arch. Jan Hájek, MgA. Barbora Zachovalová</t>
  </si>
  <si>
    <t>autor návrhu:</t>
  </si>
  <si>
    <t xml:space="preserve">zpracoval : </t>
  </si>
  <si>
    <t>bude určen na základě tendru</t>
  </si>
  <si>
    <t>dodavatel :</t>
  </si>
  <si>
    <t>Atelier M1 architekti s.r.o., Markétská 1/28, 169 00 Praha 6</t>
  </si>
  <si>
    <t xml:space="preserve">projektant : </t>
  </si>
  <si>
    <t>Galerie středočského kraje, Barborská 51-53, 284 01 Kutná Hora</t>
  </si>
  <si>
    <t>uživatel:</t>
  </si>
  <si>
    <t>investor :</t>
  </si>
  <si>
    <t>Kód CPV:</t>
  </si>
  <si>
    <t xml:space="preserve">Popis: </t>
  </si>
  <si>
    <t xml:space="preserve">Třída: </t>
  </si>
  <si>
    <t>INTERIER</t>
  </si>
  <si>
    <t xml:space="preserve">Dodávka:  </t>
  </si>
  <si>
    <t>Kutná Hora</t>
  </si>
  <si>
    <r>
      <t>lokalita</t>
    </r>
    <r>
      <rPr>
        <sz val="10"/>
        <rFont val="Arial CE"/>
        <family val="2"/>
      </rPr>
      <t xml:space="preserve">: </t>
    </r>
  </si>
  <si>
    <t>Galerie středočeského kraje</t>
  </si>
  <si>
    <r>
      <t xml:space="preserve">druh stavby a účel </t>
    </r>
    <r>
      <rPr>
        <sz val="10"/>
        <rFont val="Arial CE"/>
        <family val="2"/>
      </rPr>
      <t xml:space="preserve">: </t>
    </r>
  </si>
  <si>
    <t>objekt:</t>
  </si>
  <si>
    <t>Adaptace jezuitské koleje pro potřeby cestovního ruchu</t>
  </si>
  <si>
    <t xml:space="preserve">název stavby : </t>
  </si>
  <si>
    <t xml:space="preserve">Ceny jsou konečné, obsahují veškeré náklady potřebné pro kompletní dokončení a předání díla - dodávku, montáž, kotevní a spojovací prostředky, zapojení, oživení, zprovoznění, odzkoušení dodaného zařízení, zhotovení realizační a projektové dokumentace v těsné součinnosti s autorem této dokumentace, dílenské dokumentace odsouhlasené autorem této dok., dokumentaci skutečného provedení, certifikaci zdravotní nezávadnosti a bezpečnosti, koordinaci se stavební částí, realizaci výtvarných děl, vyhotovení DTP podkadů, vypořádání autorských práv k užití výtvarného díla dle zákona 121/2000Sb., dopravu, vybalení, rozmístění, odvoz a likvidaci suti, odpadu, likvidaci obalů, závěrečný úklid, ostrahu stavby, seznam zařízení v členění po místnostech. Veškeré rozměry nutno ověřit na stavbě. Dodržet technologické postupy výrobců. Nedílnou součástí dodávky je výroba, odzkoušení a odsouhlasení prototypů atypických výrobků, odzkoušení vzorů výtvarných děl na místě. Vzorky, prototypy a zkoušky budou provedeny v rozsahu, počtu verzí a čase potřebném k jejich úplnému protokolárnímu odsouhlasení. Vzorování a výroba prototypů bude provedena před zadáním do výroby. Zadání do výroby bude provedeno po protokolárním odsouhlasení prototypů a vzorků ze strany uživatele (GASK), autorů návrhu a objednatele. Místo plnění: areál Jezuitské koleje, Kutná Hora. </t>
  </si>
  <si>
    <t>CELKEM</t>
  </si>
  <si>
    <t xml:space="preserve">slunečník Ø=3m, v=2,7m, vysoká odolnost proti větru, objektový standard, silnovrstvé plátno v režné barvě 800g/m2, dřevěná konstrukce z tropického dřeva, alt. Dub. </t>
  </si>
  <si>
    <t>X06</t>
  </si>
  <si>
    <r>
      <t xml:space="preserve">stojan na kola 1bm. </t>
    </r>
    <r>
      <rPr>
        <sz val="8"/>
        <rFont val="Arial Narrow"/>
        <family val="2"/>
      </rPr>
      <t xml:space="preserve">Zhotoven z dubové klády d=500 mm s prořezy, železná oka pro kotvení zámků, nerez podložky v. 100 mm. Komplet včetně lehkého přístřešku dl. 4 m, š.2 m, v.2,3m, konstrukce přístřešku z předkorodované "kortenové" oceli, - dvě stojiny,  horní rám a krokve z </t>
    </r>
    <r>
      <rPr>
        <sz val="8"/>
        <rFont val="Times New Roman"/>
        <family val="1"/>
      </rPr>
      <t>I</t>
    </r>
    <r>
      <rPr>
        <sz val="8"/>
        <rFont val="Arial Narrow"/>
        <family val="2"/>
      </rPr>
      <t xml:space="preserve"> profilu 80/80/8 mm, deska svtle zelené tvrzené plexisklo v barvě Kiwi , povrch oceli dvojsložkový čirý olej.</t>
    </r>
  </si>
  <si>
    <t>X05</t>
  </si>
  <si>
    <t xml:space="preserve">židle jídelní exterier. sklopná 0,42/ 0,46/ 0,1m (š/dl/v). Kovová litinová alt. z plné ohýbané oceli. Sedák, opěrák i nohy popsány subtilním litinovým dekorem, alt. plochy vypleteny sítí z plných ocel. profilů. Vč. zámku a kovaného řetězu pro kotvení k oku v dlažbě. Historický vzor odsouhlasí architekt. Barva bílá - olej. synt. nátěr. </t>
  </si>
  <si>
    <t>S06</t>
  </si>
  <si>
    <t xml:space="preserve">stůl odkládací exterierový. Rozměry: Ø=0,7m v=0,95m, z dubového sudu 225l, dl= 0,9m, Ø=0,6m a žulové desky Ø=0,7m tl.=0,07m. Vč. kotvení do dlažby. 1ks vč. pozink. nádoby na popel. Materiál: Dub masiv, přirozeně sušený vlhkost 7%, vykartáčovat, povrch: dvojslož. vosk čirý matný, mrákotínská žula okrově teplý tón, ručně opracovaná, jako dlažba. </t>
  </si>
  <si>
    <t>St06b</t>
  </si>
  <si>
    <t xml:space="preserve">stůl exterierový sklopný v=0,76m, Ø=0,7m. Kovový litinový alt. z plné ohýbané oceli. Deska i nohy popsány subtilním litinovým dekorem, alt. plocha a lem vypleteny sítí z plných ocel. profilů. Vč. nerez oka pro kotvení do dlažby. Historický vzor odsouhlasí architekt. Barva bílá - olejový syntetický nátěr. </t>
  </si>
  <si>
    <t>St06a</t>
  </si>
  <si>
    <t>Exterier</t>
  </si>
  <si>
    <t>lednice v retro stylu. Rozměry 1,51/ 0,6/ 0,68m (v/š/hl) objem 197l. Barvu určí architekt.</t>
  </si>
  <si>
    <t>U04g</t>
  </si>
  <si>
    <t>skříň policová atypická s vnitřními policemi, mobilní 0,56/ 2,6/ 1,5m (š/dl/v). Materiál: Dub spárovka tl.20mm a 40mm (dno), přirozeně sušená vlhkost 7%, struktura: kartáčovaná, povrch: dvojsložkový vosk čirý matný, bílá polyamidová kolečka průmyslový standard (2ks s brzdou, 2ks bez). Atyp. Záruka 5 let.</t>
  </si>
  <si>
    <t>U04f</t>
  </si>
  <si>
    <t>skříň policová atypická s vnitřními policemi a se zamykatelnými dvířky, mobilní 0,66/ 2/ 1,5m (š/dl/v). Materiál: Dub spárovka tl.20mm a 40mm (dno), přirozeně sušená vlhkost 7%, struktura: kartáčovaná, povrch: dvojsložkový vosk čirý matný, bílá polyamidová kolečka průmyslový standard (2ks s brzdou, 2ks bez), kování: nábytkové panty a zámky. Atyp. Záruka 5 let.</t>
  </si>
  <si>
    <t>U04e</t>
  </si>
  <si>
    <t>skříň policová atypická na AV techniku s vnitřními policemi a dvířky, zamykatelná, mobilní 0,5/ 1,5/ 0,5m  (š/dl/v). Rozměry koordinovat s dodavatelem AV techniky, ve spodní a horní části oválné otvory pro protažení kabelů. Materiál: Dub spárovka tl.20mm, přirozeně sušená vlhkost 7%, struktura: kartáčovaná, povrch: dvojsložkový vosk čirý matný, bílá polyamidová kolečka průmyslový standard (2ks s brzdou, 2ks bez). kování: nábytkové panty a zámky. . Atyp. Záruka 5 let.</t>
  </si>
  <si>
    <t>U04d</t>
  </si>
  <si>
    <t xml:space="preserve">čajová kuchyňka (cafe-box) atypická, skříňka s vestavěným nezez. dřezem Ø=400mm , policí a instalacemi - 0,6/ 1,5/ 0,85m (š/dl/v). Materiál.: Dřez nerez ocel typový, 1ks dub. police 1,5/ 0,36/ 0,03m, 2ks dub. šuplíků 120/450/550mm (v/š/hl) vč. kování - dub. masiv, natřený fermeží s damarovým lakem, stojan z kovových profilů 30/30 a 40/20mm, sifon nerez trubkový, pozink. silnostěné instalační trubky pro vodu a kanal., nerez. držák ručníku Ø=8mm, chromovaná baterie. Skříňka stejná jako v m.č. 3.02. . Atyp. Záruka 5 let.
 </t>
  </si>
  <si>
    <t>U04b</t>
  </si>
  <si>
    <t xml:space="preserve">skříň policová atypická na tiskoviny s vnitřními policemi a dvířky mobilní 0,7/ 1,6/ 0,65m (š/dl/v). Materiál: Dub spárovka tl.20mm a 40mm (dno), přirozeně sušená vlhkost 7%, struktura: kartáčovaná, povrch: dvojsložkový vosk čirý matný, bílá polyamidová kolečka průmyslový standard (2ks s brzdou, 2ks bez) kování: nábytkové panty. </t>
  </si>
  <si>
    <t>U04a</t>
  </si>
  <si>
    <r>
      <t xml:space="preserve">sedací pytel typu "fatboy", </t>
    </r>
    <r>
      <rPr>
        <sz val="8"/>
        <rFont val="Arial Narrow"/>
        <family val="2"/>
      </rPr>
      <t>1x1,3x0,5 m, barvy určí architekt</t>
    </r>
  </si>
  <si>
    <t>Konzola projektoru. Kloubová konzola pro zavěšení projektoru na strop, barva bílá, skryté vedení kabeláže.</t>
  </si>
  <si>
    <t xml:space="preserve">Sofa. 1000/5000mm, výška 900mm, čalouněná plocha na dřevěné rámové podsadě, hluboké prošívání, barvená kůže. Jednotný styl s atypicky designovaným kobercem realizovanám v samostané dodávce v rámci projektu Základního vybavení. Atypický prvek dle autorského návrhu - viz ART 12. Atyp. </t>
  </si>
  <si>
    <t xml:space="preserve">Univerzální stůl, modřínová spárovka tl 45mm, 1600/1600/700, pú voskování. Atyp.konstrukční spoje na rybinu. </t>
  </si>
  <si>
    <t xml:space="preserve">Dřevěný pracovní stůl se sklopnou deskou a dvěma zamykatelnými plnovýsuvnými zásuvkami. Výškově stavitelný. Materiál modřínová spárovka tl.20mm. Konstrukční spoje cinkování. P.ú. Voskování. 600 - 900 x 1200 x 1200mm. Atyp. </t>
  </si>
  <si>
    <t xml:space="preserve">Čajová kuchyň - přípravný pult délka 5,3m, výška 900mm, hloubka 600mm, sokl pracovní desky výšky 150mm, materiál dubová spárovka tl 50mm voskovaná. Kruhový dřez s otvorm pro baterii, nerez ocel, páková dřezová výtoková armatura, syfon, kovové flexihadice, flexiodpad, kovové roháčky. Atyp
Odkladní police délky 5,3m, profilu 300/50mm, masiv dub, skryté kotvení do stavby, zabudované osvětlení 7ks zářivkových trubic s vlastním vypínačem, přisazených na spodní stranu police. Včetně vybavení rychlovarnou konvicí a mikrovlnnou troubou. Atyp. </t>
  </si>
  <si>
    <t xml:space="preserve">Pružinová matrace 900/2100mm na dřevěném rámu. Rám atyp modřínový masiv tl 30mm, konstrukční spoje na rybinu. Povrchová úprava voskováním. </t>
  </si>
  <si>
    <t xml:space="preserve">Pracovní stůl skládací, podstava výška 750mm, hloubka 1600mm, délka 1600mm, pracovní deska tl 30mm spárovka modřín, podnoží skládací praktikáblovým systémem, materiál podnoží modřínový masiv p.ú. voskování. Atyp. </t>
  </si>
  <si>
    <t>Pracovní stůl skládací, podstava výška 750mm, hloubka 1600mm, délka 1600mm, pracovní deska tl 30mm spárovka modřín, podnoží skládací praktikáblovým systémem, materiál podnoží modřínový masiv p.ú. voskování. Atyp.</t>
  </si>
  <si>
    <t xml:space="preserve">Pracovní stůl skládací, podstava výška 720mm, hloubka 2000mm, délka 2000mm, pracovní deska tl 50mm spárovka modřín,  podnoží skládací praktikáblovým systémem, materiál podnoží modřínový masiv p.ú. voskování. Atyp. </t>
  </si>
  <si>
    <t>Knihovní regál do prostoru (pohledová záda), výšky 2000mm, hloubky 300mm, s pevnými policemi ve svislé rozteči 300mm, provedení z masivní dubové spárovky tl. 30mm, povrch voskovaný. Kotveno proti překlopení</t>
  </si>
  <si>
    <t>model Kutné Hory</t>
  </si>
  <si>
    <t>knihovna do prostoru (pohledová záda), kotvená do stavby, v 1m, hl. 0,3m, materiál dřevo masiv dub, voskovaný, stojiny a police pevné, tl 30mm, police ve svislé rozteči 300mm, stojiny ve vodorovné rozteči 800mm</t>
  </si>
  <si>
    <t>knihovna do prostoru (pohledová záda), kotvená do stavby, v 2,6m, hl. 0,3m,  materiál dřevo masiv dub, voskovaný, stojiny a police pevné, tl 30mm, police ve svislé rozteči 300mm, stojiny ve vodorovné rozteči 800mm</t>
  </si>
  <si>
    <t>výstavní systém</t>
  </si>
  <si>
    <t>Věšák - štendr. Atyp</t>
  </si>
  <si>
    <t xml:space="preserve"> stínění</t>
  </si>
  <si>
    <t xml:space="preserve">Sedací pytel typu fatboy, - nylonový vak naplněný jemnými polystyrenovými kuličkami, 5 typů střihu a barev, velikost cca 1000 / 1000 / 1000mm. Atyp dle individuálního návrhu výtvarníka - viz dokumentace výtvarného díla pol. ART3. Typy: válec nízký, válec dlouhý, obdélník, hranol, jehlan. Kuličková výplň, materiál batohovina, ucho, krytý zip, nesnímatelné. Barvy - Zelená RAL 6018, Modrá RAL 5015, Žlutá RAL 1021, Oranžová RAL 2004, Růžová RAL 4010. Včetně dopracování výtvarného námětu střihů do technického řešení. Nehořlavost a index šíření plamene dle požadavku požárně bezpečnostního řešení budovy. Atyp. 
</t>
  </si>
  <si>
    <t xml:space="preserve">M.č. 4.01. Povrch podlahy loftu. Vodorovný obraz -  gobelín vymezující prostor zasedací zóny, kruhový, průměr 5m, ručně vázaný vícebarevný vzor lyrického ornamentu dle individuálního návrhu výtvarníka - viz dokumentace výtvarného díla pol. ART11. Materiálová kvalita: kombinace novozélandské vlny a umělého hedvábí. Technologie výroby: ruční vazba do osnovy. Atyp, dodávka včetně kotvení k podlaze proti skluzu a dopracování výtvarného motivu do konečného obrazce a podkladů pro výrobu. Nehořlavost a index šíření plamene dle požadavku požárně bezpečnostního řešení budovy. Atyp. </t>
  </si>
  <si>
    <t xml:space="preserve">M.č. 4.01. Povrch podlahy loftu. Vodorovný obraz  -  gobelín vymezující prostor odpočinkové zóny, rozm 5x5m, ručně vázaný vícebarevný vzor lyrického ornamentu dle individuálního návrhu výtvarníka - viz dokumentace výtvarného díla pol. ART10. Materiálová kvalita: kombinace novozélandské vlny a umělého hedvábí. Technologie výroby: ruční vazba do osnovy. Atyp, dodávka včetně kotvení k podlaze proti skluzu a dopracování výtvarného motivu do konečného obrazce  a podkladů pro výrobu. Nehořlavost a index šíření plamene dle požadavku požárně bezpečnostního řešení budovy. Atyp. </t>
  </si>
  <si>
    <t>stínění</t>
  </si>
  <si>
    <t>sestava zrcadel celkového rozměru  2m x 5,4m, členění po 0,9m, fazetovaná zrcadlová deska na skrytém vyrovnávacím rámu, osazená do líce omítky, kotveno do stavby. Atyp.</t>
  </si>
  <si>
    <t>dph 21%</t>
  </si>
  <si>
    <t xml:space="preserve">Výstavní panel  pro adjustaci grafik / fotografií, rozm 1 x 2m. Sendvič z čirých desek z tvrzeného skla. Výstavní kotevní a spojovací systém z nerez oceli. Broušené obratové hrany. Barva skla ultrawhite, povrch antireflexní. Atyp. </t>
  </si>
  <si>
    <t>Výstavní systém -  pohyblivá konstrukce modelu A04. Otočná průhledná vodotěsná skleněná půlkoule D = 1000mm s plnou kovovou podstavou s odlitým reliefem půforysu města, mechanismus uzpůsobený pro snadnou manipulaci, umožňující rektifikaci ve dvou polohách. Nosná konstrukce ocelová, kryt modelu skleněný nebo plastový půkulový, vodotěsný s náplní glycerinu. Součástí dodávky výroba kopyta pro výrobu polokoule, nosné stolice, otočných strojních mechanismů. Zajištěno proti překlopení kotvením do stavby. Součástí dodávky zajištění nasvícení modelu. Atyp dle individuálního autorského návrhu výtvarného umělce- viz ART 13. Dodávka včetně, převedení výtvarného motivu do výrobních podkladů, zpracování výrobní dokumentace.</t>
  </si>
  <si>
    <t xml:space="preserve">Výstavní systém -výstavní panel výtvarného díla ozn.ART1k. Nosná konstrukce plotrových výřezů. Natavované folie určené pro použití na strukturální povrchy, barva transparentní, hluboký lesk, povrch bezesparý, formát na místě zapasovaný do stavby, ošetření hran. Folie musí být odstranitelná bez poškození původních barokních omítek. Včetně přípravy podkladu. Nehořlavost a index šíření plamene dle požadavku požárně bezpečnostního řešení budovy. </t>
  </si>
  <si>
    <t xml:space="preserve">Výstavní systém  - ART 1 a-h. Nosná konstrukce plotrových výřezů. Natavované folie určené pro použití na strukturální povrchy, barva transparentní, hluboký lesk, povrch bezesparý, formát na místě zapasovaný do stavby, ošetření hran. Folie musí být odstranitelná bez poškození původních barokních omítek. Včetně přípravy podkladu. Nehořlavost a index šíření plamene dle požadavku požárně bezpečnostního řešení budovy. </t>
  </si>
  <si>
    <t xml:space="preserve">Výstavní systém -výstavní panel výtvarného díla ozn.ART1j. Nosná konstrukce plotrových výřezů. Natavované folie určené pro použití na strukturální povrchy, barva transparentní, hluboký lesk, povrch bezesparý, formát na místě zapasovaný do stavby, ošetření hran. Folie musí být odstranitelná bez poškození původních barokních omítek. Včetně přípravy podkladu. Nehořlavost a index šíření plamene dle požadavku požárně bezpečnostního řešení budovy. </t>
  </si>
  <si>
    <t xml:space="preserve">Hrací  stěna - Otáčedlo A / větší. Atyp dle individuálního návrhu výtvarníka - viz dokumentace výtvarného díla pol. ART1l. Otáčivé segmenty na svislé ose. 2290x2210mm. Celkem 310ks segmentů. Barevnost – 4 druhy segmentů, cca 77/78ks/skupina. Segment 1: Růžová RAL 4003 / Zelená RAL 6018. Segment 2: Modrá RAL 5015 / Oranžová RAL 2004. Segment 3: Fialová RAL 4008 / Žlutá RAL 1021. Segment 4: Černá RAL 9005 / Červená RAL 3020. Materiál -  řezaný a vybroušený dubový masiv, lakovaný lesklým pigmentovým lakem. Povrch bez znatelných pórů vytvořený dokonalým slinutím barvy. Materiál musí vyhovovat požadavkům P. O. z hlediska hořlavosti a indexu šíření plamene. Výrobek a použité materiály musí vyhovovat bezpečnostním a zdravotním standardům dětské hračky. Včetně certifikace zdravotní nezávadnosti a bezpečnosti pro děti od dvou let. Nehořlavost a index šíření plamene dle požadavku požárně bezpečnostního řešení budovy. Dodávka včetně vypořádání autorských práv k výtvarnému motivu, dopracování  výtvarného motivu do konkrétních obrazců, zpracování výrobních podkladů, zpracování výrobní dokumentace. 
</t>
  </si>
  <si>
    <t>Výstavní systém -výstavní panel výtvarného díla ozn.ART1l-o.Nosná konstrukce otáčedel, zhotovená z kombinace kovu a dřeva, včetně otočných mecahnismů. Meteriál kovu nerez ocel. Matreiál dřevěných částí broušený dub, lakovaný vysokým leskem. Kotveno do stavby.  Nehořlavost. Včetně výrobní dokumebntace a statického výpočtu.</t>
  </si>
  <si>
    <t>Výstavní panel výtvarného díla ozn.ART1p.Nosná konstrukce otáčedel, zhotovená z kombinace kovu a dřeva, včetně otočných mecahnismů. Meteriál kovu nerez ocel. Metreiál dřevěných částí broušený dub, lakovaný vysokým leskem. Kotveno do stavby.  Nehořlavost a index šíření plamene dle požadavku požárně bezpečnostního řešení budovy. Včetně výrobní dokumebntace a statického výpočtu.</t>
  </si>
  <si>
    <t xml:space="preserve">Výstavní systém - konstrukce prolézací stěny Mondrian - Atypická truhlářská sestava - nosná konstrukce hracíh prvků prolézadel A03e. Rozměry 3,4 x 7,4m. Kombinace kovového skeletu a oplášťovacích nosných desek z aglomerovaného dřeva. Lakování vysoký lesk.  Včetně truhlářsky a zámečnicky zhotovených konzol hl 1m rozměrově a tvarově koordinovaně koordinovaných s výtvarným dílem. Nosnost konzol 1000kg/mb. nosná ocelová konstrukce skrytá, kotvená do stavby. Součástí dodávky výrobní dokumentace bude i statický výpočet.  Nehořlavost a index šíření plamene dle požadavku požárně bezpečnostního řešení budovy. 
</t>
  </si>
  <si>
    <t>Lustr v chodbě historický, 19. století, kovová ramena z mosazi. Tělo soustružená mosaz. Keramické objímky, žárovky hruškovitého tvaru. Včetně zapojení na připravený jištěný kabel, odzkoušení a revize.</t>
  </si>
  <si>
    <t>povrchová úprava m.č. 1.05  -  zasekání 5mb povrchových rozvodů elektro, osazení pohledových dvířek elektroskříně rozm 700/1000mm, adhezní můstek, přeštukování klimastěrkou, výmalba silikátovou barvou.</t>
  </si>
  <si>
    <t xml:space="preserve">M.č. 4.01. Povrch podlahy loftu. Vodorovný obraz -  gobelín vymezující prostor auditoria, rozm. 4x8m,  ručně vázaný vícebarevný vzor lyrického ornamentu dle individuálního návrhu výtvarníka - viz dokumentace výtvarného díla pol. ART9. Materiálová kvalita: kombinace novozélandské vlny a umělého hedvábí. Technologie výroby: ruční vazba do osnovy. Dodávka včetně kotvení k podlaze proti skluzu a dopracování výtvarného motivu do konečného obrazce  a podkladů pro výrobu. Nehořlavost, toxicita a index šíření plamene dle požadavku požárně bezpečnostního řešení budovy. Atyp. </t>
  </si>
  <si>
    <t>M.č.2.02, 2.03, 2.04, 2.05, 2.06, 2.07, 2.08.Ochranný povlak podlahy Lektorského centra. PVC ochranný povlak podlahy lektorského centra, protiskluzný. Provedení bezesparé, spoje svařováním. Barva bílá. Na podlaze uložení přes filcovou podložku, protiskluzná úprava. Včetně dodávky potisků v obrezcích dle specifikace výtvarného díla.  Nehořlavost, toxicita a index šíření plamene dle požadavku požárně bezpečnostního řešení budovy.</t>
  </si>
  <si>
    <t>M.č. 2.07, 2.08.Podlahová stavebnice Čtverec - obdélník - intarzovaná rozebíratelná podlahová krytina tl 50mm. Plocha složená z dílců různých tvarů a  základních barev dle autorského návrhu výtvarníka v členitosti 10 obrazců  / m2. Výtvarné intarzie budou z polyuretanové pěny v šesti základních barvách, volně položené.  Barevnost - Černá RAL 9005, Zelená RAL 6018, Modrá RAL 5015, Červená RAL 3020, Žlutá RAL 1021 Oranžová RAL 2004, Růžová RAL 4010, Fialová RAL 4008 Materiál – polyuretan nebo hmota s podobnými vlastnostmi, síla 5cm, ve výše uvedené barevné škále. Atyp dle individuálního návrhu výtvarníka - viz dokumentace výtvarného díla pol. ART8. Dodávka včetně vypořádání autorských práv výtvarnému motivu, dopracování základního motivu do konkrétních obrazců a zpracování podkladů pro výrobu. Materiál stavebnice s certifikátem zdravotní nezávadnosti pro děti od dvou let. Nehořlavost, toxicita a index šíření plamene dle požadavku požárně bezpečnostního řešení budovy.</t>
  </si>
  <si>
    <t>M.č. 2.07, 2.08. Podlahová stavebnice Půlkruh - intarzovaná rozebíratelná podlahová krytina tl 50mm. Plocha složená z dílců různých tvarů a  základních barev dle autorského návrhu výtvarníka v členitosti 10 obrazců  / m2. Výtvarné intarzie budou z polyuřetanové pěny v šesti základních barvách, volně položené.  Barevnost - Černá RAL 9005, Zelená RAL 6018, Modrá RAL 5015, Červená RAL 3020, Žlutá RAL 1021 Oranžová RAL 2004, Růžová RAL 4010, Fialová RAL 4008 Materiál – polyuretan nebo hmota s podobnými vlastnostmi, síla 5cm, ve výše uvedené barevné škále. Atyp dle individuálního návrhu výtvarníka - viz dokumentace výtvarného díla pol. ART7. Dodávka včetně vypořádání autorských práv výtvarnému motivu, dopracování základního motivu do konkrétních obrazců a zprscování podkladů pro výrobu.Materiál stavebnice s certifikátem zdravotní nezávadnosti pro děti od dvou let. Nehořlavost, toxicita a index šíření plamene dle požadavku požárně bezpečnostního řešení budovy.</t>
  </si>
  <si>
    <t>M.č. 2.05, 2.06. Podlahová stavebnice Trojůhelník pravoůhlý rovnoramenný - intarzovaná rozebíratelná podlahová krytina tl 50mm. Plocha složená z dílců různých tvarů a  základních barev dle autorského návrhu výtvarníka v členitosti 10 obrazců  / m2. Výtvarné intarzie budou z polyuřetanové pěny v šesti základních barvách, volně položené.  Barevnost - Černá RAL 9005, Zelená RAL 6018, Modrá RAL 5015, Červená RAL 3020, Žlutá RAL 1021 Oranžová RAL 2004, Růžová RAL 4010, Fialová RAL 4008 Materiál – polyuretan nebo hmota s podobnými vlastnostmi, síla 5cm, ve výše uvedené barevné škále. Atyp dle individuálního návrhu výtvarníka - viz dokumentace výtvarného díla pol. ART6. Dodávka včetně vypořádání autorských práv výtvarnému motivu, dopracování základního motivu do konkrétních obrazců a zpracování podkladů pro výrobu.Materiál stavebnice s certifikátem zdravotní nezávadnosti pro děti od dvou let. Nehořlavost, toxicita a index šíření plamene dle požadavku požárně bezpečnostního řešení budovy.</t>
  </si>
  <si>
    <t>doskočiště hracích prvků  7,4 x 2 x 0,1m  čalouněná plocha dle individuálního návrhu výtvarníka - Viz ART 5.  Snímatelný potah.  Dodávka včetně vypořádání autorských práv výtvarnému motivu, dopracování základního motivu do konkrétních obrazců a zpracování podkladů pro výrobu. Certifikát zdravotní nezávadnosti pro děti od dvou let. Nehořlavost, toxicita a index šíření plamene dle požadavku požárně bezpečnostního řešení budovy.</t>
  </si>
  <si>
    <t>M.č. 2.01. Podlahová stavebnice Trojůhelník rovnostranný - intarzovaná rozebíratelná podlahová krytina tl 50mm. Plocha složená z dílců různých tvarů a  základních barev dle autorského návrhu výtvarníka v členitosti 10 obrazců  / m2. Výtvarné intarzie budou z polyuretanové pěny v šesti základních barvách, volně položené.  Barevnost - Černá RAL 9005, Zelená RAL 6018, Modrá RAL 5015, Červená RAL 3020, Žlutá RAL 1021 Oranžová RAL 2004, Růžová RAL 4010, Fialová RAL 4008 Materiál – polyuretan nebo hmota s podobnými vlastnostmi, síla 5cm, ve výše uvedené barevné škále. Atyp dle individuálního návrhu výtvarníka - viz dokumentace výtvarného díla pol. ART4. Dodávka včetně vypořádání autorských práv výtvarnému motivu, dopracování základního motivu do konkrétních obrazců a zpracování podkladů pro výrobu. Materiál stavebnice s certifikátem zdravotní nezávadnosti pro děti od dvou let. Nehořlavost, toxicita a index šíření plamene dle požadavku požárně bezpečnostního řešení budovy.</t>
  </si>
  <si>
    <t xml:space="preserve">Interaktivní hrací exponáty dětské výstavy  lektorského centra - trojrozměrná lezecká stěna Mondrian rozm 3,4 x 7,4 x 1m . Atyp dle individuálního návrhu výtvarníka - viz dokumentace výtvarného díla pol. ART2. Prvek zapasován do stavby. Materiálové provedení v kombimaci materiálů lakovaného dřeva,lakovaného kovu a čalounění. Včetně certifikace zdravotní nezávadnosti a bezpečnosti pro děti od šesti let. Nehořlavost, toxicita a index šíření plamene dle požadavku požárně bezpečnostního řešení budovy. Dodávka včetně vypořádání autorských práv k výtvarnému motivu, dopracování výtvarného motivu a  převedení výtvarného motivu do projektové podoby, zpracování výrobní dokumentace. </t>
  </si>
  <si>
    <t xml:space="preserve">Sedací pytel typu fatboy, - nylonový vak naplněný jemnými polystyrenovými kuličkami, 5 typů střihu a barev, velikost cca 1000 / 1000 / 1000mm. Atyp dle individuálního návrhu výtvarníka - viz dokumentace výtvarného díla pol. ART3. Typy: válec nízký, válec dlouhý, obdélník, hranol, jehlan. Kuličková výplň, materiál batohovina, ucho, krytý zip, nesnímatelné. Barvy - Zelená RAL 6018, Modrá RAL 5015, Žlutá RAL 1021, Oranžová RAL 2004, Růžová RAL 4010. Včetně dopracování výtvarného námětu střihů do technického řešení. Nehořlavost toxicita a index šíření plamene dle požadavku požárně bezpečnostního řešení budovy. Atyp. 
</t>
  </si>
  <si>
    <t xml:space="preserve">Hrací  stěna - Ježek. Struktura s kolíkovým rastrem a vyjímatelnými barevnými kostkami. 7245x2093mm. Atyp dle individuálního návrhu výtvarníka - viz dokumentace výtvarného díla pol. ART1p. Celkem 2340ks kostek a kolíků. Barevnost - Černá RAL 9005 / Zelená RAL 6018 / Modrá RAL 5015 / Růžová RAL 4003 / Oranžová RAL 2004 / Žlutá RAL 1021. Materiál - soustružený,  řezaný, broušený dubový masiv, lakovaný lesklým pigmentovým lakem. Povrch bez znatelných pórů vytvořený dokonalým slinutím barvy.  Materiál musí vyhovovat požadavkům P. O. z hlediska hořlavosti a indexu šíření plamene. Výrobek a použité materiály musí vyhovovat bezpečnostním a zdravotním standardům dětské hračky. Včetně certifikace zdravotní nezávadnosti a bezpečnosti pro děti od dvou let. Nehořlavost, toxicita a index šíření plamene dle požadavku požárně bezpečnostního řešení budovy. Dodávka včetně vypořádání autorských práv k výtvarnému motivu,dopracování  výtvarného motivu do konkrétních obrazců, zpracování výrobních podkladů, zpracování výrobní dokumentace. 
</t>
  </si>
  <si>
    <t xml:space="preserve">Hrací  stěna - Otáčedlo / kostka. Atyp dle individuálního návrhu výtvarníka - viz dokumentace výtvarného díla pol. ART1o. Otáčivé segmenty na svislé ose. 2303x2255mm. Celkem 520 segmentů. Barevnost – 1 druh segmentu, 4 jednobarevné strany: Černá RAL 9005 / Zelená RAL 6018 / Modrá RAL 5015 / Růžová RAL 4003. Materiál -  řezaný a vybroušený dubový masiv, lakovaný lesklým pigmentovým lakem. Povrch bez znatelných pórů vytvořený dokonalým slinutím barvy.  Materiál musí vyhovovat požadavkům P. O. z hlediska hořlavosti a indexu šíření plamene. Výrobek a použité materiály musí vyhovovat bezpečnostním a zdravotním standardům dětské hračky. Včetně certifikace zdravotní nezávadnosti a bezpečnosti pro děti od dvou let. Nehořlavost, toxicita a index šíření plamene dle požadavku požárně bezpečnostního řešení budovy. Dodávka včetně vypořádání autorských práv k výtvarnému motivu ,dopracování  výtvarného motivu do konkrétních obrazců, zpracování výrobních podkladů, zpracování výrobní dokumentace. 
</t>
  </si>
  <si>
    <t xml:space="preserve">Hrací stěna - Otáčedlo / kule. Otáčivé segmenty na svislé ose. Atyp dle individuálního návrhu výtvarníka - viz dokumentace výtvarného díla pol. ART1n. 2290x2255mm. Celkem 702 segmentů. Barevnost – 4 druhy segmentů, cca 77/78ks/skupina. Barevnost –  Segment 1: Černá RAL 9005 / Bílá RAL 9003 (možná je změna k probarvené variantě). Materiál -  soustružený  a vybroušený dubový masiv, lakovaný lesklým pigmentovým lakem. Povrch bez znatelných pórů vytvořený dokonalým slinutím barvy. Materiál musí vyhovovat požadavkům P. O. z hlediska hořlavosti a indexu šíření plamene. Výrobek a použité materiály musí vyhovovat bezpečnostním a zdravotním standardům dětské hračky. Včetně certifikace zdravotní nezávadnosti a bezpečnosti pro děti od dvou let. Nehořlavost, toxicita a index šíření plamene dle požadavku požárně bezpečnostního řešení budovy. Dodávka včetně vypořádání autorských práv k výtvarnému motivu, dopracování  výtvarného motivu do konkrétních obrazců, zpracování výrobních podkladů, zpracování výrobní dokumentace. </t>
  </si>
  <si>
    <t xml:space="preserve">Hrací  stěna  - Otáčedlo B / menší. Atyp dle individuálního návrhu výtvarníka - viz dokumentace výtvarného díla pol. ART1m. Otáčivé segmenty na svislé ose. 2295x2215mm. Celkem 1240ks segmentů. Barevnost –  Segment 1: Černá RAL 9005 / Bílá RAL 9003. Materiál -  řezaný a vybroušený dubový masiv, lakovaný lesklým pigmentovým lakem. Povrch bez znatelných pórů vytvořený dokonalým slinutím barvy.  Materiál musí vyhovovat požadavkům P. O. z hlediska hořlavosti a indexu šíření plamene. Výrobek a použité materiály musí vyhovovat bezpečnostním a zdravotním standardům dětské hračky. Včetně certifikace zdravotní nezávadnosti a bezpečnosti pro děti od dvou let. Nehořlavost, toxicita a index šíření plamene dle požadavku požárně bezpečnostního řešení budovy. Dodávka včetně vypořádání autorských práv k výtvarnému motivu, dopracování  výtvarného motivu do konkrétních obrazců, zpracování výrobních podkladů, zpracování výrobní dokumentace. </t>
  </si>
  <si>
    <t xml:space="preserve">Hrací  stěna - tapeta Sixtinská kaple rozm 3,4 x 7,4 m. Interaktivní obrazce zapasované do stěny stavby, intarzované barevnými body dle návrhu výtvarného díla. Atyp dle individuálního návrhu výtvarníka - viz dokumentace výtvarného díla pol. ART1k. Nehořlavost ,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</si>
  <si>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 tapeta Manet - Snídaně v trávě rozm 3,4 x 7,4 m . Interaktivní obrazce zapasované do stěny stavby, intarzované barevnými body dle návrhu výtvarného díla. Atyp dle individuálního návrhu výtvarníka - viz dokumentace výtvarného díla pol. ART1j.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</si>
  <si>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Andy Warhol - Campbelova polévková plechovka, rozměr 4 x 3,7m, interaktivní obrazce zapasované do meziokenních pilířů stavby, intarzované barevnými body dle návrhu výtvarného díla - viz dokumentace výtvarného díla pol. ART1i.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</si>
  <si>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Paul Gogain - Ženy, rozměr 2,7 x 3,7m, interaktivní obrazce zapasované do meziokenních pilířů stavby, intarzované barevnými body dle návrhu výtvarného díla - viz dokumentace výtvarného díla pol. ART1h.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</si>
  <si>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Peter Breughel - babylónská věž, rozměr 2,7 x 3,7m, interaktivní obrazce zapasované do meziokenních pilířů stavby, intarzované barevnými body dle návrhu výtvarného díla - viz dokumentace výtvarného díla pol. ART1g.Nehořlavost,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</si>
  <si>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J.L. David - Mrtvý Marat, rozměr 2,7 x 3,7m, interaktivní obrazce zapasované do meziokenních pilířů stavby, intarzované barevnými body dle návrhu výtvarného díla - viz dokumentace výtvarného díla pol. ART1f.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</si>
  <si>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Paul Cezane - Dům s prasklými zdmi, rozměr 2,7 x 3,7m, interaktivní obrazce zapasované do meziokenních pilířů stavby, intarzované barevnými body dle návrhu výtvarného díla - viz dokumentace výtvarného díla pol. ART1e.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</si>
  <si>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Henri Matisse - Egyptský závěs, rozměr 2,7 x 3,7m, interaktivní obrazce zapasované do meziokenních pilířů stavby, intarzované barevnými body dle návrhu výtvarného díla - viz dokumentace výtvarného díla pol. ART1d.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</si>
  <si>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Edvard Munch - Výkřik, rozměr 2,7 x 3,7m, interaktivní obrazce zapasované do meziokenních pilířů stavby, intarzované barevnými body dle návrhu výtvarného díla - viz dokumentace výtvarného díla pol. ART1c.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</si>
  <si>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Picaso - portrét ženy,  rozměr 2,7 x 3,7m, interaktivní obrazce zapasované do meziokenních pilířů stavby, intarzované barevnými body dle návrhu výtvarného díla - viz dokumentace výtvarného díla pol. ART1b.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</si>
  <si>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Hrací stěna, Hans Holbein - JIndřich VIII, rozměr 2,7 x 3,7m, interaktivní obrazce zapasované do meziokenních pilířů stavby, intarzované barevnými body dle návrhu výtvarného díla - viz dokumentace výtvarného díla pol. ART1a. Nehořlavost, toxicita a index šíření plamene dle požadavku požárně bezpečnostního řešení budovy. Dodávka včetně vypořádání autorských práv k výtvarnému motivu, převedení výtvarného motivu do grafické podoby, výrobní dokumentace a digitální tiskové přípravy. </t>
  </si>
  <si>
    <t xml:space="preserve">ochrana výtvarného díla dle pol. A03a, ART1j,k - folie transparentní, inertní povrch odolný permanenetním popisovačům na alkoholové bázi, omyvatelný - tj. odolný vůči prostředkům pro smývání permanentních inkoustů na alkoholové bázi, UV ochranný filtr. Nehořlavost, toxicita a index šíření plamene dle požadavku požárně bezpečnostního řešení budovy. </t>
  </si>
  <si>
    <t xml:space="preserve">ochrana výtvarného díla dle pol. A03a - ART 1a- e. Folie transparentní, inertní povrch odolný permanenetním popisovačům na alkoholové bázi, omyvatelný - tj. odolný vůči prostředkům pro smývání permanentních inkoustů na alkoholové bázi, UV ochranný filtr. Nehořlavost, toxicita a index šíření plamene dle požadavku požárně bezpečnostního řešení budovy. </t>
  </si>
  <si>
    <t xml:space="preserve">ochrana výtvarného díla dle pol. A03a, ART1f - i. Folie transparentní, inertní povrch odolný permanenetním popisovačům na alkoholové bázi, omyvatelný - tj. odolný vůči prostředkům pro smývání permanentních inkoustů na alkoholové bázi, UV ochranný filtr. Nehořlavost, toxicita a index šíření plamene dle požadavku požárně bezpečnostního řešení budovy. </t>
  </si>
  <si>
    <t>Interaktivní exponát dětské výstavy  lektorského centra - zavěšený lanový systém - interaktivní hra dle individuálního návrhu výtvarníka - viz ART 2.  Atyp</t>
  </si>
  <si>
    <t>Interaktivní exponát dětské výstavy  lektorského centra -skluzavka dle individuálního návrhu výtvarníka - viz ART 2, atyp. Kombinace dřeva, kovu , plastu.</t>
  </si>
  <si>
    <t xml:space="preserve">Univerzální židle, použitelná i jako sedačka do auditoria konferenčních a shromažďovacích prostor, stohovatelná, spojovatelná do řad, měkké sezení – kovová nosná konstrukce, spojitý sedák a opěrák, polstrování polyuretanovou pěnou. Atyp dle konstrukčního výkresu A.ST.12 a A.ST.13 této dokumentace. Podnož:  kovová  konstrukce lakovaná  práškovou barvou. Sedák, opěrák: skrytý kovový rám. Pružná nosná kovová konstrukce opěráku z listových pružin. Vyměnitelné kloubové kluzáky na měkkou podlahu.  Materiály: spojitý sedák s opěrákem -  v hmotě probarvený polyurethan. Nohy optařeny vyměnitelnými kloubovými kluzáky na měkkou podlahu. Materiálové provedení a provedení instalace dle požadavků Požárně bezpečnostního řešení budovy. Popis – univerzální židle na 4 nohách do studoven. Je požadován nadčasový, jednoduchý až minimalistický design. Židle musí být komfortní, odolná s jednoduchou údržbou. 
Funkce a ergonomie: židle musí uživateli poskytovat náležitou flexibilitu pro dlouhodobé dynamické sezení. Záda musí být pružná a respektovat přirozenou biomechaniku člověka. Sezení musí být měkké a přirozené
Sedák a opěrák: je požadovaný celoprobarvený pružný na omak měkký  polyuretan  odolný vůči nečistotám  - kyseliny , oleje , mastnoty, a odolný proti UV záření. Polyurethanová skořepina musí vykazovat měkkost a flexibilitu v místě intenzivního styku uživatele se židlí tj. ve střední části sedáku a horní části opěráku. Vnitřní konstrukce musí zajišťovat celkovou pevnost židle, ale zároveň neomezovat požadovanou pružnost.
Materiál sedáku musí splňovat následující hodnoty a normy:
Světový standard pro automobilový průmysl (odolnost proti hoření, odolnost proti UV): MVSS 302
Odolnost proti hořící cigaretě: dle DIN 1021-1 : 1994 – 01
Odolnost proti plamenům: dle DIN 1021-2 : 1994 – 01
Barva sedáku: Barva sedáku a opěráku je požadována v hnědé barvě v odstínu NCS S 8505 Y80R.           
                                                                                                                                                                                                Výrobek musí být vyroben v souladu s normami   ISO 9002, ISO 14001,  a opatřen GS certifikátem.
Podnož: profily podnoží musí respektovat a podporovat celkovou kompaktnost designu. Přední noha je požadována v obdélníkovém hliníkovém profilu opatřeném odolným práškovým lakem v odstínu RAL 900, zadní noha je navržena z ocelové kulatiny opatřené kvalitním práškovým lakem v odstínu RAL 9006
Židle bude umístěna ve veřejných studovnách s omezeným množstvím místa. Je tedy požadováno aby nepřekročila rozměry dle projektové dokumentace - výkres A.ST.12 a A.ST.13 
Záruka 10 let. </t>
  </si>
  <si>
    <t>Projektant:</t>
  </si>
  <si>
    <t>Část:</t>
  </si>
  <si>
    <t>Stavba:</t>
  </si>
  <si>
    <t>Objekt:</t>
  </si>
  <si>
    <t>A - severní křídlo</t>
  </si>
  <si>
    <t>Datum:</t>
  </si>
  <si>
    <t>Stupeň:</t>
  </si>
  <si>
    <t>Sestavil</t>
  </si>
  <si>
    <t>Objednatel:</t>
  </si>
  <si>
    <t>Středočeský kraj, Zborovská 11, 150 21 Praha 5</t>
  </si>
  <si>
    <t>číslo položky</t>
  </si>
  <si>
    <t>číslo místnosti</t>
  </si>
  <si>
    <t>označení prvku</t>
  </si>
  <si>
    <t>Popis, rozměr š./v./tl., materiál</t>
  </si>
  <si>
    <t>m.j.</t>
  </si>
  <si>
    <t>počet jednotek</t>
  </si>
  <si>
    <t>Cena / ks bez DPH (Kč)</t>
  </si>
  <si>
    <t>Cena celkem bez DPH (Kč)</t>
  </si>
  <si>
    <t>cena celkem včetně DPH (Kč)</t>
  </si>
  <si>
    <t>1.NP</t>
  </si>
  <si>
    <t>kpl</t>
  </si>
  <si>
    <t>ks</t>
  </si>
  <si>
    <t>1.02</t>
  </si>
  <si>
    <t>chladnička jednodveřová, skladebné rozměry v / š / h: 1800 / 600 / 600mm, obsah užitného objemu  390 l , elektronické ovládání, chlazení s cirkulací vzduchu, automatické odtávání, vnitřní osvětlení , skleněné police, variabilní, energetická třída A+, klimatická třída SN-T, povrchová úprava česaná nerez ocel lakovaná, nerez ocel tyčové madlo s integrovanou mechanikou, přední odvětrání, akustický dveřní alarm, možnost změny směru otevírání dveří.</t>
  </si>
  <si>
    <t>mraznička jednodveřová, skladebné rozměry v / š / h: 1800 / 600 / 600mm, obsah užitného objemu  300 l , elektronické ovládání, chlazení s cirkulací vzduchu, automatické odtávání, dva akumulátory chladu, vnitřní osvětlení , variabilní skladový prostor, energetická třída A+, klimatická třída SN-T, povrchová úprava česaná nerez ocel lakovaná, nerez ocel tyčové madlo s integrovanou mechanikou, přední odvětrání, akustický dveřní alarm, možnost změny směru otevírání dveří.</t>
  </si>
  <si>
    <t>Temperovaná chladnička na nápoje jednodveřová,  skladebné rozměry v / š / h: 1800 / 660 / 660mm, obsah užitného objemu  422 l , elektronické ovládání, 3 teplotní zóny, 3 samostatně regulované okruhy rozsah teploty 5-20°C, variabilní skladový prostor, klimatická třída SN-ST, povrchová úprava česaná nerez ocel lakovaná, nerez ocel tyčové madlo s integrovanou mechanikou, přední odvětrání, akustický dveřní alarm, prosklené dveře z izolačního skla, možnost změny směru otevírání dveří.</t>
  </si>
  <si>
    <t xml:space="preserve">Myčka. Výkonnostní charakteristika: délka nejkratšího programu: 1,5 min, při připojení na teplou vodu 65 °C, kapacita nádobí (talíře/h): 720 kusů, koše/h: 40 kusů 
Řízení: elektromechanické řízení, počet programů: 3, automatika s otočným voličem a tlačítkem "start" 
Vybavení: výkonné oběhové čerpadlo, vestavěný ohřívač vody na 5,5 l, ohřev v boileru a zásobník mycí vody, vestavěný změkčovač vody, vypouštěcí čerpadlo, 2 přídavné vypouštěcí ventily a kompresor, připojení na teplou vodu, jednofázové připojení
Dávkovací technika: dávkovací zařízení na tekuté oplachovací prostředky
Mycí technika: systém se zásobníkem vody, filtrace mycího roztoku 
Konstrukce: volně stojící přístroj s plnicím otvorem vpředu a sklopnými dveřmi
šikmý ovládací panel, vnější opláštění z nerez oceli česané lakované, mycí prostor a vedení vody z vysoce kvalitní nerez oceli, 2-plášťová konstrukce; 
Rozměry: v 850 x š 600 x h 600 mm 
Výkonnostní charakteristika: délka nejkratšího programu: 1,5 min, při připojení na teplou vodu 65 °C, kapacita nádobí (talíře/h): 720 kusů, koše/h: 40 kusů 
Řízení: elektromechanické řízení, počet programů: 3, automatika s otočným voličem a tlačítkem "start" 
Vybavení: výkonné oběhové čerpadlo, vestavěný ohřívač vody na 5,5 l, ohřev v boileru a zásobník mycí vody, vestavěný změkčovač vody, vypouštěcí čerpadlo, 2 přídavné vypouštěcí ventily a kompresor, připojení na teplou vodu, jednofázové připojení
Dávkovací technika: dávkovací zařízení na tekuté oplachovací prostředky
Mycí technika: systém se zásobníkem vody, filtrace mycího roztoku 
Konstrukce: volně stojící přístroj s plnicím otvorem vpředu a sklopnými dveřmi
šikmý ovládací panel, vnější opláštění z nerez oceli česané lakované, mycí prostor a vedení vody z vysoce kvalitní nerez oceli, 2-plášťová konstrukce; 
Rozměry: v 850 x š 600 x h 600 mm 
</t>
  </si>
  <si>
    <t>spodní skříňka výšky 900mm, hloubky 700mm, délka 1200mm s  trojdřezem vevařeným do odkladní plochy, s otvorem pro baterii, nerez ocel, výtoková baterie stojánková otočná dřezová páková včetně tlakových přívodních flexibilnívh hadic, sprcha, kovový syfon, připojovací potrubí k odpadu, posuvné dveře s integrovanými úchyty, povrchová úprava nerez ocel česaná, lakovaná</t>
  </si>
  <si>
    <t>pult se spodními skříňkami, výška 900mm,  hloubka 700mm, délka 3,6 bm,  kovová konstrukce, pracovní deska, záda pracovní desky o výšce 400mm, posuvné dveře s integrovanými úchyty, zabudované silnoproudé zásuvky v počtu 2ks / 1mb povrchová úprava nerez ocel česaná, lakovaná</t>
  </si>
  <si>
    <t>pult se spodními skříňkami, výška 900mm,  hloubka 700mm, délka 4,8 bm,  kovová konstrukce, pracovní deska, záda pracovní desky o výšce 400mm, posuvné dveře s integrovanými úchyty, zabudované silnoproudé zásuvky v počtu 2ks / 1mb, povrchová úprava nerez ocel česaná, lakovaná</t>
  </si>
  <si>
    <t>Horní skříňky výšky 600mm, hloubky 350mm, délky 3600mm, s odkladními policemi, posuvné dveře s integrovanými úchyty,  zabudované osvětlení, kovová konstrukce, nerez ocel česaná lakovaná, kotveno do stavby.</t>
  </si>
  <si>
    <t>Horní skříňky výšky 600mm, hloubky 350mm, délky 4800mm, s odkladními policemi, posuvné dveře s integrovanými úchyty,  zabudované osvětlení, kovová konstrukce, nerez ocel česaná lakovaná, kotveno do stavby.</t>
  </si>
  <si>
    <t>Horní skříňky výšky 600mm, hloubky 350mm, délky 1200mm, s odkladními policemi, posuvné dveře s integrovanými úchyty, zabudované osvětlení, kovová konstrukce, nerez ocel česaná lakovaná, kotveno do stavby.</t>
  </si>
  <si>
    <t>šatní skříň jednodveřová, zamykatelná, 300 / 500 / 1000mm, kotvená do stavby, kovová, povrch nerez ocel česaná lakovaná, vnitřní vybavení policové pevné, šatní tyč, 2 x ramínko.</t>
  </si>
  <si>
    <t>lavice délky 2,1 m, hloubka 400mm, výška 400mm, kovová konstrukce, povrchová úprava nerez ocel česaná, lakovaná.</t>
  </si>
  <si>
    <t>1.03</t>
  </si>
  <si>
    <t>Data Video Projektor. 3xLCD, 3000ANSII, XGA, kontrast 600:1, vstupy: 2xVGA, 1xDVI, 1xComponent, 1xComposit, 1xS-video,1xUSB slot, RS232, LAN RJ45, PCMCIA-wi-fi obj: 24,2-29mm, manual zoom, focus, DO+laser, IR/USB adapter(ovl. PC IR ovladačem), hmotnost max.3.5kg</t>
  </si>
  <si>
    <t xml:space="preserve">Multimediální počítač, LCD monitor. Počítač pro běžné kancelářské aplikace + LCD 17" Sklopný monitor </t>
  </si>
  <si>
    <t>Distribuční zesilovač VGA 2x2+audio. Automatický přepínač, rozbočovač signálu In:2xVGA, 2x audio, Out :2xVGA, 1x audio, Video: 300MHz; Audio: 100 kHz, S/N RATIO:  Video: 70.6 dB; Audio: 89 dB unweighted, CROSSTALK: Video: -56 dB @ 5 MHz; Audio: -52 dB @ 1kHz</t>
  </si>
  <si>
    <t>Propojovací video kabeláž, instalační materiál</t>
  </si>
  <si>
    <t>Modul AVT - VGA + video/audio (panel). Přípojný panel AVT VGA+video/audio na panel/na zeď, skleněný rámeček</t>
  </si>
  <si>
    <t>Modul AVT - VGA + video/audio (podlah. Krab.). Přípojný panel AVT VGA+video/audio do podlahové krabice</t>
  </si>
  <si>
    <t>Modul AVT - 2x repro (podlah. Krab). Přípojný panel AVT 2x repro do podlahové krabice</t>
  </si>
  <si>
    <t>mixážní pult. 4x mikrofonní vstup s individuálním gainem, kompresor na monofonních vstupech, 1x efektová cesta, integrovaná efektová jednotka, 16 digitální efektů, 3 pásmové korekce basy/středy/výšky, napájení Phantom 48V, rozměry 257mmx62mmx303mm, hmotnost 1.6 kg</t>
  </si>
  <si>
    <t>NF zesilovač 2x80W(4Ohm), 2x55W(8Ohm), MOSFET, rozsah 20Hz-20kHz, 6x audio vstup, regulace hloubky-výšky, Direct line, IR DO, rozměry 420x114x307mm</t>
  </si>
  <si>
    <t xml:space="preserve">Propojovací audio kabeláž, instalační matedriál. </t>
  </si>
  <si>
    <t>kabeláž video, trasa podlahová krabice - datavideoprojektor, 2x MHR</t>
  </si>
  <si>
    <t>mb</t>
  </si>
  <si>
    <t>kabeláž video , trasa podlahová krabice - datavideoprojektor, 2x RGB</t>
  </si>
  <si>
    <t>kabeláž video, trasa podlahová krabice - datavideoprojektor, 2x UTP 4x2x0,5</t>
  </si>
  <si>
    <t>kabeláž video propojení podlahová krabice - kamera</t>
  </si>
  <si>
    <t>kabeláž video propojení  podlahová krabice - kamera, UTP 4x2x0,5</t>
  </si>
  <si>
    <t>rozvaděč AVT včetně vystrojení, atyp dvířka v provedení dle povrchu stěny</t>
  </si>
  <si>
    <t>1.04</t>
  </si>
  <si>
    <t>1.03, 1.04</t>
  </si>
  <si>
    <t xml:space="preserve">kabeláž video, propojení  m.č. 1.03 a 1.04  podlahová krabice - RACK, 2x MHR </t>
  </si>
  <si>
    <t>kabeláž video, propojení  m.č. 1.03 a 1.04  podlahová krabice - RACK, 2x RGB</t>
  </si>
  <si>
    <t>kabeláž video, propojení  m.č. 1.03 a 1.04  podlahová krabice - RACK, 3xUTP</t>
  </si>
  <si>
    <t>kabeláž audio, propojení  m.č. 1.03 a 1.04 podlahová krabice - RACK,  modulace BYFY M 10x2x0,5</t>
  </si>
  <si>
    <t>kabeláž audio, propojení  m.č. 1.03 a 1.04 podlahová krabice - RACK, ovládání UTP 4x2x0,5</t>
  </si>
  <si>
    <t>kabeláž napájení,  propojení  m.č. 1.03 a 1.04, CYKY 5Cx1,5, promítací plátno</t>
  </si>
  <si>
    <t>kabeláž napájení, propojení  m.č. 1.03 a 1.04, CYKY 3Cx1,5, datavideoprojektor</t>
  </si>
  <si>
    <t>kabeláž napájení, propojení  m.č. 1.03 a 1.04, 2x CYKY 3Cx1,5, podlahové krabice</t>
  </si>
  <si>
    <t>1.05</t>
  </si>
  <si>
    <t>1.20</t>
  </si>
  <si>
    <t>1.21</t>
  </si>
  <si>
    <t>1.22</t>
  </si>
  <si>
    <t>lavice délky 4,8 mb, hloubka 400mm, výška 400mm, kovová konstrukce, povrchová úprava nerez ocel česaná, lakovaná.</t>
  </si>
  <si>
    <t>šatní skříň jednodveřová, zamykatelná, 300 / 500 / 2000mm, kotvená do stavby, kovová, povrch nerez ocel česaná lakovaná, vnitřní vybavení policové pevné, šatní tyč, 2 x ramínko.</t>
  </si>
  <si>
    <t>regál ocelový skladového typu, rozměr jednoho dílu 960/1000 - 2000/400, kotvený do stavby proti překlopení, přestavidelné police po 50mm, posuvné přepážky na polici, součástí dodávky je min. 7 polic. Nosnost police 200kg. Materiál ocelový plech, povrchová úprava žárové zinkování.</t>
  </si>
  <si>
    <t>komplexní informační a orientační systém: 10x označení místnosti, 2x popis expozice, 2x označení patra, 1x rozcestník, 1x označení křídla, bezpečnostní značení, fluorescenční značení únikových cest a evakuačních výtahů.</t>
  </si>
  <si>
    <t>2.NP</t>
  </si>
  <si>
    <t>2.01</t>
  </si>
  <si>
    <t>2.02</t>
  </si>
  <si>
    <t>2.03 - 2.04</t>
  </si>
  <si>
    <t>2.05 - 2.06</t>
  </si>
  <si>
    <t>2.07 - 2.08</t>
  </si>
  <si>
    <t>2.03 - 2.08</t>
  </si>
  <si>
    <t>2.10 - 2.13</t>
  </si>
  <si>
    <t>Doplňkové vybavení WC - štětka, nerez ocel</t>
  </si>
  <si>
    <t>Doplňkové vybavení WC - mýdelník, nerez ocel, kotveno do stavby</t>
  </si>
  <si>
    <t>Doplňkové vybavení WC - zásobník na utěrky, nerez ocel, kotveno do stavby</t>
  </si>
  <si>
    <t>Doplňkové vybavení WC - držák toaletního papíru, nerez ocel, kotveno do stavby</t>
  </si>
  <si>
    <t>Doplňkové vybavení WC - koš s víkem na stěnu, nerez ocel, kotveno do stavby</t>
  </si>
  <si>
    <t>Doplňkové vybavení WC - koš na utěrky na stěnu, nerez ocel, kotveno do stavby</t>
  </si>
  <si>
    <t>2.15</t>
  </si>
  <si>
    <t>Interaktivní exponát dětské výstavy  lektorského centra - umělecké tapety dle individuálního návrhu výtvarníka, atyp</t>
  </si>
  <si>
    <t>m2</t>
  </si>
  <si>
    <t>3.NP</t>
  </si>
  <si>
    <t>3.02</t>
  </si>
  <si>
    <t>3.03</t>
  </si>
  <si>
    <t>3.04</t>
  </si>
  <si>
    <t>3.05</t>
  </si>
  <si>
    <t>3.06</t>
  </si>
  <si>
    <t>3.07</t>
  </si>
  <si>
    <t>3.08</t>
  </si>
  <si>
    <t>3.9 - 3.13</t>
  </si>
  <si>
    <t>3.15</t>
  </si>
  <si>
    <t>3.16</t>
  </si>
  <si>
    <t>flexibilní trubka z netrez oceli pro pohledové vedení kabeláže. Včetně kotevních nerez ocelových úchytek a šroubů.</t>
  </si>
  <si>
    <t>rozvaděč AVT včetně vystrojení, atyp dvířka v pohledovém provedení nerez ocel</t>
  </si>
  <si>
    <t>celkem</t>
  </si>
  <si>
    <t>Autor návrhu</t>
  </si>
  <si>
    <t>INTERIER - "Adaptace areálu Jezuitské koleje v Kutné Hoře pro potřeby cestovního ruchu, Objekty A, B, C3, D"</t>
  </si>
  <si>
    <t>V01</t>
  </si>
  <si>
    <t>1.02a</t>
  </si>
  <si>
    <t>G01</t>
  </si>
  <si>
    <t>U05</t>
  </si>
  <si>
    <t>U07</t>
  </si>
  <si>
    <t>U06</t>
  </si>
  <si>
    <t>1.02b</t>
  </si>
  <si>
    <t>U08</t>
  </si>
  <si>
    <t>H02</t>
  </si>
  <si>
    <t>H03</t>
  </si>
  <si>
    <t>SDK01</t>
  </si>
  <si>
    <t>D2</t>
  </si>
  <si>
    <t>D7</t>
  </si>
  <si>
    <t>D6</t>
  </si>
  <si>
    <t>O03</t>
  </si>
  <si>
    <t>X10</t>
  </si>
  <si>
    <t>H04</t>
  </si>
  <si>
    <t>H05</t>
  </si>
  <si>
    <t>S07</t>
  </si>
  <si>
    <t>S01</t>
  </si>
  <si>
    <t>ST04</t>
  </si>
  <si>
    <t>AV04</t>
  </si>
  <si>
    <t>AV05</t>
  </si>
  <si>
    <t>AV06</t>
  </si>
  <si>
    <t>AV07</t>
  </si>
  <si>
    <t>AV08</t>
  </si>
  <si>
    <t>AV10</t>
  </si>
  <si>
    <t>AV11</t>
  </si>
  <si>
    <t>AV12</t>
  </si>
  <si>
    <t>AV13</t>
  </si>
  <si>
    <t>AV14</t>
  </si>
  <si>
    <t>AV15</t>
  </si>
  <si>
    <t>AV16</t>
  </si>
  <si>
    <t>AV19</t>
  </si>
  <si>
    <t>AV20</t>
  </si>
  <si>
    <t>AV21</t>
  </si>
  <si>
    <t>AV23</t>
  </si>
  <si>
    <t>AV25</t>
  </si>
  <si>
    <t>AV26</t>
  </si>
  <si>
    <t>AV27</t>
  </si>
  <si>
    <t>AV28</t>
  </si>
  <si>
    <t>AV29</t>
  </si>
  <si>
    <t>AV30</t>
  </si>
  <si>
    <t>AV31</t>
  </si>
  <si>
    <t>AV32</t>
  </si>
  <si>
    <t>AV33</t>
  </si>
  <si>
    <t>AV34</t>
  </si>
  <si>
    <t>AV35</t>
  </si>
  <si>
    <t>AV36</t>
  </si>
  <si>
    <t>AV38</t>
  </si>
  <si>
    <t>AV37</t>
  </si>
  <si>
    <t>AV39</t>
  </si>
  <si>
    <t>AV40</t>
  </si>
  <si>
    <t>AV41</t>
  </si>
  <si>
    <t>AV42</t>
  </si>
  <si>
    <t>AV43</t>
  </si>
  <si>
    <t>AV44</t>
  </si>
  <si>
    <t>AV45</t>
  </si>
  <si>
    <t>AV46</t>
  </si>
  <si>
    <t>AV47</t>
  </si>
  <si>
    <t>AV48</t>
  </si>
  <si>
    <t>X07</t>
  </si>
  <si>
    <t>U09</t>
  </si>
  <si>
    <t>X08</t>
  </si>
  <si>
    <t>S08</t>
  </si>
  <si>
    <t>V02</t>
  </si>
  <si>
    <t>V03</t>
  </si>
  <si>
    <t>O02</t>
  </si>
  <si>
    <t>V04</t>
  </si>
  <si>
    <t>V05</t>
  </si>
  <si>
    <t>SDK02</t>
  </si>
  <si>
    <t>X09</t>
  </si>
  <si>
    <t>U18</t>
  </si>
  <si>
    <t>U10</t>
  </si>
  <si>
    <t>R02</t>
  </si>
  <si>
    <t>R03</t>
  </si>
  <si>
    <t>I01</t>
  </si>
  <si>
    <t>DP01</t>
  </si>
  <si>
    <t>DP02</t>
  </si>
  <si>
    <t>V06</t>
  </si>
  <si>
    <t>U11</t>
  </si>
  <si>
    <t>U12</t>
  </si>
  <si>
    <t>H01</t>
  </si>
  <si>
    <t>S05</t>
  </si>
  <si>
    <t>ST07</t>
  </si>
  <si>
    <t>R04</t>
  </si>
  <si>
    <t>R05</t>
  </si>
  <si>
    <t>V07</t>
  </si>
  <si>
    <t>G02</t>
  </si>
  <si>
    <t>ST01</t>
  </si>
  <si>
    <t>V08</t>
  </si>
  <si>
    <t>T01</t>
  </si>
  <si>
    <t>V09</t>
  </si>
  <si>
    <t>ST08</t>
  </si>
  <si>
    <t>V12</t>
  </si>
  <si>
    <t>O04</t>
  </si>
  <si>
    <t>R06</t>
  </si>
  <si>
    <t>R07</t>
  </si>
  <si>
    <t>AV49</t>
  </si>
  <si>
    <t>U13</t>
  </si>
  <si>
    <t>U14</t>
  </si>
  <si>
    <t>ST09</t>
  </si>
  <si>
    <t>U15</t>
  </si>
  <si>
    <t>S09</t>
  </si>
  <si>
    <t>A04</t>
  </si>
  <si>
    <t>U16</t>
  </si>
  <si>
    <t>U17</t>
  </si>
  <si>
    <t>ST10</t>
  </si>
  <si>
    <t>A03a</t>
  </si>
  <si>
    <t>A03b</t>
  </si>
  <si>
    <t>A03c</t>
  </si>
  <si>
    <t>A03d</t>
  </si>
  <si>
    <t>A03e</t>
  </si>
  <si>
    <t>A03f</t>
  </si>
  <si>
    <t>neobsazeno</t>
  </si>
  <si>
    <t>4.NP</t>
  </si>
  <si>
    <t>1.21, 1.01</t>
  </si>
  <si>
    <t>Ing. arch. Jan Hájek</t>
  </si>
  <si>
    <t>1.01</t>
  </si>
  <si>
    <t>3.01</t>
  </si>
  <si>
    <t>R01</t>
  </si>
  <si>
    <t>Skladový  regál celkové rozměry 2x8x0,8m, kotvený do stavby proti překlopení
regálový systém pro střední zatížení s úhelníkovými profily pro skladování papíru, výška regálů 1970 mm, hloubka polic 800 mm, šířka polic 1000mm, nosnost polic 400 kg při rovnoměrně rozloženém zatížení, nosnost sloupce 2000 kg, nosníky polic přestavitelné v rastru 50 mm, výška nosníku 120 mm, barva: pozink, materiál: ocel pozinkovaná, materiál polic: ocel pozinkovaná, počet polic na výšku modulu: 7, celkový počet polic 70.</t>
  </si>
  <si>
    <t xml:space="preserve">Ceny jsou konečné, obsahují veškeré náklady potřebné pro kompletní dokončení a předání díla - dodávku, montáž, kotevní a spojovací prostředky, zapojení, oživení, zprovoznění, odzkoušení dodaného zařízení, zhotovení realizační projektové a dílenské dokumentace, dokumentaci skutečného provedení, certifikaci zdravotní nezávadnosti a bezpečnosti dětských hracích prvků, koordinaci se stavební částí, rozvinutí výtvarných motivů Lektorského centra do konkrétních návrhů výtvarných děl, vyhotovení DTP podkadů, vypořádání autorských práv k užití výtvarného díla dle zákona 121/2000Sb., dopravu, vybalení, rozmístění, odvoz a likvidaci suti, odpadu, likvidaci obalů, závěrečný úklid, ostrahu stavby, seznam zařízení v členění po místnostech. Nedílnou součástí dodávky je výroba, odzkoušení a odsouhlasení prototypů atypických výrobků, odzkoušení vzorů výtvarných děl na místě. Vzorky, prototypy a zkoušky budou provedeny v rozsahu, počtu verzí a čase potřebném k jejich úplnému protokolárnímu odsouhlasení. Vzorování a výroba prototypů bude provedena před zadáním do výroby. Zadání do výroby bude provedeno po protokolárním odsouhlasení prototypů a vzorků ze strany uživatele (GASK), autorů návrhu a objednatele. Místo plnění: areál Jezuitské koleje, Kutná Hora.  </t>
  </si>
  <si>
    <t>2.NP, 4.NP</t>
  </si>
  <si>
    <t xml:space="preserve">Interaktivní exponát dětské výstavy  lektorského centra - podlahová krytina </t>
  </si>
  <si>
    <t xml:space="preserve">Práškové hasící přístroje -  prášek s hasicí schopností  21 A. Včetně ukotvení držáků do stavby.                                                                                                                                                                                                                                                                                                                                        
</t>
  </si>
  <si>
    <t xml:space="preserve">Interaktivní exponát dětské výstavy  lektorského centra -Mobily - set pojízdných tvarů dle individuálních výtvarných návrhů. </t>
  </si>
  <si>
    <t xml:space="preserve"> Projekční plocha přenosná elektrická 196x147cm (aktivní plocha), povrch matný bílý, černým rámeček. Stojan skládací teleskopický, hliníkový.</t>
  </si>
  <si>
    <t xml:space="preserve">Tubus plátna,  rozměr tubusu 220x8,7x8,7cm, barva bílá RAL 9010. </t>
  </si>
  <si>
    <t>Dálkový ovladač projekčního plátna.</t>
  </si>
  <si>
    <t>Reprosoustava. Hliníková reprosoustava 110W RMS/8Ohm , 85Hz – 18kHz, citlivost 90,5dB/1m, bílá, rozměr 255x441x285mm. Reproduktory jsou umístěny nad římsou.</t>
  </si>
  <si>
    <t>Konzola reprosoustavy pohledová. Atypický designový prvek. bílá RAL 9010</t>
  </si>
  <si>
    <t>NF zesilovač 2x80W/8Ohm, modulární konstrukce  IHF dyn.power 145W/8Ohm, 220W/4Ohm,  290W/2Ohm,  6 vstupů + digital (optický/USB), kmitočové korektory s možností bypass,  nezávisle vypinatelné výkonové výstupy A, B</t>
  </si>
  <si>
    <t>Budič indukční smyčky 2 x 300W, až do plochy  400 – 800m2 , výkon 300VA, impedance smyčky 0,1 až 1 Ohm   2U, pasivní chlazení  všechny bežné ochrany, high pass filtr (30 Hz, 50 Hz)</t>
  </si>
  <si>
    <t>Indukční smyčka bezdrátová</t>
  </si>
  <si>
    <t>kabeláž audio, pravoúhlý plochý vodič 99,9999% OFC  L&lt;56uH/m, C&lt;23pF/m, desetižilový, isolant teflon, propojení  podlahová krabice - reproduktorová soustava pravý reproduktor</t>
  </si>
  <si>
    <t>kabeláž audio, pravoúhlý plochý vodič 99,9999% OFC  L&lt;56uH/m, C&lt;23pF/m, desetižilový, isolant teflon, propojení  podlahová krabice - reproduktorová soustava levý reproduktor</t>
  </si>
  <si>
    <t xml:space="preserve">Data Video Projektor. 3xLCD, 3000ANSII, XGA, kontrast 600:1, vstupy: 2xVGA, 1xDVI, 1xComponent, 1xComposit, 1xS-video,1xUSB slot, RS232, LAN RJ45, PCMCIA-wi-fi obj: 24,2-29mm, manual zoom, focus, DO+laser, IR/USB adapter(ovl. PC IR ovladačem), hmotnost max.3.5kg. Součástí dodávky je stavební přípomoc - přesekání, vytrubkování a zatmelení kabeláže vedoucí k datavideoprojektoru, z místnosti 2.04 do 2.03.  kabeláž ukončená zásuvkou. </t>
  </si>
  <si>
    <t>Mixážní pult. 4x mikrofonní vstup s individuálním gainem, kompresor na monofonních vstupech, 1x efektová cesta, integrovaná efektová jednotka, 16 digitální efektů, 3 pásmové korekce basy/středy/výšky, napájení Phantom 48V, rozměry 257mmx62mmx303mm, hmotnost 1.6 kg</t>
  </si>
  <si>
    <t>Full HD rozlišení 1 080p. Podpora video formátů 480i, 480p, 576i, 576p, 720p, 1 080i a 1 080p. Možnosti ovládání, správy a zobrazení: centralizovaná správa projektoru přes síť LAN. Kompatibilita se systémy sítě LAN: plná podpora systémů pro ovládání projektoru přes síť LAN - Crestron, PJ-Link, SNMP. Funkce USB Display, LAN Display, Wireless Display. Rychlé chlazení. Vestavěné reproduktory vysokým s výkonem 20 W, certifikace SRS. Technologie čipu: DLP. Přirozené rozlišení: 1080p (1920 x 1080). Podporovaná rozlišení: VGA (640 x 480) to WUXGA (1920 x 1200). Jas: 4,000 ANSI lumenů. Kontrastní poměr: 3,000:1 (Full on / Full off). Velikost obrazu: od 24” do 500”. Poměr projekční vzdálenosti: 1.4 do 2.1 (65” @ 2 meter). Poměr zoomu: Manual Zoom, 1.50:1. Objektiv: F = 2.41 - 2.91, f = 20.72 - 31 mm.  Světelný zdroj: 280W, 2000 / 3000 hod (normálmí / ekonomický režim). Garance životnosti lampy: 12 měsíců nebo 2 000 hod. Hlučnost: 31 / 28 dB (normálmí / ekonomický režim). Počet zobrazitelných barev: full 1.07 mld. Poměr stran: 16:9. Horizontální kmitočet: 31 ~ 90 kHz. Svislý snímkový kmitočet: 48 ~ 85 Hz.</t>
  </si>
  <si>
    <t xml:space="preserve">Rozhraní: Computer in (D-sub 15pin) x 1 (Share with Component), Monitor out (D-sub 15pin) x1, HDMI V1.3 x1, Composite Video in x1, S-Video in (Mini DIN 4pin) x1, Component Video in x1,
Audio in (Mini Jack) x1, Audio L/R in (RCA) x1, Audio out (Mini Jack) x1, Microphone in (Mini Jack) x1, Speaker 10W x 2, LAN (RJ45) x 1 (LAN Control &amp; LAN Display), USB (Type A) x 1 (USB Reader &amp; Wireless Display &amp; Remote Desktop), USB (Type B) x 1 (Download &amp; Page up/down),
USB (Type Mini B) x 1 (USB Display), DC 12V Trigger (3.5mm Jack) x 1, RS232 (DB-9pin) x 1,
Video slučitelnost: NTSC / PAL / SECAM, HDTV kompatibilita 480i / 480p / 576i / 576p / 720p / 1080i / 1080p.
</t>
  </si>
  <si>
    <t xml:space="preserve">Rozměry (V x Š x H) 138.8 x 339.2 x 260.6 mm. Hmotnost: 3,6 – 4,5 kg
Napájení 100 to 240 VAC, 50 to 60 Hz
Spotřeba energie 340W, Standby &lt;1W
Jazyky menu na obrazovce česky, anglicky. Režimy: kino, prezentace. Příslušenství: VGA kabeláž
</t>
  </si>
  <si>
    <t>Konzola projektoru. Kloubová konzola pro zavěšení projektoru na strop, barva černá RAL 9005, skryté vedení kabeláže.</t>
  </si>
  <si>
    <t xml:space="preserve">Projekční plocha elektrická 400x300cm (aktivní plocha), povrch matný bílý, černým rámeček, </t>
  </si>
  <si>
    <t>Tubus pro vestavbu plátna . Tubus pro vestavbu projekční plochy mezi kleštiny, pohledový. Tubus umožňující samostatnou instalaci a servis projekční plochy. Rozměr tubusu 420x12x12cm, barva černá RAL 9005.</t>
  </si>
  <si>
    <t>Bezdrátový ovladač projekční plochy.</t>
  </si>
  <si>
    <t>Propojovací video kabeláž, kabel HDMI, 60uAg/99,99999%OFC, air spaced teflon, 100% 3-násobné 2-vrstvé stínění 10m, instalační materiál</t>
  </si>
  <si>
    <t>mixážní pult. 4x mikrofonní vstup s individuálním gainem, kompresor na monofonních vstupech, 1x efektová cesta, integrovaná efektová jednotka, 16 digitální efektů, 3 pásmové korekce basy/středy/výšky, napájení Phantom 48V, rozměry 257mmx62mmx303mm, hmotnost 1.6 kg. Barva černá RAL 9005.</t>
  </si>
  <si>
    <t>Reprosoustava - sloupový reproduktor,  robustní MDF ozvučnice, 2x basový měnič  12“ s oddělenými bassreflexovými sekcemi s porty na zadní stěně .1x středobas  6,5“  s membránou sendvičové konstrukce  s uhlíkových vláken a dřevěných vláken, 1x výškový reproduktor 1“ se zvukovodem. Max.výkon 350W. Kmit.rozsah 22Hz-32kHz/-3dB. Počet pásem:3. Dělící kmitočty 350/2500Hz. Citlivost 93dB/1W. Nominální impedance: 4 Ohm. Rozměry: ŠxVxH 340 x 1050 x 360mm. Váha 33kg/kus. . Barva černá RAL 9005.</t>
  </si>
  <si>
    <t>Reprosoustava - regálový reproduktor středový v symetrické konfiguraci. 2-pásmová,2x přední bassreflex, středobas 6,5“ se sendvičovou  membránou z kevlaru, Zatížitelnost: 200W, Rozsah: 40-50 000Hz, 91dB, Nominální impedance: 4 Ohm Rozměry: ŠxVxH 535x235x210mm. Váha / kus 12kg. Barva černá RAL 9005.</t>
  </si>
  <si>
    <t xml:space="preserve">Reprosoustava - subwoofer. Barvy: černá. Popis: basový měnič 10“. Rozměry (v x š x h): 360 x 360 x 360 cm. Hmotnost:  18,1 kg. Typ: subwoofer aktivní. Bassreflex. Rozsah: 25 - 240 Hz. Výhybka 40-240Hz Zatížitelnost: 325/360 W. Kovová membrána nerozvinutelného tvaru.
</t>
  </si>
  <si>
    <t>Reprosoustava - středový reproduktor. 3-pásmový, centrální, koncentrický výškový kalotový 13cm měnič, 2x středobasový měnič 13cm.Zatížitelnost: 130W. Rozsah: 45-50000H+D183. Citlivost: 88dB. Nominální impedance: 6 Ohmů. Rozměry: ŠxVxH 560x211x294,5mm, 14,5kg. Zlacené svorky. Barva Černá.</t>
  </si>
  <si>
    <t>pohledový rám sloupového reproduktoru. Atypický designový prvek.</t>
  </si>
  <si>
    <t>pohledová konzola předního středového reproduktoru. Atypický designový prvek.</t>
  </si>
  <si>
    <t>konzola středového reproduktoru. Atypický designový prvek.</t>
  </si>
  <si>
    <t>repro kabel instalační, pravoúhlý plochý  vodič 99,9999% OFC  L&lt;46uH/m, C&lt;27pF/m, isolant teflon, 4m</t>
  </si>
  <si>
    <t>repro kabel instalační, pravoúhlý plochý  vodič 99,9999% OFC  L&lt;46uH/m, C&lt;27pF/m, isolant teflon, 3m</t>
  </si>
  <si>
    <t>kabel reproduktorový, pravoúhlý plochý vodič 99,9999% OFC  L&lt;56uH/m, C&lt;23pF/m, isolant teflon, 10m</t>
  </si>
  <si>
    <t>kabel reproduktorový, pravoúhlý plochý vodič 99,9999% OFC  L&lt;56uH/m, C&lt;23pF/m, isolant teflon, 20m</t>
  </si>
  <si>
    <t>kabel propojovací, vodič  6 x  24 AWG,  99,9999% OFC,  C&lt;43pF/m, isolant teflon, 4m</t>
  </si>
  <si>
    <t>pár</t>
  </si>
  <si>
    <t>Rack 19" pro instalaci technologie AVT - lišty, police 2U/250mm, spojovací materiál, montáž a propojování výše uvedených elektronických zařízení umožňující vyústění kabelových rozvodů do sloupců nad sebe v hliníkovém rámu. Rám tvořen dvěma plochými kolejnicemi, vzdálenými od sebe 457 mm. V kolejnicích čtvercové nebo kulaté otvory, s vodorovnou roztečí 483 mm. Ve svislém směru rack členěn na jednotky o velikosti 44,45 mm. Pro jednu jednu jednotku tři otvory v rámu. Postranní úchyty pro osazovaná zařízení. Hliníková skříň samostatně stojící, pohledová (boky, čelo, záda, půda), pojízdná, hloubka 600mm, šířka 600mm, nosnost 60kg. Včetně atypického pohledového designového rámu.</t>
  </si>
  <si>
    <t>7 kanálový koncový zesilovač 7 x 140 W, impedance 4 – 8 ohm, PowerDrive, vstupní regulace zvuku pro každý kanál, 12 V spouštěcí obvod Trigger, Rozměry: 435 x 180 x 453 mm, Váha: 31 Kg, Provedení: v černé barvě</t>
  </si>
  <si>
    <t>digitální procesor 24bit/96kS/s– programovatelný ekvalizér 61ch, autokalibrace, dvoukanálový, obě sekce nezávisle programovatelné</t>
  </si>
  <si>
    <t>kabel HDMI, 60uAg/99,99999%OFC, air spaced teflon, 100% 3-násobné 2-vrstvé stínění 10m</t>
  </si>
  <si>
    <t>Koordinační technický údaj. Tato položka není součástí dodávky - nenaceňovat !!!</t>
  </si>
  <si>
    <t>Napájecí jednotka s bezobslužným akumulátorem NiMH 12V/35Ah s indikací stavu a trvale připojitelnou nabíjecí jednotkou.</t>
  </si>
  <si>
    <t xml:space="preserve">ozvučnice vestavného rohového kompenzačního elektroakustického zářiče, atypový prvek dle architektonického návrhu, se třemi svislými stěnami pohledovými a čtvrtou svislou stěnou upravenou pro montáž panelů nesoucích prvky funkčních celků umístěných uvnitř a prvků sloužících k obsluze přístroje </t>
  </si>
  <si>
    <t>vestavná jednotka generátoru kompenzačního signálu s výkonovým zesilovačem P sin &gt; 10W/8Ohm při napájecím napětí 12V, snímačem akustického tlaku, a hlubokotónovým  nízkorezonančním měničem fr 22 Hz</t>
  </si>
  <si>
    <t>Rack 19" pro instalaci technologie AVT - lišty, police 2U/250mm, spojovací materiál, montáž a propojování výše uvedených elektronických zařízení umožňující vyústění kabelových rozvodů do sloupců nad sebe v hliníkovém rámu. Rám tvořen dvěma plochými kolejnicemi, vzdálenými od sebe 457 mm. V kolejnicích čtvercové nebo kulaté otvory, s vodorovnou roztečí 483 mm. Ve svislém směru rack členěn na jednotky podle potřeby, ale v rastru násobků 44,45 mm. Pro jednu jednu jednotku tři otvory v rámu. Postranní úchyty pro osazovaná zařízení. Hliníková skříň samostatně stojící, pohledová (boky, čelo, záda, půda), pojízdná, hloubka 600mm, šířka 600mm, nosnost 60kg. Včetně atypického pohledového designového rámu.</t>
  </si>
  <si>
    <t>AV receiver 7x100W/8ohm, podpora 3D, HDMI 1,4, kalibrační systém Audyssey vč.měř.mikrofonu Předzesilovač. AV procesor Dolby True, DTS HD Master, (vhodný pro NAD M25), THX ultra 2, 6 AV vstupů s kompozitem a S-Videem, 3 x HD komponentní vstupy, 4 x coax. a 4 x optické vstupy 2 x optické výstupy, 4 x stereo analogové vstupy, 7.1 analogové výstupy, 2 x HDMI vstup, 1 x HDMI výstup, port RS 232, 3.5 mm IR port 1 x vstup a 2 x výstup, Rozměry: 435 x 135 x 355mm, Váha: 13,3 Kg, Provedení: v titanové barvě</t>
  </si>
  <si>
    <t>dodávka a montáž</t>
  </si>
  <si>
    <t>šatní pult 600/900/3000mm, kovová nosná konstrukce opláštěná deskami z polymetylmetakrylátu, bezesparé provedení, svařováno na místě, barva bílá matná. Atyp.</t>
  </si>
  <si>
    <t>Pojízdný kovový věšák na věšení 100ks kabátů. Materiál nerez ocel. Atyp.</t>
  </si>
  <si>
    <t>Malířský stojan dřevěný. Atelierový typ podstavy H. Pohyblivý výškově nastavitelný držák. Materiál dubový masiv, p.ú. voskování.</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</si>
</sst>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quot; Kč&quot;"/>
    <numFmt numFmtId="166" formatCode="#,##0_ ;\-#,##0\ "/>
    <numFmt numFmtId="167" formatCode="#,##0&quot; Kč&quot;"/>
  </numFmts>
  <fonts count="43">
    <font>
      <sz val="10"/>
      <name val="Arial CE"/>
      <family val="2"/>
    </font>
    <font>
      <sz val="10"/>
      <name val="Arial"/>
      <family val="0"/>
    </font>
    <font>
      <sz val="10"/>
      <name val="Arial Narrow"/>
      <family val="2"/>
    </font>
    <font>
      <sz val="8"/>
      <name val="Arial Narrow"/>
      <family val="2"/>
    </font>
    <font>
      <sz val="9"/>
      <name val="Arial Narrow"/>
      <family val="2"/>
    </font>
    <font>
      <b/>
      <sz val="20"/>
      <name val="Arial Narrow"/>
      <family val="2"/>
    </font>
    <font>
      <sz val="8"/>
      <name val="Arial CE"/>
      <family val="2"/>
    </font>
    <font>
      <i/>
      <sz val="8"/>
      <name val="Arial Narrow"/>
      <family val="2"/>
    </font>
    <font>
      <b/>
      <sz val="10"/>
      <name val="Arial Narrow"/>
      <family val="2"/>
    </font>
    <font>
      <b/>
      <sz val="10"/>
      <name val="Arial"/>
      <family val="2"/>
    </font>
    <font>
      <b/>
      <sz val="14"/>
      <name val="Arial"/>
      <family val="2"/>
    </font>
    <font>
      <sz val="8"/>
      <name val="Arial"/>
      <family val="2"/>
    </font>
    <font>
      <b/>
      <sz val="8"/>
      <name val="Arial"/>
      <family val="2"/>
    </font>
    <font>
      <b/>
      <sz val="12"/>
      <name val="Arial"/>
      <family val="2"/>
    </font>
    <font>
      <sz val="5"/>
      <name val="Arial Narrow"/>
      <family val="2"/>
    </font>
    <font>
      <b/>
      <sz val="8"/>
      <name val="Arial Narrow"/>
      <family val="2"/>
    </font>
    <font>
      <sz val="8"/>
      <name val="Times New Roman"/>
      <family val="1"/>
    </font>
    <font>
      <sz val="8"/>
      <color indexed="40"/>
      <name val="Arial Narrow"/>
      <family val="2"/>
    </font>
    <font>
      <u val="single"/>
      <sz val="8"/>
      <name val="Arial Narrow"/>
      <family val="2"/>
    </font>
    <font>
      <b/>
      <sz val="7"/>
      <name val="Arial Narrow"/>
      <family val="2"/>
    </font>
    <font>
      <sz val="12"/>
      <name val="Arial Narrow"/>
      <family val="2"/>
    </font>
    <font>
      <b/>
      <sz val="12"/>
      <name val="Arial Narrow"/>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Arial Narrow"/>
      <family val="2"/>
    </font>
    <font>
      <sz val="8"/>
      <color indexed="10"/>
      <name val="Arial Narrow"/>
      <family val="2"/>
    </font>
    <font>
      <sz val="9"/>
      <color indexed="10"/>
      <name val="Arial Narrow"/>
      <family val="2"/>
    </font>
    <font>
      <sz val="8"/>
      <color indexed="10"/>
      <name val="Arial C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87">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style="thin"/>
    </border>
    <border>
      <left style="thin">
        <color indexed="8"/>
      </left>
      <right>
        <color indexed="63"/>
      </right>
      <top style="thin">
        <color indexed="8"/>
      </top>
      <bottom style="thin">
        <color indexed="8"/>
      </bottom>
    </border>
    <border>
      <left style="thin"/>
      <right>
        <color indexed="63"/>
      </right>
      <top style="thin"/>
      <bottom>
        <color indexed="63"/>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color indexed="8"/>
      </right>
      <top style="medium"/>
      <bottom>
        <color indexed="63"/>
      </bottom>
    </border>
    <border>
      <left style="medium"/>
      <right style="thin">
        <color indexed="8"/>
      </right>
      <top style="hair"/>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style="thin"/>
      <top style="thin"/>
      <bottom style="medium"/>
    </border>
    <border>
      <left style="medium"/>
      <right style="thin"/>
      <top style="thin"/>
      <bottom style="medium"/>
    </border>
    <border>
      <left style="thin"/>
      <right style="medium"/>
      <top style="medium"/>
      <bottom style="thin"/>
    </border>
    <border>
      <left style="thin"/>
      <right style="thin"/>
      <top style="medium"/>
      <bottom style="thin"/>
    </border>
    <border>
      <left style="medium"/>
      <right style="thin"/>
      <top style="medium"/>
      <bottom style="thin"/>
    </border>
    <border>
      <left style="thin"/>
      <right style="medium"/>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style="medium"/>
    </border>
    <border>
      <left style="thin">
        <color indexed="8"/>
      </left>
      <right style="thin">
        <color indexed="8"/>
      </right>
      <top style="thin">
        <color indexed="8"/>
      </top>
      <bottom style="medium"/>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style="thin">
        <color indexed="8"/>
      </left>
      <right style="thin">
        <color indexed="8"/>
      </right>
      <top style="thin"/>
      <bottom>
        <color indexed="63"/>
      </bottom>
    </border>
    <border>
      <left style="medium"/>
      <right style="thin"/>
      <top>
        <color indexed="63"/>
      </top>
      <bottom>
        <color indexed="63"/>
      </bottom>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color indexed="8"/>
      </left>
      <right style="medium">
        <color indexed="8"/>
      </right>
      <top style="thin">
        <color indexed="8"/>
      </top>
      <bottom style="medium"/>
    </border>
    <border>
      <left style="thin">
        <color indexed="8"/>
      </left>
      <right style="medium"/>
      <top style="thin">
        <color indexed="8"/>
      </top>
      <bottom style="mediu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color indexed="63"/>
      </left>
      <right style="medium"/>
      <top style="thin"/>
      <bottom style="thin"/>
    </border>
    <border>
      <left style="thin"/>
      <right style="medium">
        <color indexed="8"/>
      </right>
      <top style="medium"/>
      <bottom style="thin"/>
    </border>
    <border>
      <left style="thin">
        <color indexed="8"/>
      </left>
      <right style="medium">
        <color indexed="8"/>
      </right>
      <top style="medium"/>
      <bottom style="thin"/>
    </border>
    <border>
      <left style="thin">
        <color indexed="8"/>
      </left>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25" fillId="3" borderId="0" applyNumberFormat="0" applyBorder="0" applyAlignment="0" applyProtection="0"/>
    <xf numFmtId="0" fontId="26" fillId="16" borderId="2" applyNumberFormat="0" applyAlignment="0" applyProtection="0"/>
    <xf numFmtId="44" fontId="1" fillId="0" borderId="0" applyFill="0" applyBorder="0" applyAlignment="0" applyProtection="0"/>
    <xf numFmtId="44" fontId="1" fillId="0" borderId="0" applyFont="0" applyFill="0" applyBorder="0" applyAlignment="0" applyProtection="0"/>
    <xf numFmtId="42" fontId="1" fillId="0" borderId="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7" borderId="0" applyNumberFormat="0" applyBorder="0" applyAlignment="0" applyProtection="0"/>
    <xf numFmtId="0" fontId="0" fillId="0" borderId="0">
      <alignment/>
      <protection/>
    </xf>
    <xf numFmtId="0" fontId="1" fillId="0" borderId="0">
      <alignment/>
      <protection/>
    </xf>
    <xf numFmtId="0" fontId="0" fillId="0" borderId="0">
      <alignment/>
      <protection/>
    </xf>
    <xf numFmtId="0" fontId="0" fillId="18" borderId="6" applyNumberFormat="0" applyFont="0" applyAlignment="0" applyProtection="0"/>
    <xf numFmtId="9" fontId="1" fillId="0" borderId="0" applyFill="0" applyBorder="0" applyAlignment="0" applyProtection="0"/>
    <xf numFmtId="0" fontId="32" fillId="0" borderId="7" applyNumberFormat="0" applyFill="0" applyAlignment="0" applyProtection="0"/>
    <xf numFmtId="0" fontId="33" fillId="4" borderId="0" applyNumberFormat="0" applyBorder="0" applyAlignment="0" applyProtection="0"/>
    <xf numFmtId="0" fontId="34" fillId="0" borderId="0" applyNumberFormat="0" applyFill="0" applyBorder="0" applyAlignment="0" applyProtection="0"/>
    <xf numFmtId="0" fontId="35" fillId="7" borderId="8" applyNumberFormat="0" applyAlignment="0" applyProtection="0"/>
    <xf numFmtId="0" fontId="36" fillId="19" borderId="8" applyNumberFormat="0" applyAlignment="0" applyProtection="0"/>
    <xf numFmtId="0" fontId="37" fillId="19" borderId="9" applyNumberFormat="0" applyAlignment="0" applyProtection="0"/>
    <xf numFmtId="0" fontId="38" fillId="0" borderId="0" applyNumberFormat="0" applyFill="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3" borderId="0" applyNumberFormat="0" applyBorder="0" applyAlignment="0" applyProtection="0"/>
  </cellStyleXfs>
  <cellXfs count="350">
    <xf numFmtId="0" fontId="0" fillId="0" borderId="0" xfId="0" applyAlignment="1">
      <alignment/>
    </xf>
    <xf numFmtId="0" fontId="2" fillId="0" borderId="0" xfId="0" applyFont="1" applyFill="1" applyBorder="1" applyAlignment="1">
      <alignment/>
    </xf>
    <xf numFmtId="164" fontId="2" fillId="0" borderId="0" xfId="0" applyNumberFormat="1" applyFont="1" applyFill="1" applyBorder="1" applyAlignment="1">
      <alignment/>
    </xf>
    <xf numFmtId="0" fontId="2" fillId="24" borderId="0" xfId="0" applyFont="1" applyFill="1" applyBorder="1" applyAlignment="1">
      <alignment/>
    </xf>
    <xf numFmtId="0" fontId="4" fillId="0" borderId="0" xfId="0" applyFont="1" applyFill="1" applyBorder="1" applyAlignment="1">
      <alignment/>
    </xf>
    <xf numFmtId="0" fontId="3" fillId="0" borderId="0" xfId="0" applyFont="1" applyFill="1" applyBorder="1" applyAlignment="1">
      <alignment/>
    </xf>
    <xf numFmtId="0" fontId="3" fillId="0" borderId="10" xfId="0" applyFont="1" applyFill="1" applyBorder="1" applyAlignment="1">
      <alignment horizontal="left" vertical="center"/>
    </xf>
    <xf numFmtId="49" fontId="3"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center" wrapText="1"/>
      <protection locked="0"/>
    </xf>
    <xf numFmtId="165" fontId="3" fillId="0" borderId="10" xfId="0" applyNumberFormat="1" applyFont="1" applyFill="1" applyBorder="1" applyAlignment="1" applyProtection="1">
      <alignment horizontal="left" vertical="center" wrapText="1"/>
      <protection locked="0"/>
    </xf>
    <xf numFmtId="165" fontId="3" fillId="0" borderId="10" xfId="0" applyNumberFormat="1" applyFont="1" applyFill="1" applyBorder="1" applyAlignment="1">
      <alignment horizontal="left" vertical="center" wrapText="1"/>
    </xf>
    <xf numFmtId="165" fontId="3" fillId="0" borderId="10" xfId="0" applyNumberFormat="1" applyFont="1" applyFill="1" applyBorder="1" applyAlignment="1">
      <alignment horizontal="left" vertical="center"/>
    </xf>
    <xf numFmtId="0" fontId="3" fillId="0" borderId="10" xfId="0" applyFont="1" applyFill="1" applyBorder="1" applyAlignment="1">
      <alignment horizontal="left" vertical="top"/>
    </xf>
    <xf numFmtId="49" fontId="3" fillId="0" borderId="11"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locked="0"/>
    </xf>
    <xf numFmtId="0" fontId="3" fillId="0" borderId="10" xfId="0" applyFont="1" applyFill="1" applyBorder="1" applyAlignment="1">
      <alignment vertical="top"/>
    </xf>
    <xf numFmtId="0" fontId="3" fillId="0" borderId="12" xfId="0" applyFont="1" applyFill="1" applyBorder="1" applyAlignment="1" applyProtection="1">
      <alignment horizontal="left" vertical="center" wrapText="1"/>
      <protection locked="0"/>
    </xf>
    <xf numFmtId="0" fontId="3" fillId="0" borderId="13" xfId="0" applyFont="1" applyFill="1" applyBorder="1" applyAlignment="1">
      <alignment horizontal="left" vertical="top" wrapText="1"/>
    </xf>
    <xf numFmtId="0" fontId="3" fillId="0" borderId="13" xfId="0" applyFont="1" applyFill="1" applyBorder="1" applyAlignment="1" applyProtection="1">
      <alignment horizontal="left" vertical="center" wrapText="1"/>
      <protection locked="0"/>
    </xf>
    <xf numFmtId="165" fontId="3" fillId="0" borderId="13" xfId="0" applyNumberFormat="1" applyFont="1" applyFill="1" applyBorder="1" applyAlignment="1" applyProtection="1">
      <alignment horizontal="left" vertical="center" wrapText="1"/>
      <protection locked="0"/>
    </xf>
    <xf numFmtId="165" fontId="3" fillId="0" borderId="13" xfId="0" applyNumberFormat="1" applyFont="1" applyFill="1" applyBorder="1" applyAlignment="1">
      <alignment horizontal="left" vertical="center" wrapText="1"/>
    </xf>
    <xf numFmtId="49" fontId="3" fillId="0" borderId="13" xfId="0" applyNumberFormat="1" applyFont="1" applyFill="1" applyBorder="1" applyAlignment="1" applyProtection="1">
      <alignment horizontal="left" vertical="top" wrapText="1"/>
      <protection locked="0"/>
    </xf>
    <xf numFmtId="0" fontId="3" fillId="0" borderId="13" xfId="0" applyFont="1" applyBorder="1" applyAlignment="1">
      <alignment horizontal="left" vertical="top" wrapText="1"/>
    </xf>
    <xf numFmtId="0" fontId="3" fillId="0" borderId="11" xfId="0" applyFont="1" applyFill="1" applyBorder="1" applyAlignment="1">
      <alignment horizontal="left" vertical="center"/>
    </xf>
    <xf numFmtId="49" fontId="3" fillId="0" borderId="14" xfId="0" applyNumberFormat="1" applyFont="1" applyFill="1" applyBorder="1" applyAlignment="1" applyProtection="1">
      <alignment horizontal="left" vertical="top" wrapText="1"/>
      <protection locked="0"/>
    </xf>
    <xf numFmtId="0" fontId="3" fillId="0" borderId="14" xfId="0" applyFont="1" applyFill="1" applyBorder="1" applyAlignment="1">
      <alignment horizontal="left" vertical="top" wrapText="1"/>
    </xf>
    <xf numFmtId="0" fontId="3" fillId="0" borderId="14" xfId="0" applyFont="1" applyFill="1" applyBorder="1" applyAlignment="1" applyProtection="1">
      <alignment horizontal="left" vertical="center" wrapText="1"/>
      <protection locked="0"/>
    </xf>
    <xf numFmtId="165" fontId="3" fillId="0" borderId="14" xfId="0" applyNumberFormat="1"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3" xfId="49" applyFont="1" applyFill="1" applyBorder="1" applyAlignment="1">
      <alignment horizontal="left" wrapText="1"/>
      <protection/>
    </xf>
    <xf numFmtId="0" fontId="3" fillId="0" borderId="13" xfId="49" applyFont="1" applyFill="1" applyBorder="1" applyAlignment="1">
      <alignment horizontal="left" vertical="top" wrapText="1"/>
      <protection/>
    </xf>
    <xf numFmtId="0" fontId="3" fillId="0" borderId="10" xfId="49" applyFont="1" applyFill="1" applyBorder="1" applyAlignment="1">
      <alignment horizontal="left" vertical="top" wrapText="1"/>
      <protection/>
    </xf>
    <xf numFmtId="0" fontId="3" fillId="0" borderId="13" xfId="0" applyFont="1" applyFill="1" applyBorder="1" applyAlignment="1">
      <alignment horizontal="left" wrapText="1"/>
    </xf>
    <xf numFmtId="0" fontId="3" fillId="0" borderId="13" xfId="49" applyFont="1" applyBorder="1" applyAlignment="1">
      <alignment horizontal="left" wrapText="1"/>
      <protection/>
    </xf>
    <xf numFmtId="0" fontId="3" fillId="0" borderId="13" xfId="49" applyFont="1" applyBorder="1" applyAlignment="1">
      <alignment horizontal="left" vertical="top" wrapText="1"/>
      <protection/>
    </xf>
    <xf numFmtId="0" fontId="3" fillId="0" borderId="13" xfId="0" applyFont="1" applyBorder="1" applyAlignment="1">
      <alignment horizontal="left" wrapText="1"/>
    </xf>
    <xf numFmtId="0" fontId="3" fillId="0" borderId="11" xfId="0" applyFont="1" applyFill="1" applyBorder="1" applyAlignment="1" applyProtection="1">
      <alignment horizontal="left" vertical="center" wrapText="1"/>
      <protection locked="0"/>
    </xf>
    <xf numFmtId="165" fontId="3" fillId="0" borderId="11" xfId="0" applyNumberFormat="1" applyFont="1" applyFill="1" applyBorder="1" applyAlignment="1" applyProtection="1">
      <alignment horizontal="left" vertical="center" wrapText="1"/>
      <protection locked="0"/>
    </xf>
    <xf numFmtId="165" fontId="3" fillId="0" borderId="11" xfId="0" applyNumberFormat="1" applyFont="1" applyFill="1" applyBorder="1" applyAlignment="1">
      <alignment horizontal="left" vertical="center" wrapText="1"/>
    </xf>
    <xf numFmtId="0" fontId="3" fillId="0" borderId="14" xfId="0" applyFont="1" applyBorder="1" applyAlignment="1">
      <alignment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0" applyFont="1" applyBorder="1" applyAlignment="1">
      <alignment horizontal="left" wrapText="1"/>
    </xf>
    <xf numFmtId="0" fontId="3" fillId="0" borderId="12"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wrapText="1"/>
    </xf>
    <xf numFmtId="0" fontId="3" fillId="0" borderId="10" xfId="0" applyNumberFormat="1" applyFont="1" applyBorder="1" applyAlignment="1">
      <alignment vertical="top" wrapText="1"/>
    </xf>
    <xf numFmtId="0" fontId="3" fillId="0" borderId="10" xfId="0" applyNumberFormat="1" applyFont="1" applyBorder="1" applyAlignment="1">
      <alignment horizontal="left" wrapText="1"/>
    </xf>
    <xf numFmtId="0" fontId="3" fillId="0" borderId="11" xfId="0" applyFont="1" applyFill="1" applyBorder="1" applyAlignment="1">
      <alignment horizontal="left" vertical="top" wrapText="1"/>
    </xf>
    <xf numFmtId="0" fontId="3" fillId="0" borderId="10" xfId="49" applyFont="1" applyBorder="1" applyAlignment="1">
      <alignment horizontal="left" vertical="top" wrapText="1"/>
      <protection/>
    </xf>
    <xf numFmtId="0" fontId="3" fillId="0" borderId="13" xfId="0" applyFont="1" applyFill="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3" xfId="0" applyFont="1" applyFill="1" applyBorder="1" applyAlignment="1">
      <alignment wrapText="1"/>
    </xf>
    <xf numFmtId="49" fontId="3" fillId="0" borderId="10" xfId="0" applyNumberFormat="1" applyFont="1" applyFill="1" applyBorder="1" applyAlignment="1">
      <alignment horizontal="left" vertical="top" wrapText="1"/>
    </xf>
    <xf numFmtId="49" fontId="3" fillId="0" borderId="11" xfId="0" applyNumberFormat="1" applyFont="1" applyFill="1" applyBorder="1" applyAlignment="1">
      <alignment horizontal="left" vertical="top" wrapText="1"/>
    </xf>
    <xf numFmtId="0" fontId="3" fillId="0" borderId="12" xfId="0" applyFont="1" applyFill="1" applyBorder="1" applyAlignment="1">
      <alignment/>
    </xf>
    <xf numFmtId="0" fontId="3" fillId="0" borderId="10" xfId="0" applyFont="1" applyFill="1" applyBorder="1" applyAlignment="1">
      <alignment/>
    </xf>
    <xf numFmtId="0" fontId="3" fillId="0" borderId="16" xfId="0" applyFont="1" applyFill="1" applyBorder="1" applyAlignment="1" applyProtection="1">
      <alignment horizontal="left" vertical="center" wrapText="1"/>
      <protection locked="0"/>
    </xf>
    <xf numFmtId="165" fontId="3" fillId="0" borderId="16" xfId="0" applyNumberFormat="1" applyFont="1" applyFill="1" applyBorder="1" applyAlignment="1">
      <alignment horizontal="left" vertical="center" wrapText="1"/>
    </xf>
    <xf numFmtId="0" fontId="3" fillId="0" borderId="11" xfId="0" applyNumberFormat="1" applyFont="1" applyFill="1" applyBorder="1" applyAlignment="1">
      <alignment horizontal="left" vertical="top" wrapText="1"/>
    </xf>
    <xf numFmtId="165" fontId="3" fillId="0" borderId="17" xfId="0" applyNumberFormat="1" applyFont="1" applyFill="1" applyBorder="1" applyAlignment="1">
      <alignment horizontal="left" vertical="center"/>
    </xf>
    <xf numFmtId="0" fontId="7" fillId="0" borderId="18" xfId="0" applyFont="1" applyFill="1" applyBorder="1" applyAlignment="1">
      <alignment horizontal="left" vertical="top" wrapText="1"/>
    </xf>
    <xf numFmtId="165" fontId="3" fillId="0" borderId="19" xfId="0" applyNumberFormat="1" applyFont="1" applyFill="1" applyBorder="1" applyAlignment="1">
      <alignment horizontal="left" vertical="center"/>
    </xf>
    <xf numFmtId="0" fontId="3" fillId="0" borderId="20" xfId="0" applyFont="1" applyFill="1" applyBorder="1" applyAlignment="1">
      <alignment horizontal="left" vertical="center"/>
    </xf>
    <xf numFmtId="49" fontId="3" fillId="0" borderId="21" xfId="0" applyNumberFormat="1" applyFont="1" applyFill="1" applyBorder="1" applyAlignment="1">
      <alignment horizontal="left" vertical="top" wrapText="1"/>
    </xf>
    <xf numFmtId="49" fontId="3" fillId="0" borderId="21" xfId="0" applyNumberFormat="1" applyFont="1" applyFill="1" applyBorder="1" applyAlignment="1" applyProtection="1">
      <alignment horizontal="left" vertical="top" wrapText="1"/>
      <protection locked="0"/>
    </xf>
    <xf numFmtId="0" fontId="3" fillId="0" borderId="21" xfId="0" applyFont="1" applyFill="1" applyBorder="1" applyAlignment="1">
      <alignment horizontal="left" vertical="top" wrapText="1"/>
    </xf>
    <xf numFmtId="0" fontId="3" fillId="0" borderId="21" xfId="0" applyFont="1" applyFill="1" applyBorder="1" applyAlignment="1" applyProtection="1">
      <alignment horizontal="left" vertical="center" wrapText="1"/>
      <protection locked="0"/>
    </xf>
    <xf numFmtId="165" fontId="3" fillId="0" borderId="21" xfId="0" applyNumberFormat="1" applyFont="1" applyFill="1" applyBorder="1" applyAlignment="1" applyProtection="1">
      <alignment horizontal="left" vertical="center" wrapText="1"/>
      <protection locked="0"/>
    </xf>
    <xf numFmtId="165" fontId="3" fillId="0" borderId="21" xfId="0" applyNumberFormat="1" applyFont="1" applyFill="1" applyBorder="1" applyAlignment="1">
      <alignment horizontal="left" vertical="center" wrapText="1"/>
    </xf>
    <xf numFmtId="165" fontId="3" fillId="0" borderId="21" xfId="0" applyNumberFormat="1" applyFont="1" applyFill="1" applyBorder="1" applyAlignment="1">
      <alignment horizontal="left" vertical="center"/>
    </xf>
    <xf numFmtId="165" fontId="3" fillId="24" borderId="22" xfId="0" applyNumberFormat="1" applyFont="1" applyFill="1" applyBorder="1" applyAlignment="1">
      <alignment horizontal="left" vertical="center"/>
    </xf>
    <xf numFmtId="0" fontId="3" fillId="25" borderId="23" xfId="0" applyFont="1" applyFill="1" applyBorder="1" applyAlignment="1">
      <alignment vertical="center"/>
    </xf>
    <xf numFmtId="0" fontId="3" fillId="25" borderId="24" xfId="0" applyFont="1" applyFill="1" applyBorder="1" applyAlignment="1">
      <alignment vertical="center"/>
    </xf>
    <xf numFmtId="0" fontId="3" fillId="25" borderId="25" xfId="0" applyFont="1" applyFill="1" applyBorder="1" applyAlignment="1">
      <alignment vertical="center"/>
    </xf>
    <xf numFmtId="0" fontId="3" fillId="25" borderId="26" xfId="0" applyFont="1" applyFill="1" applyBorder="1" applyAlignment="1">
      <alignment vertical="center"/>
    </xf>
    <xf numFmtId="0" fontId="3" fillId="25" borderId="20" xfId="0" applyFont="1" applyFill="1" applyBorder="1" applyAlignment="1">
      <alignment vertical="center" wrapText="1"/>
    </xf>
    <xf numFmtId="0" fontId="3" fillId="25" borderId="21" xfId="0" applyFont="1" applyFill="1" applyBorder="1" applyAlignment="1">
      <alignment horizontal="left" vertical="center" wrapText="1"/>
    </xf>
    <xf numFmtId="0" fontId="3" fillId="25" borderId="21" xfId="0" applyFont="1" applyFill="1" applyBorder="1" applyAlignment="1">
      <alignment horizontal="left" vertical="center"/>
    </xf>
    <xf numFmtId="164" fontId="3" fillId="25" borderId="21" xfId="0" applyNumberFormat="1" applyFont="1" applyFill="1" applyBorder="1" applyAlignment="1">
      <alignment horizontal="left" vertical="center" wrapText="1"/>
    </xf>
    <xf numFmtId="0" fontId="3" fillId="25" borderId="22" xfId="0" applyFont="1" applyFill="1" applyBorder="1" applyAlignment="1">
      <alignment horizontal="left" vertical="center" wrapText="1"/>
    </xf>
    <xf numFmtId="0" fontId="6" fillId="0" borderId="10" xfId="0" applyFont="1" applyBorder="1" applyAlignment="1">
      <alignment horizontal="left" vertical="top" wrapText="1"/>
    </xf>
    <xf numFmtId="0" fontId="6" fillId="0" borderId="10" xfId="0" applyFont="1" applyBorder="1" applyAlignment="1">
      <alignment horizontal="left" vertical="center"/>
    </xf>
    <xf numFmtId="0" fontId="2" fillId="0" borderId="10" xfId="0" applyFont="1" applyFill="1" applyBorder="1" applyAlignment="1">
      <alignment/>
    </xf>
    <xf numFmtId="0" fontId="3" fillId="0" borderId="11" xfId="0" applyFont="1" applyFill="1" applyBorder="1" applyAlignment="1" applyProtection="1">
      <alignment horizontal="left" vertical="top" wrapText="1"/>
      <protection locked="0"/>
    </xf>
    <xf numFmtId="49" fontId="2" fillId="0" borderId="10" xfId="0" applyNumberFormat="1" applyFont="1" applyFill="1" applyBorder="1" applyAlignment="1">
      <alignment horizontal="left" vertical="top" wrapText="1"/>
    </xf>
    <xf numFmtId="0" fontId="3" fillId="0" borderId="0" xfId="0" applyFont="1" applyFill="1" applyBorder="1" applyAlignment="1">
      <alignment wrapText="1"/>
    </xf>
    <xf numFmtId="0" fontId="39" fillId="0" borderId="0" xfId="0" applyFont="1" applyFill="1" applyBorder="1" applyAlignment="1">
      <alignment horizontal="center" vertical="center"/>
    </xf>
    <xf numFmtId="0" fontId="40" fillId="0" borderId="0" xfId="0" applyFont="1" applyFill="1" applyBorder="1" applyAlignment="1">
      <alignment horizontal="left"/>
    </xf>
    <xf numFmtId="0" fontId="40" fillId="0" borderId="0" xfId="0" applyFont="1" applyFill="1" applyBorder="1" applyAlignment="1">
      <alignment/>
    </xf>
    <xf numFmtId="0" fontId="41"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0" xfId="0" applyFont="1" applyBorder="1" applyAlignment="1">
      <alignment horizontal="center" vertical="center" wrapText="1"/>
    </xf>
    <xf numFmtId="165" fontId="39" fillId="0" borderId="0" xfId="0" applyNumberFormat="1" applyFont="1" applyBorder="1" applyAlignment="1">
      <alignment horizontal="center" vertical="center"/>
    </xf>
    <xf numFmtId="165" fontId="40" fillId="0" borderId="0" xfId="0" applyNumberFormat="1" applyFont="1" applyBorder="1" applyAlignment="1">
      <alignment horizontal="center" vertical="center"/>
    </xf>
    <xf numFmtId="165" fontId="40" fillId="24" borderId="0" xfId="0" applyNumberFormat="1" applyFont="1" applyFill="1" applyBorder="1" applyAlignment="1">
      <alignment horizontal="center" vertical="center"/>
    </xf>
    <xf numFmtId="165" fontId="40" fillId="0" borderId="0" xfId="0" applyNumberFormat="1" applyFont="1" applyFill="1" applyBorder="1" applyAlignment="1">
      <alignment horizontal="center" vertical="center"/>
    </xf>
    <xf numFmtId="0" fontId="40" fillId="0" borderId="0" xfId="0" applyNumberFormat="1" applyFont="1" applyFill="1" applyBorder="1" applyAlignment="1">
      <alignment horizontal="center" vertical="center"/>
    </xf>
    <xf numFmtId="0" fontId="40" fillId="0" borderId="0" xfId="0" applyNumberFormat="1" applyFont="1" applyFill="1" applyBorder="1" applyAlignment="1">
      <alignment vertical="center"/>
    </xf>
    <xf numFmtId="0" fontId="40" fillId="0" borderId="0" xfId="0" applyNumberFormat="1" applyFont="1" applyFill="1" applyBorder="1" applyAlignment="1">
      <alignment horizontal="center"/>
    </xf>
    <xf numFmtId="0" fontId="40" fillId="0" borderId="0" xfId="0" applyNumberFormat="1" applyFont="1" applyBorder="1" applyAlignment="1">
      <alignment horizontal="center" vertical="center"/>
    </xf>
    <xf numFmtId="0" fontId="40" fillId="0" borderId="0" xfId="0" applyFont="1" applyBorder="1" applyAlignment="1">
      <alignment horizontal="center" vertical="center"/>
    </xf>
    <xf numFmtId="0" fontId="40" fillId="0" borderId="0" xfId="0" applyFont="1" applyFill="1" applyBorder="1" applyAlignment="1">
      <alignment horizontal="center" vertical="center" wrapText="1"/>
    </xf>
    <xf numFmtId="0" fontId="3" fillId="0" borderId="27" xfId="0" applyFont="1" applyFill="1" applyBorder="1" applyAlignment="1">
      <alignment horizontal="left" vertical="center"/>
    </xf>
    <xf numFmtId="165" fontId="3" fillId="24" borderId="28" xfId="0" applyNumberFormat="1" applyFont="1" applyFill="1" applyBorder="1" applyAlignment="1">
      <alignment horizontal="left" vertical="center"/>
    </xf>
    <xf numFmtId="165" fontId="3" fillId="0" borderId="28" xfId="0" applyNumberFormat="1"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top"/>
    </xf>
    <xf numFmtId="0" fontId="3" fillId="0" borderId="27" xfId="0" applyFont="1" applyFill="1" applyBorder="1" applyAlignment="1">
      <alignment horizontal="left" vertical="top"/>
    </xf>
    <xf numFmtId="0" fontId="3" fillId="0" borderId="30" xfId="0" applyFont="1" applyFill="1" applyBorder="1" applyAlignment="1">
      <alignment horizontal="left" vertical="center"/>
    </xf>
    <xf numFmtId="165" fontId="3" fillId="24" borderId="31" xfId="0" applyNumberFormat="1" applyFont="1" applyFill="1" applyBorder="1" applyAlignment="1">
      <alignment horizontal="left" vertical="center"/>
    </xf>
    <xf numFmtId="0" fontId="1" fillId="0" borderId="0" xfId="48">
      <alignment/>
      <protection/>
    </xf>
    <xf numFmtId="44" fontId="1" fillId="0" borderId="0" xfId="48" applyNumberFormat="1">
      <alignment/>
      <protection/>
    </xf>
    <xf numFmtId="44" fontId="0" fillId="0" borderId="0" xfId="39" applyFont="1" applyAlignment="1">
      <alignment/>
    </xf>
    <xf numFmtId="44" fontId="11" fillId="19" borderId="32" xfId="39" applyFont="1" applyFill="1" applyBorder="1" applyAlignment="1">
      <alignment vertical="center"/>
    </xf>
    <xf numFmtId="44" fontId="9" fillId="19" borderId="33" xfId="48" applyNumberFormat="1" applyFont="1" applyFill="1" applyBorder="1" applyAlignment="1">
      <alignment vertical="center"/>
      <protection/>
    </xf>
    <xf numFmtId="0" fontId="9" fillId="19" borderId="33" xfId="48" applyFont="1" applyFill="1" applyBorder="1" applyAlignment="1">
      <alignment vertical="center"/>
      <protection/>
    </xf>
    <xf numFmtId="44" fontId="11" fillId="19" borderId="28" xfId="39" applyFont="1" applyFill="1" applyBorder="1" applyAlignment="1">
      <alignment vertical="center"/>
    </xf>
    <xf numFmtId="44" fontId="9" fillId="19" borderId="10" xfId="39" applyFont="1" applyFill="1" applyBorder="1" applyAlignment="1">
      <alignment vertical="center"/>
    </xf>
    <xf numFmtId="44" fontId="11" fillId="19" borderId="10" xfId="39" applyFont="1" applyFill="1" applyBorder="1" applyAlignment="1">
      <alignment vertical="center"/>
    </xf>
    <xf numFmtId="0" fontId="9" fillId="19" borderId="27" xfId="48" applyFont="1" applyFill="1" applyBorder="1" applyAlignment="1">
      <alignment vertical="center"/>
      <protection/>
    </xf>
    <xf numFmtId="44" fontId="11" fillId="19" borderId="34" xfId="39" applyFont="1" applyFill="1" applyBorder="1" applyAlignment="1">
      <alignment vertical="center"/>
    </xf>
    <xf numFmtId="44" fontId="9" fillId="19" borderId="35" xfId="39" applyFont="1" applyFill="1" applyBorder="1" applyAlignment="1">
      <alignment vertical="center"/>
    </xf>
    <xf numFmtId="44" fontId="11" fillId="19" borderId="35" xfId="39" applyFont="1" applyFill="1" applyBorder="1" applyAlignment="1">
      <alignment vertical="center"/>
    </xf>
    <xf numFmtId="0" fontId="9" fillId="19" borderId="36" xfId="48" applyFont="1" applyFill="1" applyBorder="1" applyAlignment="1">
      <alignment vertical="center"/>
      <protection/>
    </xf>
    <xf numFmtId="0" fontId="9" fillId="19" borderId="36" xfId="48" applyFont="1" applyFill="1" applyBorder="1" applyAlignment="1">
      <alignment horizontal="left" vertical="center"/>
      <protection/>
    </xf>
    <xf numFmtId="44" fontId="11" fillId="0" borderId="34" xfId="39" applyFont="1" applyBorder="1" applyAlignment="1">
      <alignment vertical="center"/>
    </xf>
    <xf numFmtId="44" fontId="11" fillId="0" borderId="35" xfId="39" applyFont="1" applyBorder="1" applyAlignment="1">
      <alignment vertical="center"/>
    </xf>
    <xf numFmtId="0" fontId="12" fillId="0" borderId="36" xfId="48" applyFont="1" applyBorder="1" applyAlignment="1">
      <alignment vertical="center"/>
      <protection/>
    </xf>
    <xf numFmtId="44" fontId="11" fillId="0" borderId="12" xfId="39" applyFont="1" applyBorder="1" applyAlignment="1">
      <alignment vertical="center"/>
    </xf>
    <xf numFmtId="166" fontId="11" fillId="0" borderId="12" xfId="39" applyNumberFormat="1" applyFont="1" applyBorder="1" applyAlignment="1">
      <alignment vertical="center"/>
    </xf>
    <xf numFmtId="0" fontId="1" fillId="0" borderId="30" xfId="48" applyBorder="1" applyAlignment="1">
      <alignment vertical="center"/>
      <protection/>
    </xf>
    <xf numFmtId="0" fontId="12" fillId="19" borderId="37" xfId="48" applyFont="1" applyFill="1" applyBorder="1" applyAlignment="1">
      <alignment vertical="center"/>
      <protection/>
    </xf>
    <xf numFmtId="0" fontId="12" fillId="19" borderId="38" xfId="48" applyFont="1" applyFill="1" applyBorder="1" applyAlignment="1">
      <alignment vertical="center"/>
      <protection/>
    </xf>
    <xf numFmtId="0" fontId="12" fillId="19" borderId="39" xfId="48" applyFont="1" applyFill="1" applyBorder="1" applyAlignment="1">
      <alignment vertical="center"/>
      <protection/>
    </xf>
    <xf numFmtId="14" fontId="1" fillId="0" borderId="0" xfId="48" applyNumberFormat="1" applyAlignment="1">
      <alignment horizontal="left"/>
      <protection/>
    </xf>
    <xf numFmtId="0" fontId="9" fillId="0" borderId="0" xfId="48" applyFont="1">
      <alignment/>
      <protection/>
    </xf>
    <xf numFmtId="0" fontId="1" fillId="0" borderId="0" xfId="48" applyFont="1">
      <alignment/>
      <protection/>
    </xf>
    <xf numFmtId="0" fontId="11" fillId="0" borderId="0" xfId="48" applyFont="1">
      <alignment/>
      <protection/>
    </xf>
    <xf numFmtId="0" fontId="1" fillId="0" borderId="0" xfId="48" applyAlignment="1">
      <alignment horizontal="left"/>
      <protection/>
    </xf>
    <xf numFmtId="0" fontId="10" fillId="0" borderId="0" xfId="48" applyFont="1">
      <alignment/>
      <protection/>
    </xf>
    <xf numFmtId="0" fontId="14" fillId="0" borderId="0" xfId="48" applyFont="1" applyAlignment="1">
      <alignment horizontal="right"/>
      <protection/>
    </xf>
    <xf numFmtId="165" fontId="15" fillId="24" borderId="40" xfId="0" applyNumberFormat="1" applyFont="1" applyFill="1" applyBorder="1" applyAlignment="1">
      <alignment horizontal="left" vertical="center"/>
    </xf>
    <xf numFmtId="165" fontId="15" fillId="0" borderId="32" xfId="0" applyNumberFormat="1" applyFont="1" applyFill="1" applyBorder="1" applyAlignment="1">
      <alignment horizontal="left" vertical="center"/>
    </xf>
    <xf numFmtId="165" fontId="15" fillId="0" borderId="32" xfId="0" applyNumberFormat="1" applyFont="1" applyFill="1" applyBorder="1" applyAlignment="1">
      <alignment horizontal="left" vertical="center" wrapText="1"/>
    </xf>
    <xf numFmtId="165" fontId="3" fillId="0" borderId="32" xfId="0" applyNumberFormat="1"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6" fillId="0" borderId="32" xfId="0" applyFont="1" applyFill="1" applyBorder="1" applyAlignment="1">
      <alignment horizontal="left" vertical="top" wrapText="1"/>
    </xf>
    <xf numFmtId="0" fontId="15" fillId="0" borderId="32" xfId="49" applyFont="1" applyFill="1" applyBorder="1" applyAlignment="1">
      <alignment horizontal="left" vertical="top" wrapText="1"/>
      <protection/>
    </xf>
    <xf numFmtId="49" fontId="3" fillId="0" borderId="32" xfId="0" applyNumberFormat="1" applyFont="1" applyFill="1" applyBorder="1" applyAlignment="1" applyProtection="1">
      <alignment horizontal="left" vertical="top" wrapText="1"/>
      <protection locked="0"/>
    </xf>
    <xf numFmtId="49" fontId="8" fillId="0" borderId="32" xfId="0" applyNumberFormat="1" applyFont="1" applyFill="1" applyBorder="1" applyAlignment="1">
      <alignment horizontal="left" vertical="top" wrapText="1"/>
    </xf>
    <xf numFmtId="0" fontId="3" fillId="0" borderId="33" xfId="0" applyFont="1" applyFill="1" applyBorder="1" applyAlignment="1">
      <alignment horizontal="left" vertical="center"/>
    </xf>
    <xf numFmtId="0" fontId="2" fillId="24" borderId="31" xfId="0" applyFont="1" applyFill="1" applyBorder="1" applyAlignment="1">
      <alignment/>
    </xf>
    <xf numFmtId="0" fontId="2" fillId="0" borderId="11" xfId="0" applyFont="1" applyFill="1" applyBorder="1" applyAlignment="1">
      <alignment/>
    </xf>
    <xf numFmtId="164" fontId="2" fillId="0" borderId="11" xfId="0" applyNumberFormat="1" applyFont="1" applyFill="1" applyBorder="1" applyAlignment="1">
      <alignment/>
    </xf>
    <xf numFmtId="0" fontId="2" fillId="0" borderId="29" xfId="0" applyFont="1" applyFill="1" applyBorder="1" applyAlignment="1">
      <alignment/>
    </xf>
    <xf numFmtId="0" fontId="40" fillId="0" borderId="0" xfId="0" applyFont="1" applyFill="1" applyBorder="1" applyAlignment="1">
      <alignment horizontal="left" vertical="top"/>
    </xf>
    <xf numFmtId="165" fontId="3" fillId="0" borderId="10" xfId="0" applyNumberFormat="1" applyFont="1" applyFill="1" applyBorder="1" applyAlignment="1">
      <alignment horizontal="left" vertical="top"/>
    </xf>
    <xf numFmtId="165" fontId="3" fillId="0" borderId="10" xfId="0" applyNumberFormat="1" applyFont="1" applyFill="1" applyBorder="1" applyAlignment="1">
      <alignment horizontal="left" vertical="top" wrapText="1"/>
    </xf>
    <xf numFmtId="165" fontId="3"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6"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11" fillId="0" borderId="10" xfId="0" applyFont="1" applyFill="1" applyBorder="1" applyAlignment="1" applyProtection="1">
      <alignment horizontal="left" vertical="top" wrapText="1"/>
      <protection locked="0"/>
    </xf>
    <xf numFmtId="167" fontId="3" fillId="0" borderId="10" xfId="0" applyNumberFormat="1" applyFont="1" applyFill="1" applyBorder="1" applyAlignment="1">
      <alignment horizontal="left" vertical="top" wrapText="1"/>
    </xf>
    <xf numFmtId="167" fontId="3" fillId="0" borderId="10" xfId="0" applyNumberFormat="1" applyFont="1" applyFill="1" applyBorder="1" applyAlignment="1" applyProtection="1">
      <alignment horizontal="left" vertical="top" wrapText="1"/>
      <protection locked="0"/>
    </xf>
    <xf numFmtId="44" fontId="11" fillId="0" borderId="31" xfId="39" applyFont="1" applyBorder="1" applyAlignment="1">
      <alignment vertical="center"/>
    </xf>
    <xf numFmtId="44" fontId="11" fillId="0" borderId="11" xfId="39" applyFont="1" applyBorder="1" applyAlignment="1">
      <alignment vertical="center"/>
    </xf>
    <xf numFmtId="0" fontId="12" fillId="0" borderId="29" xfId="48" applyFont="1" applyBorder="1" applyAlignment="1">
      <alignment vertical="center"/>
      <protection/>
    </xf>
    <xf numFmtId="166" fontId="11" fillId="0" borderId="41" xfId="39" applyNumberFormat="1" applyFont="1" applyBorder="1" applyAlignment="1">
      <alignment vertical="center"/>
    </xf>
    <xf numFmtId="0" fontId="1" fillId="0" borderId="29" xfId="48" applyBorder="1" applyAlignment="1">
      <alignment vertical="center"/>
      <protection/>
    </xf>
    <xf numFmtId="165" fontId="3" fillId="0" borderId="28" xfId="0" applyNumberFormat="1" applyFont="1" applyFill="1" applyBorder="1" applyAlignment="1">
      <alignment horizontal="left" vertical="top"/>
    </xf>
    <xf numFmtId="0" fontId="3" fillId="0" borderId="28" xfId="0" applyFont="1" applyFill="1" applyBorder="1" applyAlignment="1">
      <alignment horizontal="left" vertical="top"/>
    </xf>
    <xf numFmtId="0" fontId="40" fillId="0" borderId="0" xfId="0" applyFont="1" applyFill="1" applyBorder="1" applyAlignment="1">
      <alignment horizontal="left" vertical="top" wrapText="1"/>
    </xf>
    <xf numFmtId="0" fontId="42" fillId="0" borderId="0" xfId="0" applyFont="1" applyFill="1" applyBorder="1" applyAlignment="1">
      <alignment horizontal="left" vertical="top" wrapText="1"/>
    </xf>
    <xf numFmtId="0" fontId="6" fillId="0" borderId="10" xfId="0" applyFont="1" applyFill="1" applyBorder="1" applyAlignment="1">
      <alignment horizontal="left" vertical="top"/>
    </xf>
    <xf numFmtId="0" fontId="15" fillId="0" borderId="10" xfId="49" applyFont="1" applyFill="1" applyBorder="1" applyAlignment="1">
      <alignment horizontal="left" vertical="top" wrapText="1"/>
      <protection/>
    </xf>
    <xf numFmtId="0" fontId="3" fillId="19" borderId="42" xfId="0" applyFont="1" applyFill="1" applyBorder="1" applyAlignment="1">
      <alignment/>
    </xf>
    <xf numFmtId="0" fontId="3" fillId="19" borderId="27" xfId="0" applyFont="1" applyFill="1" applyBorder="1" applyAlignment="1">
      <alignment/>
    </xf>
    <xf numFmtId="0" fontId="3" fillId="19" borderId="33" xfId="0" applyFont="1" applyFill="1" applyBorder="1" applyAlignment="1">
      <alignment/>
    </xf>
    <xf numFmtId="0" fontId="19" fillId="19" borderId="20" xfId="0" applyFont="1" applyFill="1" applyBorder="1" applyAlignment="1">
      <alignment vertical="center" wrapText="1"/>
    </xf>
    <xf numFmtId="0" fontId="19" fillId="19" borderId="21" xfId="0" applyFont="1" applyFill="1" applyBorder="1" applyAlignment="1">
      <alignment horizontal="left" vertical="center" wrapText="1"/>
    </xf>
    <xf numFmtId="0" fontId="19" fillId="19" borderId="21" xfId="0" applyFont="1" applyFill="1" applyBorder="1" applyAlignment="1">
      <alignment horizontal="left" vertical="center"/>
    </xf>
    <xf numFmtId="164" fontId="19" fillId="19" borderId="21" xfId="0" applyNumberFormat="1" applyFont="1" applyFill="1" applyBorder="1" applyAlignment="1">
      <alignment horizontal="left" vertical="center" wrapText="1"/>
    </xf>
    <xf numFmtId="0" fontId="19" fillId="19" borderId="22" xfId="0" applyFont="1" applyFill="1" applyBorder="1" applyAlignment="1">
      <alignment horizontal="left" vertical="center"/>
    </xf>
    <xf numFmtId="0" fontId="19" fillId="19" borderId="43" xfId="0" applyFont="1" applyFill="1" applyBorder="1" applyAlignment="1">
      <alignment horizontal="left" vertical="center" wrapText="1"/>
    </xf>
    <xf numFmtId="0" fontId="20" fillId="19" borderId="10" xfId="0" applyFont="1" applyFill="1" applyBorder="1" applyAlignment="1">
      <alignment/>
    </xf>
    <xf numFmtId="0" fontId="40" fillId="0" borderId="0" xfId="0" applyFont="1" applyFill="1" applyBorder="1" applyAlignment="1">
      <alignment horizontal="center" vertical="center"/>
    </xf>
    <xf numFmtId="0" fontId="20" fillId="19" borderId="10" xfId="0" applyFont="1" applyFill="1" applyBorder="1" applyAlignment="1">
      <alignment horizontal="center"/>
    </xf>
    <xf numFmtId="0" fontId="20" fillId="19" borderId="32" xfId="0" applyFont="1" applyFill="1" applyBorder="1" applyAlignment="1">
      <alignment/>
    </xf>
    <xf numFmtId="0" fontId="20" fillId="19" borderId="32" xfId="0" applyFont="1" applyFill="1" applyBorder="1" applyAlignment="1" applyProtection="1">
      <alignment horizontal="center"/>
      <protection locked="0"/>
    </xf>
    <xf numFmtId="0" fontId="20" fillId="25" borderId="13" xfId="0" applyFont="1" applyFill="1" applyBorder="1" applyAlignment="1">
      <alignment vertical="center"/>
    </xf>
    <xf numFmtId="0" fontId="20" fillId="25" borderId="13" xfId="0" applyFont="1" applyFill="1" applyBorder="1" applyAlignment="1">
      <alignment horizontal="center" vertical="center"/>
    </xf>
    <xf numFmtId="0" fontId="20" fillId="25" borderId="44" xfId="0" applyFont="1" applyFill="1" applyBorder="1" applyAlignment="1">
      <alignment vertical="center"/>
    </xf>
    <xf numFmtId="0" fontId="20" fillId="25" borderId="44" xfId="0" applyFont="1" applyFill="1" applyBorder="1" applyAlignment="1" applyProtection="1">
      <alignment horizontal="center" vertical="center"/>
      <protection locked="0"/>
    </xf>
    <xf numFmtId="0" fontId="40" fillId="0" borderId="0" xfId="0" applyNumberFormat="1" applyFont="1" applyBorder="1" applyAlignment="1">
      <alignment horizontal="center" vertical="center"/>
    </xf>
    <xf numFmtId="44" fontId="11" fillId="0" borderId="45" xfId="39" applyFont="1" applyBorder="1" applyAlignment="1">
      <alignment vertical="center"/>
    </xf>
    <xf numFmtId="0" fontId="9" fillId="0" borderId="46" xfId="48" applyFont="1" applyBorder="1" applyAlignment="1">
      <alignment vertical="top" wrapText="1"/>
      <protection/>
    </xf>
    <xf numFmtId="44" fontId="10" fillId="19" borderId="47" xfId="48" applyNumberFormat="1" applyFont="1" applyFill="1" applyBorder="1" applyAlignment="1">
      <alignment horizontal="center" vertical="center"/>
      <protection/>
    </xf>
    <xf numFmtId="0" fontId="10" fillId="19" borderId="48" xfId="48" applyFont="1" applyFill="1" applyBorder="1" applyAlignment="1">
      <alignment horizontal="center" vertical="center"/>
      <protection/>
    </xf>
    <xf numFmtId="0" fontId="10" fillId="19" borderId="49" xfId="48" applyFont="1" applyFill="1" applyBorder="1" applyAlignment="1">
      <alignment horizontal="center" vertical="center"/>
      <protection/>
    </xf>
    <xf numFmtId="0" fontId="10" fillId="19" borderId="50" xfId="48" applyFont="1" applyFill="1" applyBorder="1" applyAlignment="1">
      <alignment horizontal="center" vertical="center"/>
      <protection/>
    </xf>
    <xf numFmtId="44" fontId="11" fillId="0" borderId="17" xfId="39" applyFont="1" applyBorder="1" applyAlignment="1">
      <alignment vertical="center"/>
    </xf>
    <xf numFmtId="0" fontId="1" fillId="0" borderId="51" xfId="48" applyBorder="1" applyAlignment="1">
      <alignment wrapText="1"/>
      <protection/>
    </xf>
    <xf numFmtId="0" fontId="1" fillId="0" borderId="52" xfId="48" applyBorder="1" applyAlignment="1">
      <alignment wrapText="1"/>
      <protection/>
    </xf>
    <xf numFmtId="0" fontId="1" fillId="0" borderId="53" xfId="48" applyBorder="1" applyAlignment="1">
      <alignment wrapText="1"/>
      <protection/>
    </xf>
    <xf numFmtId="0" fontId="1" fillId="0" borderId="54" xfId="48" applyBorder="1" applyAlignment="1">
      <alignment wrapText="1"/>
      <protection/>
    </xf>
    <xf numFmtId="0" fontId="9" fillId="0" borderId="47" xfId="48" applyFont="1" applyBorder="1" applyAlignment="1">
      <alignment vertical="top" wrapText="1"/>
      <protection/>
    </xf>
    <xf numFmtId="0" fontId="9" fillId="0" borderId="0" xfId="48" applyFont="1" applyBorder="1" applyAlignment="1">
      <alignment vertical="top" wrapText="1"/>
      <protection/>
    </xf>
    <xf numFmtId="2" fontId="3" fillId="0" borderId="10" xfId="0" applyNumberFormat="1" applyFont="1" applyFill="1" applyBorder="1" applyAlignment="1" applyProtection="1">
      <alignment horizontal="left" vertical="top" wrapText="1"/>
      <protection locked="0"/>
    </xf>
    <xf numFmtId="0" fontId="1" fillId="0" borderId="55" xfId="48" applyBorder="1" applyAlignment="1">
      <alignment wrapText="1"/>
      <protection/>
    </xf>
    <xf numFmtId="44" fontId="11" fillId="0" borderId="19" xfId="39" applyFont="1" applyBorder="1" applyAlignment="1">
      <alignment vertical="center"/>
    </xf>
    <xf numFmtId="44" fontId="11" fillId="0" borderId="56" xfId="39" applyFont="1" applyBorder="1" applyAlignment="1">
      <alignment vertical="center"/>
    </xf>
    <xf numFmtId="44" fontId="9" fillId="19" borderId="57" xfId="39" applyFont="1" applyFill="1" applyBorder="1" applyAlignment="1">
      <alignment horizontal="center" vertical="center"/>
    </xf>
    <xf numFmtId="44" fontId="9" fillId="19" borderId="58" xfId="39" applyFont="1" applyFill="1" applyBorder="1" applyAlignment="1">
      <alignment horizontal="center" vertical="center"/>
    </xf>
    <xf numFmtId="44" fontId="9" fillId="19" borderId="17" xfId="39" applyFont="1" applyFill="1" applyBorder="1" applyAlignment="1">
      <alignment horizontal="center" vertical="center"/>
    </xf>
    <xf numFmtId="44" fontId="9" fillId="19" borderId="59" xfId="39" applyFont="1" applyFill="1" applyBorder="1" applyAlignment="1">
      <alignment horizontal="center" vertical="center"/>
    </xf>
    <xf numFmtId="44" fontId="9" fillId="19" borderId="60" xfId="39" applyFont="1" applyFill="1" applyBorder="1" applyAlignment="1">
      <alignment horizontal="center" vertical="center"/>
    </xf>
    <xf numFmtId="44" fontId="9" fillId="19" borderId="61" xfId="39" applyFont="1" applyFill="1" applyBorder="1" applyAlignment="1">
      <alignment horizontal="center" vertical="center"/>
    </xf>
    <xf numFmtId="0" fontId="9" fillId="0" borderId="62" xfId="48" applyFont="1" applyBorder="1" applyAlignment="1">
      <alignment vertical="top" wrapText="1"/>
      <protection/>
    </xf>
    <xf numFmtId="0" fontId="9" fillId="0" borderId="55" xfId="48" applyFont="1" applyBorder="1" applyAlignment="1">
      <alignment vertical="top" wrapText="1"/>
      <protection/>
    </xf>
    <xf numFmtId="0" fontId="9" fillId="0" borderId="63" xfId="48" applyFont="1" applyBorder="1" applyAlignment="1">
      <alignment vertical="top" wrapText="1"/>
      <protection/>
    </xf>
    <xf numFmtId="0" fontId="9" fillId="0" borderId="52" xfId="48" applyFont="1" applyBorder="1" applyAlignment="1">
      <alignment vertical="top" wrapText="1"/>
      <protection/>
    </xf>
    <xf numFmtId="0" fontId="9" fillId="0" borderId="64" xfId="48" applyFont="1" applyBorder="1" applyAlignment="1">
      <alignment vertical="top" wrapText="1"/>
      <protection/>
    </xf>
    <xf numFmtId="0" fontId="9" fillId="0" borderId="54" xfId="48" applyFont="1" applyBorder="1" applyAlignment="1">
      <alignment vertical="top" wrapText="1"/>
      <protection/>
    </xf>
    <xf numFmtId="0" fontId="9" fillId="0" borderId="35" xfId="48" applyFont="1" applyBorder="1" applyAlignment="1">
      <alignment vertical="top"/>
      <protection/>
    </xf>
    <xf numFmtId="0" fontId="9" fillId="0" borderId="34" xfId="48" applyFont="1" applyBorder="1" applyAlignment="1">
      <alignment vertical="top"/>
      <protection/>
    </xf>
    <xf numFmtId="0" fontId="9" fillId="0" borderId="10" xfId="48" applyFont="1" applyBorder="1" applyAlignment="1">
      <alignment vertical="top"/>
      <protection/>
    </xf>
    <xf numFmtId="0" fontId="9" fillId="0" borderId="28" xfId="48" applyFont="1" applyBorder="1" applyAlignment="1">
      <alignment vertical="top"/>
      <protection/>
    </xf>
    <xf numFmtId="0" fontId="9" fillId="0" borderId="32" xfId="48" applyFont="1" applyBorder="1" applyAlignment="1">
      <alignment vertical="top"/>
      <protection/>
    </xf>
    <xf numFmtId="0" fontId="9" fillId="0" borderId="40" xfId="48" applyFont="1" applyBorder="1" applyAlignment="1">
      <alignment vertical="top"/>
      <protection/>
    </xf>
    <xf numFmtId="44" fontId="11" fillId="19" borderId="32" xfId="39" applyFont="1" applyFill="1" applyBorder="1" applyAlignment="1">
      <alignment vertical="center"/>
    </xf>
    <xf numFmtId="44" fontId="11" fillId="19" borderId="40" xfId="39" applyFont="1" applyFill="1" applyBorder="1" applyAlignment="1">
      <alignment vertical="center"/>
    </xf>
    <xf numFmtId="0" fontId="10" fillId="19" borderId="42" xfId="48" applyFont="1" applyFill="1" applyBorder="1" applyAlignment="1">
      <alignment horizontal="center" vertical="center"/>
      <protection/>
    </xf>
    <xf numFmtId="0" fontId="10" fillId="19" borderId="47" xfId="48" applyFont="1" applyFill="1" applyBorder="1" applyAlignment="1">
      <alignment horizontal="center" vertical="center"/>
      <protection/>
    </xf>
    <xf numFmtId="0" fontId="10" fillId="19" borderId="51" xfId="48" applyFont="1" applyFill="1" applyBorder="1" applyAlignment="1">
      <alignment horizontal="center" vertical="center"/>
      <protection/>
    </xf>
    <xf numFmtId="0" fontId="10" fillId="19" borderId="0" xfId="48" applyFont="1" applyFill="1" applyBorder="1" applyAlignment="1">
      <alignment horizontal="center" vertical="center"/>
      <protection/>
    </xf>
    <xf numFmtId="0" fontId="10" fillId="19" borderId="53" xfId="48" applyFont="1" applyFill="1" applyBorder="1" applyAlignment="1">
      <alignment horizontal="center" vertical="center"/>
      <protection/>
    </xf>
    <xf numFmtId="0" fontId="10" fillId="19" borderId="46" xfId="48" applyFont="1" applyFill="1" applyBorder="1" applyAlignment="1">
      <alignment horizontal="center" vertical="center"/>
      <protection/>
    </xf>
    <xf numFmtId="0" fontId="13" fillId="19" borderId="65" xfId="48" applyFont="1" applyFill="1" applyBorder="1" applyAlignment="1">
      <alignment vertical="center"/>
      <protection/>
    </xf>
    <xf numFmtId="0" fontId="13" fillId="19" borderId="58" xfId="48" applyFont="1" applyFill="1" applyBorder="1" applyAlignment="1">
      <alignment vertical="center"/>
      <protection/>
    </xf>
    <xf numFmtId="0" fontId="13" fillId="19" borderId="66" xfId="48" applyFont="1" applyFill="1" applyBorder="1" applyAlignment="1">
      <alignment vertical="center"/>
      <protection/>
    </xf>
    <xf numFmtId="0" fontId="9" fillId="0" borderId="42" xfId="48" applyFont="1" applyBorder="1" applyAlignment="1">
      <alignment vertical="top" wrapText="1"/>
      <protection/>
    </xf>
    <xf numFmtId="0" fontId="7" fillId="0" borderId="67" xfId="0" applyFont="1" applyFill="1" applyBorder="1" applyAlignment="1">
      <alignment vertical="center"/>
    </xf>
    <xf numFmtId="0" fontId="7" fillId="0" borderId="68" xfId="0" applyFont="1" applyFill="1" applyBorder="1" applyAlignment="1">
      <alignment vertical="center"/>
    </xf>
    <xf numFmtId="0" fontId="7" fillId="0" borderId="49" xfId="0" applyFont="1" applyFill="1" applyBorder="1" applyAlignment="1">
      <alignment vertical="center"/>
    </xf>
    <xf numFmtId="49" fontId="3" fillId="0" borderId="11" xfId="0" applyNumberFormat="1" applyFont="1" applyFill="1" applyBorder="1" applyAlignment="1" applyProtection="1">
      <alignment horizontal="left" vertical="top" wrapText="1"/>
      <protection locked="0"/>
    </xf>
    <xf numFmtId="49" fontId="3" fillId="0" borderId="41" xfId="0" applyNumberFormat="1" applyFont="1" applyFill="1" applyBorder="1" applyAlignment="1" applyProtection="1">
      <alignment horizontal="left" vertical="top" wrapText="1"/>
      <protection locked="0"/>
    </xf>
    <xf numFmtId="49" fontId="3" fillId="0" borderId="12" xfId="0" applyNumberFormat="1" applyFont="1" applyFill="1" applyBorder="1" applyAlignment="1" applyProtection="1">
      <alignment horizontal="left" vertical="top" wrapText="1"/>
      <protection locked="0"/>
    </xf>
    <xf numFmtId="165" fontId="3" fillId="24" borderId="28" xfId="0" applyNumberFormat="1" applyFont="1" applyFill="1" applyBorder="1" applyAlignment="1">
      <alignment horizontal="left" vertical="center"/>
    </xf>
    <xf numFmtId="165" fontId="3" fillId="0" borderId="69" xfId="0" applyNumberFormat="1" applyFont="1" applyFill="1" applyBorder="1" applyAlignment="1" applyProtection="1">
      <alignment horizontal="center" vertical="center" wrapText="1"/>
      <protection locked="0"/>
    </xf>
    <xf numFmtId="165" fontId="3" fillId="0" borderId="15" xfId="0" applyNumberFormat="1" applyFont="1" applyFill="1" applyBorder="1" applyAlignment="1" applyProtection="1">
      <alignment horizontal="center" vertical="center" wrapText="1"/>
      <protection locked="0"/>
    </xf>
    <xf numFmtId="165" fontId="3" fillId="0" borderId="16" xfId="0" applyNumberFormat="1" applyFont="1" applyFill="1" applyBorder="1" applyAlignment="1" applyProtection="1">
      <alignment horizontal="center" vertical="center" wrapText="1"/>
      <protection locked="0"/>
    </xf>
    <xf numFmtId="0" fontId="3" fillId="0" borderId="29" xfId="0" applyFont="1" applyFill="1" applyBorder="1" applyAlignment="1">
      <alignment horizontal="left" vertical="top"/>
    </xf>
    <xf numFmtId="0" fontId="3" fillId="0" borderId="70" xfId="0" applyFont="1" applyFill="1" applyBorder="1" applyAlignment="1">
      <alignment horizontal="left" vertical="top"/>
    </xf>
    <xf numFmtId="0" fontId="3" fillId="0" borderId="30" xfId="0" applyFont="1" applyFill="1" applyBorder="1" applyAlignment="1">
      <alignment horizontal="left" vertical="top"/>
    </xf>
    <xf numFmtId="0" fontId="3" fillId="0" borderId="11" xfId="0" applyFont="1" applyFill="1" applyBorder="1" applyAlignment="1">
      <alignment horizontal="left" vertical="top"/>
    </xf>
    <xf numFmtId="0" fontId="3" fillId="0" borderId="41" xfId="0" applyFont="1" applyFill="1" applyBorder="1" applyAlignment="1">
      <alignment horizontal="left" vertical="top"/>
    </xf>
    <xf numFmtId="0" fontId="3" fillId="0" borderId="12" xfId="0" applyFont="1" applyFill="1" applyBorder="1" applyAlignment="1">
      <alignment horizontal="left" vertical="top"/>
    </xf>
    <xf numFmtId="0" fontId="3" fillId="0" borderId="1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49" fontId="3" fillId="0" borderId="11" xfId="0" applyNumberFormat="1" applyFont="1" applyFill="1" applyBorder="1" applyAlignment="1">
      <alignment horizontal="left" vertical="top" wrapText="1"/>
    </xf>
    <xf numFmtId="49" fontId="3" fillId="0" borderId="41" xfId="0" applyNumberFormat="1" applyFont="1" applyFill="1" applyBorder="1" applyAlignment="1">
      <alignment horizontal="left" vertical="top" wrapText="1"/>
    </xf>
    <xf numFmtId="49" fontId="3" fillId="0" borderId="12" xfId="0" applyNumberFormat="1"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7" fillId="0" borderId="71" xfId="0" applyFont="1" applyFill="1" applyBorder="1" applyAlignment="1">
      <alignment horizontal="left" vertical="top" wrapText="1"/>
    </xf>
    <xf numFmtId="0" fontId="7" fillId="0" borderId="72" xfId="0" applyFont="1" applyFill="1" applyBorder="1" applyAlignment="1">
      <alignment horizontal="left" vertical="top" wrapText="1"/>
    </xf>
    <xf numFmtId="0" fontId="7" fillId="0" borderId="73" xfId="0" applyFont="1" applyFill="1" applyBorder="1" applyAlignment="1">
      <alignment horizontal="left" vertical="top" wrapText="1"/>
    </xf>
    <xf numFmtId="0" fontId="3" fillId="26" borderId="74" xfId="0" applyFont="1" applyFill="1" applyBorder="1" applyAlignment="1">
      <alignment horizontal="left" vertical="top" wrapText="1"/>
    </xf>
    <xf numFmtId="0" fontId="7" fillId="26" borderId="75" xfId="0" applyFont="1" applyFill="1" applyBorder="1" applyAlignment="1">
      <alignment horizontal="left" vertical="top" wrapText="1"/>
    </xf>
    <xf numFmtId="0" fontId="7" fillId="26" borderId="43" xfId="0" applyFont="1" applyFill="1" applyBorder="1" applyAlignment="1">
      <alignment horizontal="left" vertical="top" wrapText="1"/>
    </xf>
    <xf numFmtId="165" fontId="3" fillId="0" borderId="13" xfId="0" applyNumberFormat="1" applyFont="1" applyFill="1" applyBorder="1" applyAlignment="1">
      <alignment horizontal="left" vertical="center" wrapText="1"/>
    </xf>
    <xf numFmtId="165" fontId="3" fillId="0" borderId="18" xfId="0" applyNumberFormat="1" applyFont="1" applyFill="1" applyBorder="1" applyAlignment="1">
      <alignment horizontal="left" vertical="center"/>
    </xf>
    <xf numFmtId="0" fontId="20" fillId="25" borderId="76" xfId="0" applyFont="1" applyFill="1" applyBorder="1" applyAlignment="1">
      <alignment horizontal="left" vertical="center"/>
    </xf>
    <xf numFmtId="0" fontId="20" fillId="25" borderId="77" xfId="0" applyFont="1" applyFill="1" applyBorder="1" applyAlignment="1">
      <alignment horizontal="left" vertical="center"/>
    </xf>
    <xf numFmtId="49" fontId="3" fillId="0" borderId="11" xfId="0" applyNumberFormat="1" applyFont="1" applyFill="1" applyBorder="1" applyAlignment="1">
      <alignment horizontal="center" vertical="top" wrapText="1"/>
    </xf>
    <xf numFmtId="49" fontId="3" fillId="0" borderId="41" xfId="0" applyNumberFormat="1" applyFont="1" applyFill="1" applyBorder="1" applyAlignment="1">
      <alignment horizontal="center" vertical="top" wrapText="1"/>
    </xf>
    <xf numFmtId="49" fontId="3" fillId="0" borderId="11" xfId="0" applyNumberFormat="1" applyFont="1" applyFill="1" applyBorder="1" applyAlignment="1" applyProtection="1">
      <alignment horizontal="center" vertical="top" wrapText="1"/>
      <protection locked="0"/>
    </xf>
    <xf numFmtId="49" fontId="3" fillId="0" borderId="41" xfId="0" applyNumberFormat="1" applyFont="1" applyFill="1" applyBorder="1" applyAlignment="1" applyProtection="1">
      <alignment horizontal="center" vertical="top" wrapText="1"/>
      <protection locked="0"/>
    </xf>
    <xf numFmtId="49" fontId="3" fillId="0" borderId="12" xfId="0" applyNumberFormat="1" applyFont="1" applyFill="1" applyBorder="1" applyAlignment="1" applyProtection="1">
      <alignment horizontal="center" vertical="top" wrapText="1"/>
      <protection locked="0"/>
    </xf>
    <xf numFmtId="49" fontId="3" fillId="0" borderId="11" xfId="0" applyNumberFormat="1" applyFont="1" applyFill="1" applyBorder="1" applyAlignment="1">
      <alignment horizontal="center" vertical="top"/>
    </xf>
    <xf numFmtId="49" fontId="3" fillId="0" borderId="41" xfId="0" applyNumberFormat="1" applyFont="1" applyFill="1" applyBorder="1" applyAlignment="1">
      <alignment horizontal="center" vertical="top"/>
    </xf>
    <xf numFmtId="49" fontId="3" fillId="0" borderId="12" xfId="0" applyNumberFormat="1" applyFont="1" applyFill="1" applyBorder="1" applyAlignment="1">
      <alignment horizontal="center" vertical="top"/>
    </xf>
    <xf numFmtId="165" fontId="3" fillId="0" borderId="10" xfId="0" applyNumberFormat="1" applyFont="1" applyFill="1" applyBorder="1" applyAlignment="1">
      <alignment horizontal="center" vertical="center"/>
    </xf>
    <xf numFmtId="165" fontId="3" fillId="0" borderId="28" xfId="0" applyNumberFormat="1" applyFont="1" applyFill="1" applyBorder="1" applyAlignment="1">
      <alignment horizontal="center" vertical="center"/>
    </xf>
    <xf numFmtId="0" fontId="20" fillId="25" borderId="78" xfId="0" applyFont="1" applyFill="1" applyBorder="1" applyAlignment="1">
      <alignment horizontal="left" vertical="center" wrapText="1"/>
    </xf>
    <xf numFmtId="0" fontId="20" fillId="25" borderId="79" xfId="0" applyFont="1" applyFill="1" applyBorder="1" applyAlignment="1">
      <alignment horizontal="left" vertical="center" wrapText="1"/>
    </xf>
    <xf numFmtId="3" fontId="21" fillId="25" borderId="13" xfId="0" applyNumberFormat="1" applyFont="1" applyFill="1" applyBorder="1" applyAlignment="1">
      <alignment horizontal="left" vertical="center"/>
    </xf>
    <xf numFmtId="0" fontId="3" fillId="0" borderId="27" xfId="0" applyFont="1" applyFill="1" applyBorder="1" applyAlignment="1">
      <alignment horizontal="left" vertical="top"/>
    </xf>
    <xf numFmtId="0" fontId="3" fillId="0" borderId="10" xfId="0" applyFont="1" applyFill="1" applyBorder="1" applyAlignment="1">
      <alignment horizontal="left" vertical="top"/>
    </xf>
    <xf numFmtId="0" fontId="3" fillId="0" borderId="29" xfId="0" applyFont="1" applyFill="1" applyBorder="1" applyAlignment="1">
      <alignment horizontal="center" vertical="top"/>
    </xf>
    <xf numFmtId="0" fontId="3" fillId="0" borderId="70" xfId="0" applyFont="1" applyFill="1" applyBorder="1" applyAlignment="1">
      <alignment horizontal="center" vertical="top"/>
    </xf>
    <xf numFmtId="0" fontId="3" fillId="0" borderId="30" xfId="0" applyFont="1" applyFill="1" applyBorder="1" applyAlignment="1">
      <alignment horizontal="center" vertical="top"/>
    </xf>
    <xf numFmtId="49" fontId="3" fillId="0" borderId="10" xfId="0" applyNumberFormat="1" applyFont="1" applyFill="1" applyBorder="1" applyAlignment="1" applyProtection="1">
      <alignment horizontal="left" vertical="top" wrapText="1"/>
      <protection locked="0"/>
    </xf>
    <xf numFmtId="0" fontId="3" fillId="0" borderId="80" xfId="0" applyFont="1" applyFill="1" applyBorder="1" applyAlignment="1" applyProtection="1">
      <alignment horizontal="left" vertical="center" wrapText="1"/>
      <protection locked="0"/>
    </xf>
    <xf numFmtId="0" fontId="20" fillId="25" borderId="81" xfId="0" applyFont="1" applyFill="1" applyBorder="1" applyAlignment="1">
      <alignment horizontal="left" vertical="center" wrapText="1"/>
    </xf>
    <xf numFmtId="0" fontId="20" fillId="25" borderId="82" xfId="0" applyFont="1" applyFill="1" applyBorder="1" applyAlignment="1">
      <alignment horizontal="left" vertical="center" wrapText="1"/>
    </xf>
    <xf numFmtId="0" fontId="20" fillId="25" borderId="78" xfId="0" applyFont="1" applyFill="1" applyBorder="1" applyAlignment="1">
      <alignment horizontal="left" vertical="center"/>
    </xf>
    <xf numFmtId="0" fontId="20" fillId="25" borderId="79" xfId="0" applyFont="1" applyFill="1" applyBorder="1" applyAlignment="1">
      <alignment horizontal="left" vertical="center"/>
    </xf>
    <xf numFmtId="0" fontId="3" fillId="25" borderId="13" xfId="0" applyFont="1" applyFill="1" applyBorder="1" applyAlignment="1">
      <alignment horizontal="left" vertical="center"/>
    </xf>
    <xf numFmtId="0" fontId="3" fillId="0" borderId="13" xfId="0" applyFont="1" applyFill="1" applyBorder="1" applyAlignment="1" applyProtection="1">
      <alignment horizontal="left" vertical="center" wrapText="1"/>
      <protection locked="0"/>
    </xf>
    <xf numFmtId="0" fontId="8" fillId="0" borderId="51" xfId="0" applyFont="1" applyFill="1" applyBorder="1" applyAlignment="1">
      <alignment horizontal="center"/>
    </xf>
    <xf numFmtId="0" fontId="8" fillId="0" borderId="0" xfId="0" applyFont="1" applyFill="1" applyBorder="1" applyAlignment="1">
      <alignment horizontal="center"/>
    </xf>
    <xf numFmtId="0" fontId="8" fillId="0" borderId="49" xfId="0" applyFont="1" applyFill="1" applyBorder="1" applyAlignment="1">
      <alignment horizontal="center"/>
    </xf>
    <xf numFmtId="14" fontId="20" fillId="25" borderId="78" xfId="0" applyNumberFormat="1" applyFont="1" applyFill="1" applyBorder="1" applyAlignment="1">
      <alignment horizontal="left" vertical="center"/>
    </xf>
    <xf numFmtId="14" fontId="20" fillId="25" borderId="79" xfId="0" applyNumberFormat="1" applyFont="1" applyFill="1" applyBorder="1" applyAlignment="1">
      <alignment horizontal="left" vertical="center"/>
    </xf>
    <xf numFmtId="49" fontId="3" fillId="25" borderId="13" xfId="0" applyNumberFormat="1" applyFont="1" applyFill="1" applyBorder="1" applyAlignment="1">
      <alignment horizontal="left" vertical="center"/>
    </xf>
    <xf numFmtId="0" fontId="20" fillId="25" borderId="78" xfId="0" applyFont="1" applyFill="1" applyBorder="1" applyAlignment="1" applyProtection="1">
      <alignment horizontal="left" vertical="center"/>
      <protection locked="0"/>
    </xf>
    <xf numFmtId="0" fontId="20" fillId="25" borderId="79" xfId="0" applyFont="1" applyFill="1" applyBorder="1" applyAlignment="1" applyProtection="1">
      <alignment horizontal="left" vertical="center"/>
      <protection locked="0"/>
    </xf>
    <xf numFmtId="0" fontId="3" fillId="25" borderId="44" xfId="0" applyFont="1" applyFill="1" applyBorder="1" applyAlignment="1">
      <alignment horizontal="left" vertical="center"/>
    </xf>
    <xf numFmtId="0" fontId="20" fillId="19" borderId="17" xfId="0" applyFont="1" applyFill="1" applyBorder="1" applyAlignment="1">
      <alignment horizontal="left"/>
    </xf>
    <xf numFmtId="0" fontId="20" fillId="19" borderId="59" xfId="0" applyFont="1" applyFill="1" applyBorder="1" applyAlignment="1">
      <alignment horizontal="left"/>
    </xf>
    <xf numFmtId="0" fontId="20" fillId="19" borderId="83" xfId="0" applyFont="1" applyFill="1" applyBorder="1" applyAlignment="1">
      <alignment horizontal="left"/>
    </xf>
    <xf numFmtId="49" fontId="2" fillId="0" borderId="10" xfId="0" applyNumberFormat="1" applyFont="1" applyFill="1" applyBorder="1" applyAlignment="1">
      <alignment horizontal="left" vertical="top" wrapText="1"/>
    </xf>
    <xf numFmtId="0" fontId="20" fillId="19" borderId="84" xfId="0" applyFont="1" applyFill="1" applyBorder="1" applyAlignment="1">
      <alignment horizontal="left" wrapText="1"/>
    </xf>
    <xf numFmtId="0" fontId="20" fillId="19" borderId="85" xfId="0" applyFont="1" applyFill="1" applyBorder="1" applyAlignment="1">
      <alignment horizontal="left" wrapText="1"/>
    </xf>
    <xf numFmtId="0" fontId="20" fillId="19" borderId="86" xfId="0" applyFont="1" applyFill="1" applyBorder="1" applyAlignment="1">
      <alignment horizontal="left" wrapText="1"/>
    </xf>
    <xf numFmtId="0" fontId="2" fillId="0" borderId="51" xfId="0" applyFont="1" applyFill="1" applyBorder="1" applyAlignment="1">
      <alignment horizontal="center" wrapText="1"/>
    </xf>
    <xf numFmtId="0" fontId="2" fillId="0" borderId="0" xfId="0" applyFont="1" applyFill="1" applyBorder="1" applyAlignment="1">
      <alignment horizontal="center" wrapText="1"/>
    </xf>
    <xf numFmtId="0" fontId="2" fillId="0" borderId="49" xfId="0" applyFont="1" applyFill="1" applyBorder="1" applyAlignment="1">
      <alignment horizontal="center" wrapText="1"/>
    </xf>
    <xf numFmtId="3" fontId="21" fillId="19" borderId="10" xfId="0" applyNumberFormat="1" applyFont="1" applyFill="1" applyBorder="1" applyAlignment="1">
      <alignment horizontal="left"/>
    </xf>
    <xf numFmtId="0" fontId="3" fillId="19" borderId="10" xfId="0" applyFont="1" applyFill="1" applyBorder="1" applyAlignment="1">
      <alignment horizontal="left"/>
    </xf>
    <xf numFmtId="14" fontId="20" fillId="19" borderId="10" xfId="0" applyNumberFormat="1" applyFont="1" applyFill="1" applyBorder="1" applyAlignment="1">
      <alignment horizontal="left"/>
    </xf>
    <xf numFmtId="14" fontId="20" fillId="19" borderId="28" xfId="0" applyNumberFormat="1" applyFont="1" applyFill="1" applyBorder="1" applyAlignment="1">
      <alignment horizontal="left"/>
    </xf>
    <xf numFmtId="0" fontId="2" fillId="0" borderId="2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8" xfId="0" applyFont="1" applyFill="1" applyBorder="1" applyAlignment="1">
      <alignment horizontal="left" vertical="top" wrapText="1"/>
    </xf>
    <xf numFmtId="0" fontId="20" fillId="19" borderId="17" xfId="0" applyFont="1" applyFill="1" applyBorder="1" applyAlignment="1">
      <alignment horizontal="left" wrapText="1"/>
    </xf>
    <xf numFmtId="0" fontId="20" fillId="19" borderId="59" xfId="0" applyFont="1" applyFill="1" applyBorder="1" applyAlignment="1">
      <alignment horizontal="left" wrapText="1"/>
    </xf>
    <xf numFmtId="0" fontId="20" fillId="19" borderId="83" xfId="0" applyFont="1" applyFill="1" applyBorder="1" applyAlignment="1">
      <alignment horizontal="left" wrapText="1"/>
    </xf>
    <xf numFmtId="49" fontId="3" fillId="19" borderId="10" xfId="0" applyNumberFormat="1" applyFont="1" applyFill="1" applyBorder="1" applyAlignment="1">
      <alignment horizontal="left"/>
    </xf>
    <xf numFmtId="0" fontId="20" fillId="19" borderId="10" xfId="0" applyFont="1" applyFill="1" applyBorder="1" applyAlignment="1" applyProtection="1">
      <alignment horizontal="left"/>
      <protection locked="0"/>
    </xf>
    <xf numFmtId="0" fontId="20" fillId="19" borderId="28" xfId="0" applyFont="1" applyFill="1" applyBorder="1" applyAlignment="1" applyProtection="1">
      <alignment horizontal="left"/>
      <protection locked="0"/>
    </xf>
    <xf numFmtId="0" fontId="3" fillId="19" borderId="32" xfId="0" applyFont="1" applyFill="1" applyBorder="1" applyAlignment="1">
      <alignment horizontal="left"/>
    </xf>
    <xf numFmtId="0" fontId="20" fillId="19" borderId="32" xfId="0" applyFont="1" applyFill="1" applyBorder="1" applyAlignment="1">
      <alignment horizontal="left" wrapText="1"/>
    </xf>
    <xf numFmtId="0" fontId="20" fillId="19" borderId="40" xfId="0" applyFont="1" applyFill="1" applyBorder="1" applyAlignment="1">
      <alignment horizontal="left" wrapText="1"/>
    </xf>
    <xf numFmtId="0" fontId="5" fillId="0" borderId="51" xfId="0" applyFont="1" applyFill="1" applyBorder="1" applyAlignment="1">
      <alignment/>
    </xf>
    <xf numFmtId="0" fontId="5" fillId="0" borderId="0" xfId="0" applyFont="1" applyFill="1" applyBorder="1" applyAlignment="1">
      <alignment/>
    </xf>
    <xf numFmtId="0" fontId="5" fillId="0" borderId="49" xfId="0" applyFont="1" applyFill="1" applyBorder="1" applyAlignment="1">
      <alignment/>
    </xf>
    <xf numFmtId="0" fontId="7" fillId="0" borderId="39" xfId="0" applyFont="1" applyFill="1" applyBorder="1" applyAlignment="1">
      <alignment horizontal="left" vertical="top" wrapText="1"/>
    </xf>
    <xf numFmtId="0" fontId="7" fillId="0" borderId="38" xfId="0" applyFont="1" applyFill="1" applyBorder="1" applyAlignment="1">
      <alignment horizontal="left" vertical="top" wrapText="1"/>
    </xf>
    <xf numFmtId="0" fontId="7" fillId="0" borderId="37" xfId="0" applyFont="1" applyFill="1" applyBorder="1" applyAlignment="1">
      <alignment horizontal="left" vertical="top" wrapText="1"/>
    </xf>
    <xf numFmtId="0" fontId="15" fillId="27" borderId="36" xfId="0" applyFont="1" applyFill="1" applyBorder="1" applyAlignment="1">
      <alignment horizontal="left" vertical="top" wrapText="1"/>
    </xf>
    <xf numFmtId="0" fontId="15" fillId="27" borderId="35" xfId="0" applyFont="1" applyFill="1" applyBorder="1" applyAlignment="1">
      <alignment horizontal="left" vertical="top" wrapText="1"/>
    </xf>
    <xf numFmtId="0" fontId="15" fillId="27" borderId="34" xfId="0" applyFont="1" applyFill="1" applyBorder="1" applyAlignment="1">
      <alignment horizontal="left" vertical="top" wrapText="1"/>
    </xf>
    <xf numFmtId="0" fontId="3" fillId="0" borderId="28" xfId="0" applyFont="1" applyFill="1" applyBorder="1" applyAlignment="1">
      <alignment horizontal="left" vertical="top"/>
    </xf>
  </cellXfs>
  <cellStyles count="51">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měny 2"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List1" xfId="49"/>
    <cellStyle name="Poznámka" xfId="50"/>
    <cellStyle name="Percent" xfId="51"/>
    <cellStyle name="Propojená buňka" xfId="52"/>
    <cellStyle name="Správně" xfId="53"/>
    <cellStyle name="Text upozornění" xfId="54"/>
    <cellStyle name="Vstup" xfId="55"/>
    <cellStyle name="Výpočet" xfId="56"/>
    <cellStyle name="Výstup" xfId="57"/>
    <cellStyle name="Vysvětlující text" xfId="58"/>
    <cellStyle name="Zvýraznění 1" xfId="59"/>
    <cellStyle name="Zvýraznění 2" xfId="60"/>
    <cellStyle name="Zvýraznění 3" xfId="61"/>
    <cellStyle name="Zvýraznění 4" xfId="62"/>
    <cellStyle name="Zvýraznění 5" xfId="63"/>
    <cellStyle name="Zvýraznění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7"/>
  <sheetViews>
    <sheetView view="pageBreakPreview" zoomScaleSheetLayoutView="100" zoomScalePageLayoutView="0" workbookViewId="0" topLeftCell="A16">
      <selection activeCell="A24" sqref="A24:C26"/>
    </sheetView>
  </sheetViews>
  <sheetFormatPr defaultColWidth="9.00390625" defaultRowHeight="12.75"/>
  <cols>
    <col min="1" max="1" width="27.375" style="114" customWidth="1"/>
    <col min="2" max="2" width="21.375" style="114" customWidth="1"/>
    <col min="3" max="3" width="20.00390625" style="114" customWidth="1"/>
    <col min="4" max="4" width="12.75390625" style="114" customWidth="1"/>
    <col min="5" max="5" width="16.75390625" style="114" customWidth="1"/>
    <col min="6" max="6" width="26.00390625" style="114" customWidth="1"/>
    <col min="7" max="7" width="17.375" style="114" customWidth="1"/>
    <col min="8" max="8" width="22.75390625" style="114" customWidth="1"/>
    <col min="9" max="9" width="20.375" style="114" customWidth="1"/>
    <col min="10" max="16384" width="9.125" style="114" customWidth="1"/>
  </cols>
  <sheetData>
    <row r="1" spans="9:10" ht="12.75">
      <c r="I1" s="144"/>
      <c r="J1" s="141"/>
    </row>
    <row r="2" spans="9:10" ht="12.75">
      <c r="I2" s="144"/>
      <c r="J2" s="141"/>
    </row>
    <row r="3" spans="9:10" ht="12.75">
      <c r="I3" s="144"/>
      <c r="J3" s="141"/>
    </row>
    <row r="4" spans="9:10" ht="12.75">
      <c r="I4" s="144"/>
      <c r="J4" s="141"/>
    </row>
    <row r="5" spans="1:10" ht="18">
      <c r="A5" s="143" t="s">
        <v>160</v>
      </c>
      <c r="B5" s="143"/>
      <c r="J5" s="141"/>
    </row>
    <row r="6" spans="1:10" ht="18">
      <c r="A6" s="143"/>
      <c r="J6" s="141"/>
    </row>
    <row r="7" ht="12.75">
      <c r="J7" s="141"/>
    </row>
    <row r="8" spans="1:10" ht="12.75">
      <c r="A8" s="139" t="s">
        <v>216</v>
      </c>
      <c r="C8" s="140" t="s">
        <v>215</v>
      </c>
      <c r="J8" s="141"/>
    </row>
    <row r="9" spans="1:10" ht="12.75">
      <c r="A9" s="139" t="s">
        <v>214</v>
      </c>
      <c r="C9" s="140" t="s">
        <v>159</v>
      </c>
      <c r="J9" s="141"/>
    </row>
    <row r="10" spans="1:10" ht="12.75">
      <c r="A10" s="139" t="s">
        <v>213</v>
      </c>
      <c r="C10" s="140" t="s">
        <v>212</v>
      </c>
      <c r="J10" s="141"/>
    </row>
    <row r="11" spans="1:10" ht="12.75">
      <c r="A11" s="139" t="s">
        <v>211</v>
      </c>
      <c r="C11" s="140" t="s">
        <v>210</v>
      </c>
      <c r="J11" s="141"/>
    </row>
    <row r="12" spans="1:10" ht="12.75">
      <c r="A12" s="139" t="s">
        <v>209</v>
      </c>
      <c r="C12" s="140" t="s">
        <v>208</v>
      </c>
      <c r="J12" s="141"/>
    </row>
    <row r="13" spans="1:10" ht="12.75">
      <c r="A13" s="139" t="s">
        <v>207</v>
      </c>
      <c r="J13" s="141"/>
    </row>
    <row r="14" spans="1:10" ht="12.75">
      <c r="A14" s="139" t="s">
        <v>206</v>
      </c>
      <c r="J14" s="141"/>
    </row>
    <row r="15" spans="1:10" ht="12.75">
      <c r="A15" s="139" t="s">
        <v>205</v>
      </c>
      <c r="C15" s="142"/>
      <c r="J15" s="141"/>
    </row>
    <row r="16" spans="1:10" ht="12.75">
      <c r="A16" s="139"/>
      <c r="G16" s="139"/>
      <c r="H16" s="139"/>
      <c r="J16" s="141"/>
    </row>
    <row r="17" spans="1:10" ht="12.75">
      <c r="A17" s="139" t="s">
        <v>204</v>
      </c>
      <c r="C17" s="140" t="s">
        <v>315</v>
      </c>
      <c r="G17" s="139"/>
      <c r="H17" s="139"/>
      <c r="J17" s="141"/>
    </row>
    <row r="18" spans="1:10" ht="12.75">
      <c r="A18" s="139" t="s">
        <v>203</v>
      </c>
      <c r="C18" s="140" t="s">
        <v>202</v>
      </c>
      <c r="G18" s="139"/>
      <c r="H18" s="139"/>
      <c r="J18" s="141"/>
    </row>
    <row r="19" spans="1:10" ht="12.75">
      <c r="A19" s="139" t="s">
        <v>201</v>
      </c>
      <c r="C19" s="140" t="s">
        <v>200</v>
      </c>
      <c r="G19" s="139"/>
      <c r="H19" s="139"/>
      <c r="J19" s="141"/>
    </row>
    <row r="20" spans="1:10" ht="12.75">
      <c r="A20" s="139" t="s">
        <v>199</v>
      </c>
      <c r="C20" s="114" t="s">
        <v>198</v>
      </c>
      <c r="G20" s="139"/>
      <c r="H20" s="139"/>
      <c r="J20" s="141"/>
    </row>
    <row r="21" spans="1:10" ht="12.75">
      <c r="A21" s="139" t="s">
        <v>197</v>
      </c>
      <c r="C21" s="114" t="s">
        <v>156</v>
      </c>
      <c r="G21" s="139"/>
      <c r="H21" s="139"/>
      <c r="J21" s="141"/>
    </row>
    <row r="22" spans="1:10" ht="12.75">
      <c r="A22" s="139" t="s">
        <v>196</v>
      </c>
      <c r="C22" s="114" t="s">
        <v>158</v>
      </c>
      <c r="G22" s="139"/>
      <c r="H22" s="139"/>
      <c r="J22" s="141"/>
    </row>
    <row r="23" spans="1:10" ht="12.75">
      <c r="A23" s="139"/>
      <c r="G23" s="139"/>
      <c r="H23" s="139"/>
      <c r="J23" s="141"/>
    </row>
    <row r="24" spans="1:3" ht="12.75" customHeight="1">
      <c r="A24" s="139"/>
      <c r="C24" s="140"/>
    </row>
    <row r="25" spans="1:4" ht="12.75" customHeight="1">
      <c r="A25" s="139"/>
      <c r="C25" s="138"/>
      <c r="D25" s="138"/>
    </row>
    <row r="26" spans="1:4" ht="12.75" customHeight="1">
      <c r="A26" s="139"/>
      <c r="C26" s="138"/>
      <c r="D26" s="138"/>
    </row>
    <row r="27" spans="1:4" ht="12.75" customHeight="1">
      <c r="A27" s="139" t="s">
        <v>194</v>
      </c>
      <c r="C27" s="138">
        <v>41286</v>
      </c>
      <c r="D27" s="138"/>
    </row>
    <row r="28" spans="1:4" ht="12.75" customHeight="1">
      <c r="A28" s="139"/>
      <c r="C28" s="138"/>
      <c r="D28" s="138"/>
    </row>
    <row r="29" ht="13.5" thickBot="1"/>
    <row r="30" spans="1:9" ht="19.5" customHeight="1">
      <c r="A30" s="242" t="s">
        <v>193</v>
      </c>
      <c r="B30" s="243"/>
      <c r="C30" s="243"/>
      <c r="D30" s="243"/>
      <c r="E30" s="244"/>
      <c r="F30" s="242" t="s">
        <v>192</v>
      </c>
      <c r="G30" s="243"/>
      <c r="H30" s="243"/>
      <c r="I30" s="244"/>
    </row>
    <row r="31" spans="1:9" ht="19.5" customHeight="1" thickBot="1">
      <c r="A31" s="137" t="s">
        <v>191</v>
      </c>
      <c r="B31" s="136" t="s">
        <v>190</v>
      </c>
      <c r="C31" s="136" t="s">
        <v>189</v>
      </c>
      <c r="D31" s="136" t="s">
        <v>186</v>
      </c>
      <c r="E31" s="135" t="s">
        <v>185</v>
      </c>
      <c r="F31" s="137" t="s">
        <v>188</v>
      </c>
      <c r="G31" s="136" t="s">
        <v>187</v>
      </c>
      <c r="H31" s="136" t="s">
        <v>186</v>
      </c>
      <c r="I31" s="135" t="s">
        <v>185</v>
      </c>
    </row>
    <row r="32" spans="1:9" ht="19.5" customHeight="1">
      <c r="A32" s="134" t="s">
        <v>184</v>
      </c>
      <c r="B32" s="205">
        <f>'A výkaz výměr'!H420</f>
        <v>0</v>
      </c>
      <c r="C32" s="199"/>
      <c r="D32" s="133">
        <v>21</v>
      </c>
      <c r="E32" s="132">
        <f>B32*0.21</f>
        <v>0</v>
      </c>
      <c r="F32" s="131"/>
      <c r="G32" s="130">
        <v>0</v>
      </c>
      <c r="H32" s="130"/>
      <c r="I32" s="129">
        <v>0</v>
      </c>
    </row>
    <row r="33" spans="1:9" ht="19.5" customHeight="1" thickBot="1">
      <c r="A33" s="173" t="s">
        <v>154</v>
      </c>
      <c r="B33" s="214">
        <f>'D výkaz výměr'!H155</f>
        <v>0</v>
      </c>
      <c r="C33" s="215"/>
      <c r="D33" s="172">
        <v>21</v>
      </c>
      <c r="E33" s="170">
        <f>B33*0.21</f>
        <v>0</v>
      </c>
      <c r="F33" s="171"/>
      <c r="G33" s="170">
        <v>0</v>
      </c>
      <c r="H33" s="170"/>
      <c r="I33" s="169">
        <v>0</v>
      </c>
    </row>
    <row r="34" spans="1:9" ht="19.5" customHeight="1">
      <c r="A34" s="128" t="s">
        <v>183</v>
      </c>
      <c r="B34" s="216">
        <f>SUM(B29:B33)</f>
        <v>0</v>
      </c>
      <c r="C34" s="217"/>
      <c r="D34" s="217"/>
      <c r="E34" s="217"/>
      <c r="F34" s="127"/>
      <c r="G34" s="126">
        <v>0</v>
      </c>
      <c r="H34" s="125"/>
      <c r="I34" s="124">
        <v>0</v>
      </c>
    </row>
    <row r="35" spans="1:9" ht="19.5" customHeight="1">
      <c r="A35" s="123" t="s">
        <v>182</v>
      </c>
      <c r="B35" s="218">
        <f>B34*0.21</f>
        <v>0</v>
      </c>
      <c r="C35" s="219"/>
      <c r="D35" s="219"/>
      <c r="E35" s="219"/>
      <c r="F35" s="123"/>
      <c r="G35" s="122">
        <v>0</v>
      </c>
      <c r="H35" s="121"/>
      <c r="I35" s="120">
        <v>0</v>
      </c>
    </row>
    <row r="36" spans="1:9" ht="19.5" customHeight="1" thickBot="1">
      <c r="A36" s="119" t="s">
        <v>181</v>
      </c>
      <c r="B36" s="220">
        <f>SUM(B35+B34)</f>
        <v>0</v>
      </c>
      <c r="C36" s="221"/>
      <c r="D36" s="221"/>
      <c r="E36" s="221"/>
      <c r="F36" s="118" t="s">
        <v>180</v>
      </c>
      <c r="G36" s="117">
        <v>0</v>
      </c>
      <c r="H36" s="234">
        <v>0</v>
      </c>
      <c r="I36" s="235"/>
    </row>
    <row r="37" spans="3:9" ht="13.5" thickBot="1">
      <c r="C37" s="116"/>
      <c r="D37" s="116"/>
      <c r="F37" s="115"/>
      <c r="I37" s="115"/>
    </row>
    <row r="38" spans="1:9" ht="18" customHeight="1">
      <c r="A38" s="236" t="s">
        <v>179</v>
      </c>
      <c r="B38" s="237"/>
      <c r="C38" s="237"/>
      <c r="D38" s="201">
        <f>SUM(B36+D36+G36+H36)</f>
        <v>0</v>
      </c>
      <c r="E38" s="237"/>
      <c r="F38" s="237"/>
      <c r="G38" s="237"/>
      <c r="H38" s="237"/>
      <c r="I38" s="202"/>
    </row>
    <row r="39" spans="1:9" ht="12.75">
      <c r="A39" s="238"/>
      <c r="B39" s="239"/>
      <c r="C39" s="239"/>
      <c r="D39" s="239"/>
      <c r="E39" s="239"/>
      <c r="F39" s="239"/>
      <c r="G39" s="239"/>
      <c r="H39" s="239"/>
      <c r="I39" s="203"/>
    </row>
    <row r="40" spans="1:9" ht="13.5" thickBot="1">
      <c r="A40" s="240"/>
      <c r="B40" s="241"/>
      <c r="C40" s="241"/>
      <c r="D40" s="241"/>
      <c r="E40" s="241"/>
      <c r="F40" s="241"/>
      <c r="G40" s="241"/>
      <c r="H40" s="241"/>
      <c r="I40" s="204"/>
    </row>
    <row r="41" spans="3:9" ht="12.75">
      <c r="C41" s="116"/>
      <c r="D41" s="116"/>
      <c r="F41" s="115"/>
      <c r="I41" s="115"/>
    </row>
    <row r="42" ht="13.5" thickBot="1"/>
    <row r="43" spans="1:9" ht="12.75">
      <c r="A43" s="245" t="s">
        <v>178</v>
      </c>
      <c r="B43" s="213"/>
      <c r="C43" s="222" t="s">
        <v>177</v>
      </c>
      <c r="D43" s="210"/>
      <c r="E43" s="223"/>
      <c r="F43" s="222" t="s">
        <v>176</v>
      </c>
      <c r="G43" s="223"/>
      <c r="H43" s="228" t="s">
        <v>175</v>
      </c>
      <c r="I43" s="229"/>
    </row>
    <row r="44" spans="1:9" ht="12.75">
      <c r="A44" s="206"/>
      <c r="B44" s="207"/>
      <c r="C44" s="224"/>
      <c r="D44" s="211"/>
      <c r="E44" s="225"/>
      <c r="F44" s="224"/>
      <c r="G44" s="225"/>
      <c r="H44" s="230"/>
      <c r="I44" s="231"/>
    </row>
    <row r="45" spans="1:9" ht="12.75">
      <c r="A45" s="206"/>
      <c r="B45" s="207"/>
      <c r="C45" s="224"/>
      <c r="D45" s="211"/>
      <c r="E45" s="225"/>
      <c r="F45" s="224"/>
      <c r="G45" s="225"/>
      <c r="H45" s="230"/>
      <c r="I45" s="231"/>
    </row>
    <row r="46" spans="1:9" ht="12.75">
      <c r="A46" s="206"/>
      <c r="B46" s="207"/>
      <c r="C46" s="224"/>
      <c r="D46" s="211"/>
      <c r="E46" s="225"/>
      <c r="F46" s="224"/>
      <c r="G46" s="225"/>
      <c r="H46" s="230"/>
      <c r="I46" s="231"/>
    </row>
    <row r="47" spans="1:9" ht="13.5" thickBot="1">
      <c r="A47" s="208"/>
      <c r="B47" s="209"/>
      <c r="C47" s="226"/>
      <c r="D47" s="200"/>
      <c r="E47" s="227"/>
      <c r="F47" s="226"/>
      <c r="G47" s="227"/>
      <c r="H47" s="232"/>
      <c r="I47" s="233"/>
    </row>
  </sheetData>
  <sheetProtection/>
  <mergeCells count="14">
    <mergeCell ref="A30:E30"/>
    <mergeCell ref="A43:B47"/>
    <mergeCell ref="C43:E47"/>
    <mergeCell ref="D38:I40"/>
    <mergeCell ref="F30:I30"/>
    <mergeCell ref="B32:C32"/>
    <mergeCell ref="F43:G47"/>
    <mergeCell ref="H43:I47"/>
    <mergeCell ref="H36:I36"/>
    <mergeCell ref="A38:C40"/>
    <mergeCell ref="B33:C33"/>
    <mergeCell ref="B34:E34"/>
    <mergeCell ref="B35:E35"/>
    <mergeCell ref="B36:E36"/>
  </mergeCells>
  <printOptions/>
  <pageMargins left="1.5748031496062993" right="0.7874015748031497" top="0.5905511811023623" bottom="0.984251968503937" header="0.5118110236220472" footer="0.5118110236220472"/>
  <pageSetup fitToHeight="1"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zoomScalePageLayoutView="0" workbookViewId="0" topLeftCell="A1">
      <selection activeCell="C24" sqref="C24"/>
    </sheetView>
  </sheetViews>
  <sheetFormatPr defaultColWidth="9.00390625" defaultRowHeight="12.75"/>
  <cols>
    <col min="1" max="1" width="27.375" style="114" customWidth="1"/>
    <col min="2" max="2" width="21.375" style="114" customWidth="1"/>
    <col min="3" max="3" width="20.00390625" style="114" customWidth="1"/>
    <col min="4" max="4" width="12.75390625" style="114" customWidth="1"/>
    <col min="5" max="5" width="16.75390625" style="114" customWidth="1"/>
    <col min="6" max="6" width="26.00390625" style="114" customWidth="1"/>
    <col min="7" max="7" width="17.375" style="114" customWidth="1"/>
    <col min="8" max="8" width="22.75390625" style="114" customWidth="1"/>
    <col min="9" max="9" width="20.375" style="114" customWidth="1"/>
    <col min="10" max="16384" width="9.125" style="114" customWidth="1"/>
  </cols>
  <sheetData>
    <row r="1" spans="9:10" ht="12.75">
      <c r="I1" s="144"/>
      <c r="J1" s="141"/>
    </row>
    <row r="2" spans="9:10" ht="12.75">
      <c r="I2" s="144"/>
      <c r="J2" s="141"/>
    </row>
    <row r="3" spans="9:10" ht="12.75">
      <c r="I3" s="144"/>
      <c r="J3" s="141"/>
    </row>
    <row r="4" spans="9:10" ht="12.75">
      <c r="I4" s="144"/>
      <c r="J4" s="141"/>
    </row>
    <row r="5" spans="1:10" ht="18">
      <c r="A5" s="143" t="s">
        <v>161</v>
      </c>
      <c r="B5" s="143"/>
      <c r="J5" s="141"/>
    </row>
    <row r="6" spans="1:10" ht="18">
      <c r="A6" s="143"/>
      <c r="J6" s="141"/>
    </row>
    <row r="7" ht="12.75">
      <c r="J7" s="141"/>
    </row>
    <row r="8" spans="1:10" ht="12.75">
      <c r="A8" s="139" t="s">
        <v>216</v>
      </c>
      <c r="C8" s="140" t="s">
        <v>215</v>
      </c>
      <c r="J8" s="141"/>
    </row>
    <row r="9" spans="1:10" ht="12.75">
      <c r="A9" s="139" t="s">
        <v>214</v>
      </c>
      <c r="C9" s="140" t="s">
        <v>310</v>
      </c>
      <c r="J9" s="141"/>
    </row>
    <row r="10" spans="1:10" ht="12.75">
      <c r="A10" s="139" t="s">
        <v>213</v>
      </c>
      <c r="C10" s="140" t="s">
        <v>212</v>
      </c>
      <c r="J10" s="141"/>
    </row>
    <row r="11" spans="1:10" ht="12.75">
      <c r="A11" s="139" t="s">
        <v>211</v>
      </c>
      <c r="C11" s="140" t="s">
        <v>210</v>
      </c>
      <c r="J11" s="141"/>
    </row>
    <row r="12" spans="1:10" ht="12.75">
      <c r="A12" s="139" t="s">
        <v>209</v>
      </c>
      <c r="C12" s="140" t="s">
        <v>208</v>
      </c>
      <c r="J12" s="141"/>
    </row>
    <row r="13" spans="1:10" ht="12.75">
      <c r="A13" s="139" t="s">
        <v>207</v>
      </c>
      <c r="J13" s="141"/>
    </row>
    <row r="14" spans="1:10" ht="12.75">
      <c r="A14" s="139" t="s">
        <v>206</v>
      </c>
      <c r="J14" s="141"/>
    </row>
    <row r="15" spans="1:10" ht="12.75">
      <c r="A15" s="139" t="s">
        <v>205</v>
      </c>
      <c r="C15" s="142"/>
      <c r="J15" s="141"/>
    </row>
    <row r="16" spans="1:10" ht="12.75">
      <c r="A16" s="139"/>
      <c r="G16" s="139"/>
      <c r="H16" s="139"/>
      <c r="J16" s="141"/>
    </row>
    <row r="17" spans="1:10" ht="12.75">
      <c r="A17" s="139" t="s">
        <v>204</v>
      </c>
      <c r="C17" s="140" t="s">
        <v>315</v>
      </c>
      <c r="G17" s="139"/>
      <c r="H17" s="139"/>
      <c r="J17" s="141"/>
    </row>
    <row r="18" spans="1:10" ht="12.75">
      <c r="A18" s="139" t="s">
        <v>203</v>
      </c>
      <c r="C18" s="140" t="s">
        <v>202</v>
      </c>
      <c r="G18" s="139"/>
      <c r="H18" s="139"/>
      <c r="J18" s="141"/>
    </row>
    <row r="19" spans="1:10" ht="12.75">
      <c r="A19" s="139" t="s">
        <v>201</v>
      </c>
      <c r="C19" s="140" t="s">
        <v>200</v>
      </c>
      <c r="G19" s="139"/>
      <c r="H19" s="139"/>
      <c r="J19" s="141"/>
    </row>
    <row r="20" spans="1:10" ht="12.75">
      <c r="A20" s="139" t="s">
        <v>199</v>
      </c>
      <c r="C20" s="114" t="s">
        <v>198</v>
      </c>
      <c r="G20" s="139"/>
      <c r="H20" s="139"/>
      <c r="J20" s="141"/>
    </row>
    <row r="21" spans="1:10" ht="12.75">
      <c r="A21" s="139" t="s">
        <v>197</v>
      </c>
      <c r="C21" s="114" t="s">
        <v>527</v>
      </c>
      <c r="G21" s="139"/>
      <c r="H21" s="139"/>
      <c r="J21" s="141"/>
    </row>
    <row r="22" spans="1:10" ht="12.75">
      <c r="A22" s="139" t="s">
        <v>196</v>
      </c>
      <c r="C22" s="114" t="s">
        <v>195</v>
      </c>
      <c r="G22" s="139"/>
      <c r="H22" s="139"/>
      <c r="J22" s="141"/>
    </row>
    <row r="23" spans="1:10" ht="12.75">
      <c r="A23" s="139"/>
      <c r="G23" s="139"/>
      <c r="H23" s="139"/>
      <c r="J23" s="141"/>
    </row>
    <row r="24" spans="1:3" ht="12.75" customHeight="1">
      <c r="A24" s="139"/>
      <c r="C24" s="140"/>
    </row>
    <row r="25" spans="1:4" ht="12.75" customHeight="1">
      <c r="A25" s="139"/>
      <c r="C25" s="138"/>
      <c r="D25" s="138"/>
    </row>
    <row r="26" spans="1:4" ht="12.75" customHeight="1">
      <c r="A26" s="139"/>
      <c r="C26" s="138"/>
      <c r="D26" s="138"/>
    </row>
    <row r="27" spans="1:4" ht="12.75" customHeight="1">
      <c r="A27" s="139" t="s">
        <v>194</v>
      </c>
      <c r="C27" s="138">
        <v>41286</v>
      </c>
      <c r="D27" s="138"/>
    </row>
    <row r="28" spans="1:4" ht="12.75" customHeight="1">
      <c r="A28" s="139"/>
      <c r="C28" s="138"/>
      <c r="D28" s="138"/>
    </row>
    <row r="29" ht="13.5" thickBot="1"/>
    <row r="30" spans="1:9" ht="19.5" customHeight="1">
      <c r="A30" s="242" t="s">
        <v>193</v>
      </c>
      <c r="B30" s="243"/>
      <c r="C30" s="243"/>
      <c r="D30" s="243"/>
      <c r="E30" s="244"/>
      <c r="F30" s="242" t="s">
        <v>192</v>
      </c>
      <c r="G30" s="243"/>
      <c r="H30" s="243"/>
      <c r="I30" s="244"/>
    </row>
    <row r="31" spans="1:9" ht="19.5" customHeight="1" thickBot="1">
      <c r="A31" s="137" t="s">
        <v>191</v>
      </c>
      <c r="B31" s="136" t="s">
        <v>190</v>
      </c>
      <c r="C31" s="136" t="s">
        <v>189</v>
      </c>
      <c r="D31" s="136" t="s">
        <v>186</v>
      </c>
      <c r="E31" s="135" t="s">
        <v>185</v>
      </c>
      <c r="F31" s="137" t="s">
        <v>188</v>
      </c>
      <c r="G31" s="136" t="s">
        <v>187</v>
      </c>
      <c r="H31" s="136" t="s">
        <v>186</v>
      </c>
      <c r="I31" s="135" t="s">
        <v>185</v>
      </c>
    </row>
    <row r="32" spans="1:9" ht="19.5" customHeight="1" thickBot="1">
      <c r="A32" s="134" t="s">
        <v>184</v>
      </c>
      <c r="B32" s="205">
        <f>'A výkaz výměr'!H420</f>
        <v>0</v>
      </c>
      <c r="C32" s="199"/>
      <c r="D32" s="133">
        <v>21</v>
      </c>
      <c r="E32" s="132">
        <f>B32*0.21</f>
        <v>0</v>
      </c>
      <c r="F32" s="131"/>
      <c r="G32" s="130">
        <v>0</v>
      </c>
      <c r="H32" s="130"/>
      <c r="I32" s="129">
        <v>0</v>
      </c>
    </row>
    <row r="33" spans="1:9" ht="19.5" customHeight="1">
      <c r="A33" s="128" t="s">
        <v>183</v>
      </c>
      <c r="B33" s="216">
        <f>SUM(B29:B32)</f>
        <v>0</v>
      </c>
      <c r="C33" s="217"/>
      <c r="D33" s="217"/>
      <c r="E33" s="217"/>
      <c r="F33" s="127"/>
      <c r="G33" s="126">
        <v>0</v>
      </c>
      <c r="H33" s="125"/>
      <c r="I33" s="124">
        <v>0</v>
      </c>
    </row>
    <row r="34" spans="1:9" ht="19.5" customHeight="1">
      <c r="A34" s="123" t="s">
        <v>182</v>
      </c>
      <c r="B34" s="218">
        <f>B33*0.21</f>
        <v>0</v>
      </c>
      <c r="C34" s="219"/>
      <c r="D34" s="219"/>
      <c r="E34" s="219"/>
      <c r="F34" s="123"/>
      <c r="G34" s="122">
        <v>0</v>
      </c>
      <c r="H34" s="121"/>
      <c r="I34" s="120">
        <v>0</v>
      </c>
    </row>
    <row r="35" spans="1:9" ht="19.5" customHeight="1" thickBot="1">
      <c r="A35" s="119" t="s">
        <v>181</v>
      </c>
      <c r="B35" s="220">
        <f>SUM(B34+B33)</f>
        <v>0</v>
      </c>
      <c r="C35" s="221"/>
      <c r="D35" s="221"/>
      <c r="E35" s="221"/>
      <c r="F35" s="118" t="s">
        <v>180</v>
      </c>
      <c r="G35" s="117">
        <v>0</v>
      </c>
      <c r="H35" s="234">
        <v>0</v>
      </c>
      <c r="I35" s="235"/>
    </row>
    <row r="36" spans="3:9" ht="13.5" thickBot="1">
      <c r="C36" s="116"/>
      <c r="D36" s="116"/>
      <c r="F36" s="115"/>
      <c r="I36" s="115"/>
    </row>
    <row r="37" spans="1:9" ht="18" customHeight="1">
      <c r="A37" s="236" t="s">
        <v>179</v>
      </c>
      <c r="B37" s="237"/>
      <c r="C37" s="237"/>
      <c r="D37" s="201">
        <f>SUM(B35+D35+G35+H35)</f>
        <v>0</v>
      </c>
      <c r="E37" s="237"/>
      <c r="F37" s="237"/>
      <c r="G37" s="237"/>
      <c r="H37" s="237"/>
      <c r="I37" s="202"/>
    </row>
    <row r="38" spans="1:9" ht="12.75">
      <c r="A38" s="238"/>
      <c r="B38" s="239"/>
      <c r="C38" s="239"/>
      <c r="D38" s="239"/>
      <c r="E38" s="239"/>
      <c r="F38" s="239"/>
      <c r="G38" s="239"/>
      <c r="H38" s="239"/>
      <c r="I38" s="203"/>
    </row>
    <row r="39" spans="1:9" ht="13.5" thickBot="1">
      <c r="A39" s="240"/>
      <c r="B39" s="241"/>
      <c r="C39" s="241"/>
      <c r="D39" s="241"/>
      <c r="E39" s="241"/>
      <c r="F39" s="241"/>
      <c r="G39" s="241"/>
      <c r="H39" s="241"/>
      <c r="I39" s="204"/>
    </row>
    <row r="40" spans="3:9" ht="12.75">
      <c r="C40" s="116"/>
      <c r="D40" s="116"/>
      <c r="F40" s="115"/>
      <c r="I40" s="115"/>
    </row>
    <row r="41" ht="13.5" thickBot="1"/>
    <row r="42" spans="1:9" ht="12.75">
      <c r="A42" s="245" t="s">
        <v>178</v>
      </c>
      <c r="B42" s="213"/>
      <c r="C42" s="222" t="s">
        <v>177</v>
      </c>
      <c r="D42" s="210"/>
      <c r="E42" s="223"/>
      <c r="F42" s="222" t="s">
        <v>176</v>
      </c>
      <c r="G42" s="223"/>
      <c r="H42" s="228" t="s">
        <v>175</v>
      </c>
      <c r="I42" s="229"/>
    </row>
    <row r="43" spans="1:9" ht="12.75">
      <c r="A43" s="206"/>
      <c r="B43" s="207"/>
      <c r="C43" s="224"/>
      <c r="D43" s="211"/>
      <c r="E43" s="225"/>
      <c r="F43" s="224"/>
      <c r="G43" s="225"/>
      <c r="H43" s="230"/>
      <c r="I43" s="231"/>
    </row>
    <row r="44" spans="1:9" ht="12.75">
      <c r="A44" s="206"/>
      <c r="B44" s="207"/>
      <c r="C44" s="224"/>
      <c r="D44" s="211"/>
      <c r="E44" s="225"/>
      <c r="F44" s="224"/>
      <c r="G44" s="225"/>
      <c r="H44" s="230"/>
      <c r="I44" s="231"/>
    </row>
    <row r="45" spans="1:9" ht="12.75">
      <c r="A45" s="206"/>
      <c r="B45" s="207"/>
      <c r="C45" s="224"/>
      <c r="D45" s="211"/>
      <c r="E45" s="225"/>
      <c r="F45" s="224"/>
      <c r="G45" s="225"/>
      <c r="H45" s="230"/>
      <c r="I45" s="231"/>
    </row>
    <row r="46" spans="1:9" ht="13.5" thickBot="1">
      <c r="A46" s="208"/>
      <c r="B46" s="209"/>
      <c r="C46" s="226"/>
      <c r="D46" s="200"/>
      <c r="E46" s="227"/>
      <c r="F46" s="226"/>
      <c r="G46" s="227"/>
      <c r="H46" s="232"/>
      <c r="I46" s="233"/>
    </row>
  </sheetData>
  <sheetProtection/>
  <mergeCells count="13">
    <mergeCell ref="B34:E34"/>
    <mergeCell ref="B35:E35"/>
    <mergeCell ref="F42:G46"/>
    <mergeCell ref="H42:I46"/>
    <mergeCell ref="H35:I35"/>
    <mergeCell ref="A37:C39"/>
    <mergeCell ref="A30:E30"/>
    <mergeCell ref="A42:B46"/>
    <mergeCell ref="C42:E46"/>
    <mergeCell ref="D37:I39"/>
    <mergeCell ref="F30:I30"/>
    <mergeCell ref="B32:C32"/>
    <mergeCell ref="B33:E33"/>
  </mergeCells>
  <printOptions/>
  <pageMargins left="1.5748031496062993" right="0.7874015748031497" top="0.5905511811023623" bottom="0.984251968503937" header="0.5118110236220472" footer="0.511811023622047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K421"/>
  <sheetViews>
    <sheetView view="pageBreakPreview" zoomScale="75" zoomScaleNormal="75" zoomScaleSheetLayoutView="75" zoomScalePageLayoutView="0" workbookViewId="0" topLeftCell="A1">
      <selection activeCell="D6" sqref="D6"/>
    </sheetView>
  </sheetViews>
  <sheetFormatPr defaultColWidth="9.00390625" defaultRowHeight="12.75"/>
  <cols>
    <col min="1" max="1" width="7.375" style="1" customWidth="1"/>
    <col min="2" max="2" width="9.125" style="1" customWidth="1"/>
    <col min="3" max="3" width="6.375" style="1" customWidth="1"/>
    <col min="4" max="4" width="75.75390625" style="1" customWidth="1"/>
    <col min="5" max="6" width="6.75390625" style="1" customWidth="1"/>
    <col min="7" max="7" width="14.25390625" style="1" customWidth="1"/>
    <col min="8" max="8" width="12.75390625" style="2" customWidth="1"/>
    <col min="9" max="9" width="11.625" style="1" customWidth="1"/>
    <col min="10" max="10" width="13.75390625" style="3" customWidth="1"/>
    <col min="11" max="11" width="34.75390625" style="1" customWidth="1"/>
    <col min="12" max="16384" width="9.125" style="1" customWidth="1"/>
  </cols>
  <sheetData>
    <row r="1" spans="1:10" ht="15.75">
      <c r="A1" s="75" t="s">
        <v>306</v>
      </c>
      <c r="B1" s="299" t="s">
        <v>164</v>
      </c>
      <c r="C1" s="299"/>
      <c r="D1" s="299"/>
      <c r="E1" s="299"/>
      <c r="F1" s="299"/>
      <c r="G1" s="299"/>
      <c r="H1" s="299"/>
      <c r="I1" s="299"/>
      <c r="J1" s="300"/>
    </row>
    <row r="2" spans="1:10" ht="12.75" customHeight="1">
      <c r="A2" s="76" t="s">
        <v>307</v>
      </c>
      <c r="B2" s="301" t="s">
        <v>163</v>
      </c>
      <c r="C2" s="301"/>
      <c r="D2" s="301"/>
      <c r="E2" s="301"/>
      <c r="F2" s="301"/>
      <c r="G2" s="301"/>
      <c r="H2" s="301"/>
      <c r="I2" s="301"/>
      <c r="J2" s="302"/>
    </row>
    <row r="3" spans="1:10" s="4" customFormat="1" ht="15.75">
      <c r="A3" s="77" t="s">
        <v>308</v>
      </c>
      <c r="B3" s="289" t="s">
        <v>409</v>
      </c>
      <c r="C3" s="289"/>
      <c r="D3" s="289"/>
      <c r="E3" s="289"/>
      <c r="F3" s="289"/>
      <c r="G3" s="289"/>
      <c r="H3" s="289"/>
      <c r="I3" s="289"/>
      <c r="J3" s="290"/>
    </row>
    <row r="4" spans="1:10" s="4" customFormat="1" ht="15.75">
      <c r="A4" s="77" t="s">
        <v>309</v>
      </c>
      <c r="B4" s="291" t="s">
        <v>310</v>
      </c>
      <c r="C4" s="291"/>
      <c r="D4" s="291"/>
      <c r="E4" s="303" t="s">
        <v>311</v>
      </c>
      <c r="F4" s="303"/>
      <c r="G4" s="308">
        <v>41279</v>
      </c>
      <c r="H4" s="308"/>
      <c r="I4" s="308"/>
      <c r="J4" s="309"/>
    </row>
    <row r="5" spans="1:10" s="4" customFormat="1" ht="15.75">
      <c r="A5" s="77" t="s">
        <v>312</v>
      </c>
      <c r="B5" s="194" t="s">
        <v>149</v>
      </c>
      <c r="C5" s="194"/>
      <c r="D5" s="195"/>
      <c r="E5" s="310" t="s">
        <v>313</v>
      </c>
      <c r="F5" s="310"/>
      <c r="G5" s="311" t="s">
        <v>527</v>
      </c>
      <c r="H5" s="311"/>
      <c r="I5" s="311"/>
      <c r="J5" s="312"/>
    </row>
    <row r="6" spans="1:10" s="4" customFormat="1" ht="16.5" thickBot="1">
      <c r="A6" s="78" t="s">
        <v>314</v>
      </c>
      <c r="B6" s="196" t="s">
        <v>315</v>
      </c>
      <c r="C6" s="196"/>
      <c r="D6" s="197"/>
      <c r="E6" s="313" t="s">
        <v>408</v>
      </c>
      <c r="F6" s="313"/>
      <c r="G6" s="277" t="s">
        <v>174</v>
      </c>
      <c r="H6" s="277"/>
      <c r="I6" s="277"/>
      <c r="J6" s="278"/>
    </row>
    <row r="7" spans="1:11" ht="13.5" thickBot="1">
      <c r="A7" s="305" t="s">
        <v>581</v>
      </c>
      <c r="B7" s="306"/>
      <c r="C7" s="306"/>
      <c r="D7" s="306"/>
      <c r="E7" s="306"/>
      <c r="F7" s="306"/>
      <c r="G7" s="306"/>
      <c r="H7" s="306"/>
      <c r="I7" s="306"/>
      <c r="J7" s="307"/>
      <c r="K7" s="90"/>
    </row>
    <row r="8" spans="1:11" s="5" customFormat="1" ht="26.25" thickBot="1">
      <c r="A8" s="79" t="s">
        <v>316</v>
      </c>
      <c r="B8" s="80" t="s">
        <v>317</v>
      </c>
      <c r="C8" s="80" t="s">
        <v>318</v>
      </c>
      <c r="D8" s="81" t="s">
        <v>319</v>
      </c>
      <c r="E8" s="80" t="s">
        <v>320</v>
      </c>
      <c r="F8" s="80" t="s">
        <v>321</v>
      </c>
      <c r="G8" s="80" t="s">
        <v>322</v>
      </c>
      <c r="H8" s="82" t="s">
        <v>323</v>
      </c>
      <c r="I8" s="81" t="s">
        <v>264</v>
      </c>
      <c r="J8" s="83" t="s">
        <v>324</v>
      </c>
      <c r="K8" s="91">
        <v>0.21</v>
      </c>
    </row>
    <row r="9" spans="1:11" s="5" customFormat="1" ht="12.75">
      <c r="A9" s="246"/>
      <c r="B9" s="247"/>
      <c r="C9" s="247"/>
      <c r="D9" s="247"/>
      <c r="E9" s="247"/>
      <c r="F9" s="247"/>
      <c r="G9" s="247"/>
      <c r="H9" s="247"/>
      <c r="I9" s="247"/>
      <c r="J9" s="248"/>
      <c r="K9" s="92"/>
    </row>
    <row r="10" spans="1:11" s="4" customFormat="1" ht="25.5">
      <c r="A10" s="106">
        <v>1</v>
      </c>
      <c r="B10" s="88" t="s">
        <v>528</v>
      </c>
      <c r="C10" s="7" t="s">
        <v>410</v>
      </c>
      <c r="D10" s="28" t="s">
        <v>265</v>
      </c>
      <c r="E10" s="8" t="s">
        <v>327</v>
      </c>
      <c r="F10" s="8">
        <v>20</v>
      </c>
      <c r="G10" s="9">
        <v>0</v>
      </c>
      <c r="H10" s="10">
        <f>F10*G10</f>
        <v>0</v>
      </c>
      <c r="I10" s="63">
        <f aca="true" t="shared" si="0" ref="I10:I41">H10*$K$8</f>
        <v>0</v>
      </c>
      <c r="J10" s="107">
        <f>H10+I10</f>
        <v>0</v>
      </c>
      <c r="K10" s="93"/>
    </row>
    <row r="11" spans="1:11" s="4" customFormat="1" ht="51">
      <c r="A11" s="106">
        <v>2</v>
      </c>
      <c r="B11" s="56" t="s">
        <v>411</v>
      </c>
      <c r="C11" s="7" t="s">
        <v>412</v>
      </c>
      <c r="D11" s="28" t="s">
        <v>329</v>
      </c>
      <c r="E11" s="8" t="s">
        <v>327</v>
      </c>
      <c r="F11" s="8">
        <v>1</v>
      </c>
      <c r="G11" s="9">
        <v>0</v>
      </c>
      <c r="H11" s="10">
        <f aca="true" t="shared" si="1" ref="H11:H66">F11*G11</f>
        <v>0</v>
      </c>
      <c r="I11" s="63">
        <f t="shared" si="0"/>
        <v>0</v>
      </c>
      <c r="J11" s="107">
        <f aca="true" t="shared" si="2" ref="J11:J20">H11+I11</f>
        <v>0</v>
      </c>
      <c r="K11" s="93"/>
    </row>
    <row r="12" spans="1:11" s="5" customFormat="1" ht="63.75">
      <c r="A12" s="106">
        <v>3</v>
      </c>
      <c r="B12" s="56" t="s">
        <v>411</v>
      </c>
      <c r="C12" s="7" t="s">
        <v>412</v>
      </c>
      <c r="D12" s="28" t="s">
        <v>330</v>
      </c>
      <c r="E12" s="8" t="s">
        <v>327</v>
      </c>
      <c r="F12" s="8">
        <v>1</v>
      </c>
      <c r="G12" s="9">
        <v>0</v>
      </c>
      <c r="H12" s="10">
        <f t="shared" si="1"/>
        <v>0</v>
      </c>
      <c r="I12" s="63">
        <f t="shared" si="0"/>
        <v>0</v>
      </c>
      <c r="J12" s="107">
        <f t="shared" si="2"/>
        <v>0</v>
      </c>
      <c r="K12" s="94"/>
    </row>
    <row r="13" spans="1:11" s="4" customFormat="1" ht="63.75">
      <c r="A13" s="106">
        <v>4</v>
      </c>
      <c r="B13" s="56" t="s">
        <v>411</v>
      </c>
      <c r="C13" s="7" t="s">
        <v>412</v>
      </c>
      <c r="D13" s="28" t="s">
        <v>331</v>
      </c>
      <c r="E13" s="8" t="s">
        <v>327</v>
      </c>
      <c r="F13" s="8">
        <v>1</v>
      </c>
      <c r="G13" s="9">
        <v>0</v>
      </c>
      <c r="H13" s="10">
        <f t="shared" si="1"/>
        <v>0</v>
      </c>
      <c r="I13" s="63">
        <f t="shared" si="0"/>
        <v>0</v>
      </c>
      <c r="J13" s="107">
        <f t="shared" si="2"/>
        <v>0</v>
      </c>
      <c r="K13" s="93"/>
    </row>
    <row r="14" spans="1:11" s="5" customFormat="1" ht="333.75" customHeight="1">
      <c r="A14" s="106">
        <v>5</v>
      </c>
      <c r="B14" s="56" t="s">
        <v>411</v>
      </c>
      <c r="C14" s="7" t="s">
        <v>412</v>
      </c>
      <c r="D14" s="28" t="s">
        <v>332</v>
      </c>
      <c r="E14" s="8" t="s">
        <v>327</v>
      </c>
      <c r="F14" s="8">
        <v>1</v>
      </c>
      <c r="G14" s="9">
        <v>0</v>
      </c>
      <c r="H14" s="10">
        <f t="shared" si="1"/>
        <v>0</v>
      </c>
      <c r="I14" s="63">
        <f t="shared" si="0"/>
        <v>0</v>
      </c>
      <c r="J14" s="107">
        <f t="shared" si="2"/>
        <v>0</v>
      </c>
      <c r="K14" s="94"/>
    </row>
    <row r="15" spans="1:11" s="5" customFormat="1" ht="51">
      <c r="A15" s="106">
        <v>6</v>
      </c>
      <c r="B15" s="56" t="s">
        <v>411</v>
      </c>
      <c r="C15" s="7" t="s">
        <v>413</v>
      </c>
      <c r="D15" s="28" t="s">
        <v>333</v>
      </c>
      <c r="E15" s="8" t="s">
        <v>327</v>
      </c>
      <c r="F15" s="8">
        <v>1</v>
      </c>
      <c r="G15" s="9">
        <v>0</v>
      </c>
      <c r="H15" s="10">
        <f t="shared" si="1"/>
        <v>0</v>
      </c>
      <c r="I15" s="63">
        <f t="shared" si="0"/>
        <v>0</v>
      </c>
      <c r="J15" s="107">
        <f t="shared" si="2"/>
        <v>0</v>
      </c>
      <c r="K15" s="94"/>
    </row>
    <row r="16" spans="1:11" s="5" customFormat="1" ht="38.25">
      <c r="A16" s="106">
        <v>7</v>
      </c>
      <c r="B16" s="56" t="s">
        <v>411</v>
      </c>
      <c r="C16" s="7" t="s">
        <v>414</v>
      </c>
      <c r="D16" s="28" t="s">
        <v>334</v>
      </c>
      <c r="E16" s="8" t="s">
        <v>327</v>
      </c>
      <c r="F16" s="8">
        <v>1</v>
      </c>
      <c r="G16" s="9">
        <v>0</v>
      </c>
      <c r="H16" s="10">
        <f t="shared" si="1"/>
        <v>0</v>
      </c>
      <c r="I16" s="63">
        <f t="shared" si="0"/>
        <v>0</v>
      </c>
      <c r="J16" s="107">
        <f t="shared" si="2"/>
        <v>0</v>
      </c>
      <c r="K16" s="94"/>
    </row>
    <row r="17" spans="1:11" s="4" customFormat="1" ht="38.25">
      <c r="A17" s="106">
        <v>8</v>
      </c>
      <c r="B17" s="56" t="s">
        <v>411</v>
      </c>
      <c r="C17" s="7" t="s">
        <v>414</v>
      </c>
      <c r="D17" s="28" t="s">
        <v>335</v>
      </c>
      <c r="E17" s="8" t="s">
        <v>327</v>
      </c>
      <c r="F17" s="8">
        <v>1</v>
      </c>
      <c r="G17" s="9">
        <v>0</v>
      </c>
      <c r="H17" s="10">
        <f t="shared" si="1"/>
        <v>0</v>
      </c>
      <c r="I17" s="63">
        <f t="shared" si="0"/>
        <v>0</v>
      </c>
      <c r="J17" s="107">
        <f t="shared" si="2"/>
        <v>0</v>
      </c>
      <c r="K17" s="93"/>
    </row>
    <row r="18" spans="1:11" s="5" customFormat="1" ht="25.5">
      <c r="A18" s="106">
        <v>9</v>
      </c>
      <c r="B18" s="56" t="s">
        <v>411</v>
      </c>
      <c r="C18" s="7" t="s">
        <v>415</v>
      </c>
      <c r="D18" s="28" t="s">
        <v>336</v>
      </c>
      <c r="E18" s="8" t="s">
        <v>327</v>
      </c>
      <c r="F18" s="8">
        <v>1</v>
      </c>
      <c r="G18" s="9">
        <v>0</v>
      </c>
      <c r="H18" s="10">
        <f t="shared" si="1"/>
        <v>0</v>
      </c>
      <c r="I18" s="63">
        <f t="shared" si="0"/>
        <v>0</v>
      </c>
      <c r="J18" s="107">
        <f t="shared" si="2"/>
        <v>0</v>
      </c>
      <c r="K18" s="94"/>
    </row>
    <row r="19" spans="1:11" s="5" customFormat="1" ht="25.5">
      <c r="A19" s="106">
        <v>10</v>
      </c>
      <c r="B19" s="56" t="s">
        <v>411</v>
      </c>
      <c r="C19" s="7" t="s">
        <v>415</v>
      </c>
      <c r="D19" s="28" t="s">
        <v>337</v>
      </c>
      <c r="E19" s="8" t="s">
        <v>327</v>
      </c>
      <c r="F19" s="8">
        <v>1</v>
      </c>
      <c r="G19" s="9">
        <v>0</v>
      </c>
      <c r="H19" s="10">
        <f t="shared" si="1"/>
        <v>0</v>
      </c>
      <c r="I19" s="63">
        <f t="shared" si="0"/>
        <v>0</v>
      </c>
      <c r="J19" s="107">
        <f t="shared" si="2"/>
        <v>0</v>
      </c>
      <c r="K19" s="94"/>
    </row>
    <row r="20" spans="1:11" s="5" customFormat="1" ht="25.5">
      <c r="A20" s="106">
        <v>11</v>
      </c>
      <c r="B20" s="56" t="s">
        <v>411</v>
      </c>
      <c r="C20" s="7" t="s">
        <v>415</v>
      </c>
      <c r="D20" s="28" t="s">
        <v>338</v>
      </c>
      <c r="E20" s="8" t="s">
        <v>327</v>
      </c>
      <c r="F20" s="8">
        <v>1</v>
      </c>
      <c r="G20" s="9">
        <v>0</v>
      </c>
      <c r="H20" s="10">
        <f t="shared" si="1"/>
        <v>0</v>
      </c>
      <c r="I20" s="63">
        <f t="shared" si="0"/>
        <v>0</v>
      </c>
      <c r="J20" s="107">
        <f t="shared" si="2"/>
        <v>0</v>
      </c>
      <c r="K20" s="94"/>
    </row>
    <row r="21" spans="1:11" s="5" customFormat="1" ht="25.5">
      <c r="A21" s="106">
        <v>12</v>
      </c>
      <c r="B21" s="56" t="s">
        <v>416</v>
      </c>
      <c r="C21" s="7" t="s">
        <v>417</v>
      </c>
      <c r="D21" s="28" t="s">
        <v>339</v>
      </c>
      <c r="E21" s="8" t="s">
        <v>327</v>
      </c>
      <c r="F21" s="8">
        <v>14</v>
      </c>
      <c r="G21" s="9">
        <v>0</v>
      </c>
      <c r="H21" s="10">
        <f t="shared" si="1"/>
        <v>0</v>
      </c>
      <c r="I21" s="63">
        <f t="shared" si="0"/>
        <v>0</v>
      </c>
      <c r="J21" s="107">
        <f aca="true" t="shared" si="3" ref="J21:J34">H21+I21</f>
        <v>0</v>
      </c>
      <c r="K21" s="94"/>
    </row>
    <row r="22" spans="1:11" s="5" customFormat="1" ht="12.75">
      <c r="A22" s="106">
        <v>13</v>
      </c>
      <c r="B22" s="56" t="s">
        <v>416</v>
      </c>
      <c r="C22" s="7" t="s">
        <v>418</v>
      </c>
      <c r="D22" s="28" t="s">
        <v>524</v>
      </c>
      <c r="E22" s="8"/>
      <c r="F22" s="8">
        <v>0</v>
      </c>
      <c r="G22" s="9">
        <v>0</v>
      </c>
      <c r="H22" s="10">
        <f t="shared" si="1"/>
        <v>0</v>
      </c>
      <c r="I22" s="63">
        <f t="shared" si="0"/>
        <v>0</v>
      </c>
      <c r="J22" s="107">
        <f t="shared" si="3"/>
        <v>0</v>
      </c>
      <c r="K22" s="94"/>
    </row>
    <row r="23" spans="1:11" s="5" customFormat="1" ht="12.75">
      <c r="A23" s="106">
        <v>14</v>
      </c>
      <c r="B23" s="56" t="s">
        <v>416</v>
      </c>
      <c r="C23" s="7" t="s">
        <v>419</v>
      </c>
      <c r="D23" s="28" t="s">
        <v>524</v>
      </c>
      <c r="E23" s="8"/>
      <c r="F23" s="8">
        <v>0</v>
      </c>
      <c r="G23" s="9">
        <v>0</v>
      </c>
      <c r="H23" s="10">
        <f t="shared" si="1"/>
        <v>0</v>
      </c>
      <c r="I23" s="63">
        <f t="shared" si="0"/>
        <v>0</v>
      </c>
      <c r="J23" s="107">
        <f t="shared" si="3"/>
        <v>0</v>
      </c>
      <c r="K23" s="94"/>
    </row>
    <row r="24" spans="1:11" s="5" customFormat="1" ht="12.75">
      <c r="A24" s="106">
        <v>15</v>
      </c>
      <c r="B24" s="56" t="s">
        <v>328</v>
      </c>
      <c r="C24" s="7" t="s">
        <v>420</v>
      </c>
      <c r="D24" s="28" t="s">
        <v>524</v>
      </c>
      <c r="E24" s="8"/>
      <c r="F24" s="8">
        <v>0</v>
      </c>
      <c r="G24" s="9">
        <v>0</v>
      </c>
      <c r="H24" s="10">
        <f t="shared" si="1"/>
        <v>0</v>
      </c>
      <c r="I24" s="63">
        <f t="shared" si="0"/>
        <v>0</v>
      </c>
      <c r="J24" s="107">
        <f t="shared" si="3"/>
        <v>0</v>
      </c>
      <c r="K24" s="94"/>
    </row>
    <row r="25" spans="1:11" s="5" customFormat="1" ht="12.75">
      <c r="A25" s="106">
        <v>16</v>
      </c>
      <c r="B25" s="56" t="s">
        <v>328</v>
      </c>
      <c r="C25" s="7" t="s">
        <v>421</v>
      </c>
      <c r="D25" s="28" t="s">
        <v>524</v>
      </c>
      <c r="E25" s="8"/>
      <c r="F25" s="8">
        <v>0</v>
      </c>
      <c r="G25" s="9">
        <v>0</v>
      </c>
      <c r="H25" s="10">
        <f t="shared" si="1"/>
        <v>0</v>
      </c>
      <c r="I25" s="63">
        <f t="shared" si="0"/>
        <v>0</v>
      </c>
      <c r="J25" s="107">
        <f t="shared" si="3"/>
        <v>0</v>
      </c>
      <c r="K25" s="94"/>
    </row>
    <row r="26" spans="1:11" s="5" customFormat="1" ht="12.75">
      <c r="A26" s="106">
        <v>17</v>
      </c>
      <c r="B26" s="56" t="s">
        <v>328</v>
      </c>
      <c r="C26" s="7" t="s">
        <v>422</v>
      </c>
      <c r="D26" s="28" t="s">
        <v>524</v>
      </c>
      <c r="E26" s="8"/>
      <c r="F26" s="8">
        <v>0</v>
      </c>
      <c r="G26" s="9">
        <v>0</v>
      </c>
      <c r="H26" s="10">
        <f t="shared" si="1"/>
        <v>0</v>
      </c>
      <c r="I26" s="63">
        <f t="shared" si="0"/>
        <v>0</v>
      </c>
      <c r="J26" s="107">
        <f t="shared" si="3"/>
        <v>0</v>
      </c>
      <c r="K26" s="94"/>
    </row>
    <row r="27" spans="1:11" s="5" customFormat="1" ht="12.75">
      <c r="A27" s="106">
        <v>18</v>
      </c>
      <c r="B27" s="56" t="s">
        <v>328</v>
      </c>
      <c r="C27" s="7" t="s">
        <v>423</v>
      </c>
      <c r="D27" s="28" t="s">
        <v>524</v>
      </c>
      <c r="E27" s="8"/>
      <c r="F27" s="8">
        <v>0</v>
      </c>
      <c r="G27" s="9">
        <v>0</v>
      </c>
      <c r="H27" s="10">
        <f t="shared" si="1"/>
        <v>0</v>
      </c>
      <c r="I27" s="63">
        <f t="shared" si="0"/>
        <v>0</v>
      </c>
      <c r="J27" s="107">
        <f t="shared" si="3"/>
        <v>0</v>
      </c>
      <c r="K27" s="94"/>
    </row>
    <row r="28" spans="1:11" s="5" customFormat="1" ht="12.75">
      <c r="A28" s="106">
        <v>19</v>
      </c>
      <c r="B28" s="56" t="s">
        <v>416</v>
      </c>
      <c r="C28" s="7" t="s">
        <v>424</v>
      </c>
      <c r="D28" s="28" t="s">
        <v>524</v>
      </c>
      <c r="E28" s="8"/>
      <c r="F28" s="8">
        <v>0</v>
      </c>
      <c r="G28" s="9">
        <v>0</v>
      </c>
      <c r="H28" s="10">
        <f t="shared" si="1"/>
        <v>0</v>
      </c>
      <c r="I28" s="63">
        <f t="shared" si="0"/>
        <v>0</v>
      </c>
      <c r="J28" s="107">
        <f t="shared" si="3"/>
        <v>0</v>
      </c>
      <c r="K28" s="94"/>
    </row>
    <row r="29" spans="1:11" s="5" customFormat="1" ht="12.75">
      <c r="A29" s="106">
        <v>20</v>
      </c>
      <c r="B29" s="56" t="s">
        <v>416</v>
      </c>
      <c r="C29" s="7" t="s">
        <v>425</v>
      </c>
      <c r="D29" s="28" t="s">
        <v>524</v>
      </c>
      <c r="E29" s="8"/>
      <c r="F29" s="8">
        <v>0</v>
      </c>
      <c r="G29" s="9">
        <v>0</v>
      </c>
      <c r="H29" s="10">
        <f t="shared" si="1"/>
        <v>0</v>
      </c>
      <c r="I29" s="63">
        <f t="shared" si="0"/>
        <v>0</v>
      </c>
      <c r="J29" s="107">
        <f t="shared" si="3"/>
        <v>0</v>
      </c>
      <c r="K29" s="94"/>
    </row>
    <row r="30" spans="1:11" s="5" customFormat="1" ht="12.75">
      <c r="A30" s="106">
        <v>21</v>
      </c>
      <c r="B30" s="56" t="s">
        <v>416</v>
      </c>
      <c r="C30" s="7" t="s">
        <v>426</v>
      </c>
      <c r="D30" s="28" t="s">
        <v>524</v>
      </c>
      <c r="E30" s="8"/>
      <c r="F30" s="8">
        <v>0</v>
      </c>
      <c r="G30" s="9">
        <v>0</v>
      </c>
      <c r="H30" s="10">
        <f t="shared" si="1"/>
        <v>0</v>
      </c>
      <c r="I30" s="63">
        <f t="shared" si="0"/>
        <v>0</v>
      </c>
      <c r="J30" s="107">
        <f t="shared" si="3"/>
        <v>0</v>
      </c>
      <c r="K30" s="94"/>
    </row>
    <row r="31" spans="1:11" s="5" customFormat="1" ht="12.75">
      <c r="A31" s="106">
        <v>22</v>
      </c>
      <c r="B31" s="56" t="s">
        <v>416</v>
      </c>
      <c r="C31" s="7" t="s">
        <v>427</v>
      </c>
      <c r="D31" s="28" t="s">
        <v>524</v>
      </c>
      <c r="E31" s="8"/>
      <c r="F31" s="8">
        <v>0</v>
      </c>
      <c r="G31" s="9">
        <v>0</v>
      </c>
      <c r="H31" s="10">
        <f t="shared" si="1"/>
        <v>0</v>
      </c>
      <c r="I31" s="63">
        <f t="shared" si="0"/>
        <v>0</v>
      </c>
      <c r="J31" s="107">
        <f t="shared" si="3"/>
        <v>0</v>
      </c>
      <c r="K31" s="94"/>
    </row>
    <row r="32" spans="1:11" s="5" customFormat="1" ht="25.5">
      <c r="A32" s="106">
        <v>23</v>
      </c>
      <c r="B32" s="56" t="s">
        <v>416</v>
      </c>
      <c r="C32" s="7" t="s">
        <v>428</v>
      </c>
      <c r="D32" s="28" t="s">
        <v>340</v>
      </c>
      <c r="E32" s="8" t="s">
        <v>327</v>
      </c>
      <c r="F32" s="8">
        <v>1</v>
      </c>
      <c r="G32" s="9">
        <v>0</v>
      </c>
      <c r="H32" s="10">
        <f t="shared" si="1"/>
        <v>0</v>
      </c>
      <c r="I32" s="63">
        <f t="shared" si="0"/>
        <v>0</v>
      </c>
      <c r="J32" s="107">
        <f t="shared" si="3"/>
        <v>0</v>
      </c>
      <c r="K32" s="94"/>
    </row>
    <row r="33" spans="1:11" s="5" customFormat="1" ht="407.25" customHeight="1">
      <c r="A33" s="106">
        <v>24</v>
      </c>
      <c r="B33" s="56" t="s">
        <v>341</v>
      </c>
      <c r="C33" s="7" t="s">
        <v>429</v>
      </c>
      <c r="D33" s="42" t="s">
        <v>305</v>
      </c>
      <c r="E33" s="8" t="s">
        <v>327</v>
      </c>
      <c r="F33" s="8">
        <v>48</v>
      </c>
      <c r="G33" s="9">
        <v>0</v>
      </c>
      <c r="H33" s="10">
        <f t="shared" si="1"/>
        <v>0</v>
      </c>
      <c r="I33" s="63">
        <f t="shared" si="0"/>
        <v>0</v>
      </c>
      <c r="J33" s="107">
        <f t="shared" si="3"/>
        <v>0</v>
      </c>
      <c r="K33" s="94"/>
    </row>
    <row r="34" spans="1:11" s="5" customFormat="1" ht="12.75">
      <c r="A34" s="106">
        <v>25</v>
      </c>
      <c r="B34" s="56" t="s">
        <v>341</v>
      </c>
      <c r="C34" s="7" t="s">
        <v>430</v>
      </c>
      <c r="D34" s="42" t="s">
        <v>524</v>
      </c>
      <c r="E34" s="8"/>
      <c r="F34" s="8">
        <v>0</v>
      </c>
      <c r="G34" s="9">
        <v>0</v>
      </c>
      <c r="H34" s="10">
        <f t="shared" si="1"/>
        <v>0</v>
      </c>
      <c r="I34" s="63">
        <f t="shared" si="0"/>
        <v>0</v>
      </c>
      <c r="J34" s="107">
        <f t="shared" si="3"/>
        <v>0</v>
      </c>
      <c r="K34" s="94"/>
    </row>
    <row r="35" spans="1:11" s="5" customFormat="1" ht="51" customHeight="1">
      <c r="A35" s="106">
        <v>26</v>
      </c>
      <c r="B35" s="56" t="s">
        <v>341</v>
      </c>
      <c r="C35" s="7" t="s">
        <v>431</v>
      </c>
      <c r="D35" s="41" t="s">
        <v>547</v>
      </c>
      <c r="E35" s="41" t="s">
        <v>327</v>
      </c>
      <c r="F35" s="60">
        <v>1</v>
      </c>
      <c r="G35" s="9">
        <v>0</v>
      </c>
      <c r="H35" s="61">
        <f>F35*G35</f>
        <v>0</v>
      </c>
      <c r="I35" s="63">
        <f t="shared" si="0"/>
        <v>0</v>
      </c>
      <c r="J35" s="107">
        <f>H35+I35</f>
        <v>0</v>
      </c>
      <c r="K35" s="94"/>
    </row>
    <row r="36" spans="1:11" s="5" customFormat="1" ht="12.75">
      <c r="A36" s="106">
        <v>27</v>
      </c>
      <c r="B36" s="56" t="s">
        <v>341</v>
      </c>
      <c r="C36" s="7" t="s">
        <v>432</v>
      </c>
      <c r="D36" s="32" t="s">
        <v>576</v>
      </c>
      <c r="E36" s="18" t="s">
        <v>327</v>
      </c>
      <c r="F36" s="18">
        <v>4</v>
      </c>
      <c r="G36" s="9">
        <v>0</v>
      </c>
      <c r="H36" s="20">
        <f>F36*G36</f>
        <v>0</v>
      </c>
      <c r="I36" s="63">
        <f t="shared" si="0"/>
        <v>0</v>
      </c>
      <c r="J36" s="107">
        <f>H36+I36</f>
        <v>0</v>
      </c>
      <c r="K36" s="94"/>
    </row>
    <row r="37" spans="1:11" s="5" customFormat="1" ht="25.5">
      <c r="A37" s="106">
        <v>28</v>
      </c>
      <c r="B37" s="56" t="s">
        <v>341</v>
      </c>
      <c r="C37" s="21" t="s">
        <v>433</v>
      </c>
      <c r="D37" s="22" t="s">
        <v>537</v>
      </c>
      <c r="E37" s="22" t="s">
        <v>327</v>
      </c>
      <c r="F37" s="18">
        <v>1</v>
      </c>
      <c r="G37" s="9">
        <v>0</v>
      </c>
      <c r="H37" s="20">
        <f t="shared" si="1"/>
        <v>0</v>
      </c>
      <c r="I37" s="63">
        <f t="shared" si="0"/>
        <v>0</v>
      </c>
      <c r="J37" s="107">
        <f aca="true" t="shared" si="4" ref="J37:J45">H37+I37</f>
        <v>0</v>
      </c>
      <c r="K37" s="94"/>
    </row>
    <row r="38" spans="1:11" s="5" customFormat="1" ht="12.75">
      <c r="A38" s="106">
        <v>29</v>
      </c>
      <c r="B38" s="56" t="s">
        <v>341</v>
      </c>
      <c r="C38" s="21" t="s">
        <v>434</v>
      </c>
      <c r="D38" s="17" t="s">
        <v>538</v>
      </c>
      <c r="E38" s="22" t="s">
        <v>327</v>
      </c>
      <c r="F38" s="18">
        <v>1</v>
      </c>
      <c r="G38" s="9">
        <v>0</v>
      </c>
      <c r="H38" s="20">
        <f t="shared" si="1"/>
        <v>0</v>
      </c>
      <c r="I38" s="63">
        <f t="shared" si="0"/>
        <v>0</v>
      </c>
      <c r="J38" s="107">
        <f t="shared" si="4"/>
        <v>0</v>
      </c>
      <c r="K38" s="94"/>
    </row>
    <row r="39" spans="1:11" s="5" customFormat="1" ht="12.75">
      <c r="A39" s="106">
        <v>30</v>
      </c>
      <c r="B39" s="56" t="s">
        <v>341</v>
      </c>
      <c r="C39" s="21" t="s">
        <v>435</v>
      </c>
      <c r="D39" s="17" t="s">
        <v>539</v>
      </c>
      <c r="E39" s="22" t="s">
        <v>327</v>
      </c>
      <c r="F39" s="18">
        <v>1</v>
      </c>
      <c r="G39" s="9">
        <v>0</v>
      </c>
      <c r="H39" s="20">
        <f t="shared" si="1"/>
        <v>0</v>
      </c>
      <c r="I39" s="63">
        <f t="shared" si="0"/>
        <v>0</v>
      </c>
      <c r="J39" s="107">
        <f t="shared" si="4"/>
        <v>0</v>
      </c>
      <c r="K39" s="94"/>
    </row>
    <row r="40" spans="1:11" s="5" customFormat="1" ht="12.75" customHeight="1">
      <c r="A40" s="106">
        <v>31</v>
      </c>
      <c r="B40" s="56" t="s">
        <v>341</v>
      </c>
      <c r="C40" s="21" t="s">
        <v>436</v>
      </c>
      <c r="D40" s="17" t="s">
        <v>343</v>
      </c>
      <c r="E40" s="17" t="s">
        <v>327</v>
      </c>
      <c r="F40" s="18">
        <v>1</v>
      </c>
      <c r="G40" s="9">
        <v>0</v>
      </c>
      <c r="H40" s="20">
        <f t="shared" si="1"/>
        <v>0</v>
      </c>
      <c r="I40" s="63">
        <f t="shared" si="0"/>
        <v>0</v>
      </c>
      <c r="J40" s="108">
        <f t="shared" si="4"/>
        <v>0</v>
      </c>
      <c r="K40" s="94"/>
    </row>
    <row r="41" spans="1:11" s="5" customFormat="1" ht="38.25">
      <c r="A41" s="106">
        <v>32</v>
      </c>
      <c r="B41" s="56" t="s">
        <v>341</v>
      </c>
      <c r="C41" s="21" t="s">
        <v>437</v>
      </c>
      <c r="D41" s="17" t="s">
        <v>344</v>
      </c>
      <c r="E41" s="17" t="s">
        <v>327</v>
      </c>
      <c r="F41" s="18">
        <v>1</v>
      </c>
      <c r="G41" s="9">
        <v>0</v>
      </c>
      <c r="H41" s="20">
        <f t="shared" si="1"/>
        <v>0</v>
      </c>
      <c r="I41" s="63">
        <f t="shared" si="0"/>
        <v>0</v>
      </c>
      <c r="J41" s="108">
        <f t="shared" si="4"/>
        <v>0</v>
      </c>
      <c r="K41" s="95"/>
    </row>
    <row r="42" spans="1:11" s="5" customFormat="1" ht="12.75">
      <c r="A42" s="106">
        <v>33</v>
      </c>
      <c r="B42" s="56" t="s">
        <v>341</v>
      </c>
      <c r="C42" s="21" t="s">
        <v>438</v>
      </c>
      <c r="D42" s="17" t="s">
        <v>345</v>
      </c>
      <c r="E42" s="17" t="s">
        <v>326</v>
      </c>
      <c r="F42" s="18">
        <v>1</v>
      </c>
      <c r="G42" s="9">
        <v>0</v>
      </c>
      <c r="H42" s="20">
        <f t="shared" si="1"/>
        <v>0</v>
      </c>
      <c r="I42" s="63">
        <f aca="true" t="shared" si="5" ref="I42:I68">H42*$K$8</f>
        <v>0</v>
      </c>
      <c r="J42" s="108">
        <f t="shared" si="4"/>
        <v>0</v>
      </c>
      <c r="K42" s="95"/>
    </row>
    <row r="43" spans="1:11" s="5" customFormat="1" ht="12.75">
      <c r="A43" s="106">
        <v>34</v>
      </c>
      <c r="B43" s="56" t="s">
        <v>341</v>
      </c>
      <c r="C43" s="21" t="s">
        <v>439</v>
      </c>
      <c r="D43" s="17" t="s">
        <v>346</v>
      </c>
      <c r="E43" s="17" t="s">
        <v>327</v>
      </c>
      <c r="F43" s="18">
        <v>1</v>
      </c>
      <c r="G43" s="9">
        <v>0</v>
      </c>
      <c r="H43" s="20">
        <f t="shared" si="1"/>
        <v>0</v>
      </c>
      <c r="I43" s="63">
        <f t="shared" si="5"/>
        <v>0</v>
      </c>
      <c r="J43" s="108">
        <f t="shared" si="4"/>
        <v>0</v>
      </c>
      <c r="K43" s="95"/>
    </row>
    <row r="44" spans="1:11" s="5" customFormat="1" ht="12.75">
      <c r="A44" s="106">
        <v>35</v>
      </c>
      <c r="B44" s="56" t="s">
        <v>341</v>
      </c>
      <c r="C44" s="21" t="s">
        <v>440</v>
      </c>
      <c r="D44" s="17" t="s">
        <v>347</v>
      </c>
      <c r="E44" s="17" t="s">
        <v>327</v>
      </c>
      <c r="F44" s="18">
        <v>1</v>
      </c>
      <c r="G44" s="9">
        <v>0</v>
      </c>
      <c r="H44" s="20">
        <f t="shared" si="1"/>
        <v>0</v>
      </c>
      <c r="I44" s="63">
        <f t="shared" si="5"/>
        <v>0</v>
      </c>
      <c r="J44" s="108">
        <f t="shared" si="4"/>
        <v>0</v>
      </c>
      <c r="K44" s="95"/>
    </row>
    <row r="45" spans="1:11" s="5" customFormat="1" ht="12.75">
      <c r="A45" s="109">
        <v>36</v>
      </c>
      <c r="B45" s="57" t="s">
        <v>341</v>
      </c>
      <c r="C45" s="24" t="s">
        <v>441</v>
      </c>
      <c r="D45" s="25" t="s">
        <v>348</v>
      </c>
      <c r="E45" s="25" t="s">
        <v>327</v>
      </c>
      <c r="F45" s="26">
        <v>2</v>
      </c>
      <c r="G45" s="9">
        <v>0</v>
      </c>
      <c r="H45" s="27">
        <f t="shared" si="1"/>
        <v>0</v>
      </c>
      <c r="I45" s="63">
        <f t="shared" si="5"/>
        <v>0</v>
      </c>
      <c r="J45" s="108">
        <f t="shared" si="4"/>
        <v>0</v>
      </c>
      <c r="K45" s="95"/>
    </row>
    <row r="46" spans="1:11" s="5" customFormat="1" ht="38.25">
      <c r="A46" s="106">
        <v>37</v>
      </c>
      <c r="B46" s="56" t="s">
        <v>341</v>
      </c>
      <c r="C46" s="7" t="s">
        <v>442</v>
      </c>
      <c r="D46" s="29" t="s">
        <v>349</v>
      </c>
      <c r="E46" s="17" t="s">
        <v>327</v>
      </c>
      <c r="F46" s="18">
        <v>1</v>
      </c>
      <c r="G46" s="9">
        <v>0</v>
      </c>
      <c r="H46" s="20">
        <f aca="true" t="shared" si="6" ref="H46:H63">F46*G46</f>
        <v>0</v>
      </c>
      <c r="I46" s="63">
        <f t="shared" si="5"/>
        <v>0</v>
      </c>
      <c r="J46" s="108">
        <f aca="true" t="shared" si="7" ref="J46:J63">H46+I46</f>
        <v>0</v>
      </c>
      <c r="K46" s="95"/>
    </row>
    <row r="47" spans="1:11" s="5" customFormat="1" ht="25.5">
      <c r="A47" s="106">
        <v>38</v>
      </c>
      <c r="B47" s="56" t="s">
        <v>341</v>
      </c>
      <c r="C47" s="7" t="s">
        <v>443</v>
      </c>
      <c r="D47" s="17" t="s">
        <v>540</v>
      </c>
      <c r="E47" s="17" t="s">
        <v>327</v>
      </c>
      <c r="F47" s="18">
        <v>2</v>
      </c>
      <c r="G47" s="9">
        <v>0</v>
      </c>
      <c r="H47" s="20">
        <f t="shared" si="6"/>
        <v>0</v>
      </c>
      <c r="I47" s="63">
        <f t="shared" si="5"/>
        <v>0</v>
      </c>
      <c r="J47" s="108">
        <f t="shared" si="7"/>
        <v>0</v>
      </c>
      <c r="K47" s="95"/>
    </row>
    <row r="48" spans="1:11" s="5" customFormat="1" ht="12.75">
      <c r="A48" s="106">
        <v>39</v>
      </c>
      <c r="B48" s="56" t="s">
        <v>341</v>
      </c>
      <c r="C48" s="7" t="s">
        <v>444</v>
      </c>
      <c r="D48" s="17" t="s">
        <v>541</v>
      </c>
      <c r="E48" s="17" t="s">
        <v>327</v>
      </c>
      <c r="F48" s="18">
        <v>2</v>
      </c>
      <c r="G48" s="9">
        <v>0</v>
      </c>
      <c r="H48" s="20">
        <f t="shared" si="6"/>
        <v>0</v>
      </c>
      <c r="I48" s="63">
        <f t="shared" si="5"/>
        <v>0</v>
      </c>
      <c r="J48" s="108">
        <f t="shared" si="7"/>
        <v>0</v>
      </c>
      <c r="K48" s="95"/>
    </row>
    <row r="49" spans="1:11" s="5" customFormat="1" ht="25.5">
      <c r="A49" s="106">
        <v>40</v>
      </c>
      <c r="B49" s="56" t="s">
        <v>341</v>
      </c>
      <c r="C49" s="7" t="s">
        <v>445</v>
      </c>
      <c r="D49" s="30" t="s">
        <v>542</v>
      </c>
      <c r="E49" s="17" t="s">
        <v>327</v>
      </c>
      <c r="F49" s="18">
        <v>1</v>
      </c>
      <c r="G49" s="9">
        <v>0</v>
      </c>
      <c r="H49" s="20">
        <f t="shared" si="6"/>
        <v>0</v>
      </c>
      <c r="I49" s="63">
        <f t="shared" si="5"/>
        <v>0</v>
      </c>
      <c r="J49" s="108">
        <f t="shared" si="7"/>
        <v>0</v>
      </c>
      <c r="K49" s="95"/>
    </row>
    <row r="50" spans="1:11" s="5" customFormat="1" ht="25.5">
      <c r="A50" s="106">
        <v>41</v>
      </c>
      <c r="B50" s="56" t="s">
        <v>341</v>
      </c>
      <c r="C50" s="7" t="s">
        <v>445</v>
      </c>
      <c r="D50" s="30" t="s">
        <v>543</v>
      </c>
      <c r="E50" s="17" t="s">
        <v>327</v>
      </c>
      <c r="F50" s="18">
        <v>1</v>
      </c>
      <c r="G50" s="9">
        <v>0</v>
      </c>
      <c r="H50" s="20">
        <f t="shared" si="6"/>
        <v>0</v>
      </c>
      <c r="I50" s="63">
        <f t="shared" si="5"/>
        <v>0</v>
      </c>
      <c r="J50" s="108">
        <f t="shared" si="7"/>
        <v>0</v>
      </c>
      <c r="K50" s="94"/>
    </row>
    <row r="51" spans="1:11" s="5" customFormat="1" ht="12.75">
      <c r="A51" s="106">
        <v>42</v>
      </c>
      <c r="B51" s="56" t="s">
        <v>341</v>
      </c>
      <c r="C51" s="7" t="s">
        <v>446</v>
      </c>
      <c r="D51" s="17" t="s">
        <v>544</v>
      </c>
      <c r="E51" s="17" t="s">
        <v>326</v>
      </c>
      <c r="F51" s="18">
        <v>1</v>
      </c>
      <c r="G51" s="9">
        <v>0</v>
      </c>
      <c r="H51" s="20">
        <f>F51*G51</f>
        <v>0</v>
      </c>
      <c r="I51" s="63">
        <f t="shared" si="5"/>
        <v>0</v>
      </c>
      <c r="J51" s="108">
        <f>H51+I51</f>
        <v>0</v>
      </c>
      <c r="K51" s="94"/>
    </row>
    <row r="52" spans="1:11" s="5" customFormat="1" ht="12.75">
      <c r="A52" s="106">
        <v>43</v>
      </c>
      <c r="B52" s="56" t="s">
        <v>341</v>
      </c>
      <c r="C52" s="7" t="s">
        <v>447</v>
      </c>
      <c r="D52" s="30" t="s">
        <v>351</v>
      </c>
      <c r="E52" s="17" t="s">
        <v>326</v>
      </c>
      <c r="F52" s="18">
        <v>1</v>
      </c>
      <c r="G52" s="9">
        <v>0</v>
      </c>
      <c r="H52" s="20">
        <f t="shared" si="6"/>
        <v>0</v>
      </c>
      <c r="I52" s="63">
        <f t="shared" si="5"/>
        <v>0</v>
      </c>
      <c r="J52" s="108">
        <f t="shared" si="7"/>
        <v>0</v>
      </c>
      <c r="K52" s="95"/>
    </row>
    <row r="53" spans="1:11" s="5" customFormat="1" ht="12.75">
      <c r="A53" s="106">
        <v>44</v>
      </c>
      <c r="B53" s="56" t="s">
        <v>341</v>
      </c>
      <c r="C53" s="7" t="s">
        <v>448</v>
      </c>
      <c r="D53" s="30" t="s">
        <v>524</v>
      </c>
      <c r="E53" s="17"/>
      <c r="F53" s="18">
        <v>0</v>
      </c>
      <c r="G53" s="9">
        <v>0</v>
      </c>
      <c r="H53" s="20">
        <f t="shared" si="6"/>
        <v>0</v>
      </c>
      <c r="I53" s="63">
        <f t="shared" si="5"/>
        <v>0</v>
      </c>
      <c r="J53" s="108">
        <f t="shared" si="7"/>
        <v>0</v>
      </c>
      <c r="K53" s="95"/>
    </row>
    <row r="54" spans="1:11" s="5" customFormat="1" ht="12.75">
      <c r="A54" s="106">
        <v>45</v>
      </c>
      <c r="B54" s="56" t="s">
        <v>341</v>
      </c>
      <c r="C54" s="7" t="s">
        <v>449</v>
      </c>
      <c r="D54" s="31" t="s">
        <v>524</v>
      </c>
      <c r="E54" s="17"/>
      <c r="F54" s="18">
        <v>0</v>
      </c>
      <c r="G54" s="9">
        <v>0</v>
      </c>
      <c r="H54" s="20">
        <f>F54*G54</f>
        <v>0</v>
      </c>
      <c r="I54" s="63">
        <f t="shared" si="5"/>
        <v>0</v>
      </c>
      <c r="J54" s="108">
        <f>H54+I54</f>
        <v>0</v>
      </c>
      <c r="K54" s="95"/>
    </row>
    <row r="55" spans="1:11" s="5" customFormat="1" ht="12.75">
      <c r="A55" s="106">
        <v>46</v>
      </c>
      <c r="B55" s="56" t="s">
        <v>341</v>
      </c>
      <c r="C55" s="7" t="s">
        <v>450</v>
      </c>
      <c r="D55" s="17" t="s">
        <v>352</v>
      </c>
      <c r="E55" s="18" t="s">
        <v>353</v>
      </c>
      <c r="F55" s="52">
        <v>25</v>
      </c>
      <c r="G55" s="9">
        <v>0</v>
      </c>
      <c r="H55" s="20">
        <f t="shared" si="6"/>
        <v>0</v>
      </c>
      <c r="I55" s="63">
        <f t="shared" si="5"/>
        <v>0</v>
      </c>
      <c r="J55" s="108">
        <f t="shared" si="7"/>
        <v>0</v>
      </c>
      <c r="K55" s="94"/>
    </row>
    <row r="56" spans="1:11" s="5" customFormat="1" ht="12.75">
      <c r="A56" s="106">
        <v>47</v>
      </c>
      <c r="B56" s="56" t="s">
        <v>341</v>
      </c>
      <c r="C56" s="7" t="s">
        <v>451</v>
      </c>
      <c r="D56" s="17" t="s">
        <v>354</v>
      </c>
      <c r="E56" s="18" t="s">
        <v>353</v>
      </c>
      <c r="F56" s="52">
        <v>25</v>
      </c>
      <c r="G56" s="9">
        <v>0</v>
      </c>
      <c r="H56" s="20">
        <f t="shared" si="6"/>
        <v>0</v>
      </c>
      <c r="I56" s="63">
        <f t="shared" si="5"/>
        <v>0</v>
      </c>
      <c r="J56" s="108">
        <f t="shared" si="7"/>
        <v>0</v>
      </c>
      <c r="K56" s="94"/>
    </row>
    <row r="57" spans="1:11" s="5" customFormat="1" ht="12.75">
      <c r="A57" s="106">
        <v>48</v>
      </c>
      <c r="B57" s="56" t="s">
        <v>341</v>
      </c>
      <c r="C57" s="7" t="s">
        <v>452</v>
      </c>
      <c r="D57" s="17" t="s">
        <v>355</v>
      </c>
      <c r="E57" s="18" t="s">
        <v>353</v>
      </c>
      <c r="F57" s="52">
        <v>25</v>
      </c>
      <c r="G57" s="9">
        <v>0</v>
      </c>
      <c r="H57" s="20">
        <f t="shared" si="6"/>
        <v>0</v>
      </c>
      <c r="I57" s="63">
        <f t="shared" si="5"/>
        <v>0</v>
      </c>
      <c r="J57" s="108">
        <f t="shared" si="7"/>
        <v>0</v>
      </c>
      <c r="K57" s="94"/>
    </row>
    <row r="58" spans="1:11" s="5" customFormat="1" ht="12.75">
      <c r="A58" s="106">
        <v>49</v>
      </c>
      <c r="B58" s="56" t="s">
        <v>341</v>
      </c>
      <c r="C58" s="7" t="s">
        <v>453</v>
      </c>
      <c r="D58" s="28" t="s">
        <v>356</v>
      </c>
      <c r="E58" s="8" t="s">
        <v>353</v>
      </c>
      <c r="F58" s="6">
        <v>17</v>
      </c>
      <c r="G58" s="9">
        <v>0</v>
      </c>
      <c r="H58" s="10">
        <f t="shared" si="6"/>
        <v>0</v>
      </c>
      <c r="I58" s="63">
        <f t="shared" si="5"/>
        <v>0</v>
      </c>
      <c r="J58" s="108">
        <f t="shared" si="7"/>
        <v>0</v>
      </c>
      <c r="K58" s="94"/>
    </row>
    <row r="59" spans="1:11" s="5" customFormat="1" ht="12.75">
      <c r="A59" s="106">
        <v>50</v>
      </c>
      <c r="B59" s="56" t="s">
        <v>341</v>
      </c>
      <c r="C59" s="7" t="s">
        <v>454</v>
      </c>
      <c r="D59" s="28" t="s">
        <v>357</v>
      </c>
      <c r="E59" s="8" t="s">
        <v>353</v>
      </c>
      <c r="F59" s="6">
        <v>17</v>
      </c>
      <c r="G59" s="9">
        <v>0</v>
      </c>
      <c r="H59" s="10">
        <f t="shared" si="6"/>
        <v>0</v>
      </c>
      <c r="I59" s="63">
        <f t="shared" si="5"/>
        <v>0</v>
      </c>
      <c r="J59" s="108">
        <f t="shared" si="7"/>
        <v>0</v>
      </c>
      <c r="K59" s="94"/>
    </row>
    <row r="60" spans="1:11" s="5" customFormat="1" ht="25.5">
      <c r="A60" s="106">
        <v>51</v>
      </c>
      <c r="B60" s="56" t="s">
        <v>341</v>
      </c>
      <c r="C60" s="7" t="s">
        <v>455</v>
      </c>
      <c r="D60" s="17" t="s">
        <v>545</v>
      </c>
      <c r="E60" s="18" t="s">
        <v>353</v>
      </c>
      <c r="F60" s="52">
        <v>28</v>
      </c>
      <c r="G60" s="9">
        <v>0</v>
      </c>
      <c r="H60" s="20">
        <f t="shared" si="6"/>
        <v>0</v>
      </c>
      <c r="I60" s="63">
        <f t="shared" si="5"/>
        <v>0</v>
      </c>
      <c r="J60" s="108">
        <f t="shared" si="7"/>
        <v>0</v>
      </c>
      <c r="K60" s="94"/>
    </row>
    <row r="61" spans="1:11" s="5" customFormat="1" ht="25.5">
      <c r="A61" s="106">
        <v>52</v>
      </c>
      <c r="B61" s="56" t="s">
        <v>341</v>
      </c>
      <c r="C61" s="7" t="s">
        <v>456</v>
      </c>
      <c r="D61" s="17" t="s">
        <v>546</v>
      </c>
      <c r="E61" s="18" t="s">
        <v>353</v>
      </c>
      <c r="F61" s="52">
        <v>17</v>
      </c>
      <c r="G61" s="9">
        <v>0</v>
      </c>
      <c r="H61" s="20">
        <f t="shared" si="6"/>
        <v>0</v>
      </c>
      <c r="I61" s="63">
        <f t="shared" si="5"/>
        <v>0</v>
      </c>
      <c r="J61" s="108">
        <f t="shared" si="7"/>
        <v>0</v>
      </c>
      <c r="K61" s="94"/>
    </row>
    <row r="62" spans="1:11" s="5" customFormat="1" ht="38.25">
      <c r="A62" s="106">
        <v>53</v>
      </c>
      <c r="B62" s="56" t="s">
        <v>341</v>
      </c>
      <c r="C62" s="7" t="s">
        <v>457</v>
      </c>
      <c r="D62" s="32" t="s">
        <v>577</v>
      </c>
      <c r="E62" s="18" t="s">
        <v>327</v>
      </c>
      <c r="F62" s="18">
        <v>4</v>
      </c>
      <c r="G62" s="9">
        <v>0</v>
      </c>
      <c r="H62" s="20">
        <f t="shared" si="6"/>
        <v>0</v>
      </c>
      <c r="I62" s="63">
        <f t="shared" si="5"/>
        <v>0</v>
      </c>
      <c r="J62" s="107">
        <f t="shared" si="7"/>
        <v>0</v>
      </c>
      <c r="K62" s="94"/>
    </row>
    <row r="63" spans="1:11" s="5" customFormat="1" ht="25.5">
      <c r="A63" s="106">
        <v>54</v>
      </c>
      <c r="B63" s="56" t="s">
        <v>341</v>
      </c>
      <c r="C63" s="7" t="s">
        <v>458</v>
      </c>
      <c r="D63" s="32" t="s">
        <v>578</v>
      </c>
      <c r="E63" s="18" t="s">
        <v>327</v>
      </c>
      <c r="F63" s="18">
        <v>8</v>
      </c>
      <c r="G63" s="9">
        <v>0</v>
      </c>
      <c r="H63" s="20">
        <f t="shared" si="6"/>
        <v>0</v>
      </c>
      <c r="I63" s="63">
        <f t="shared" si="5"/>
        <v>0</v>
      </c>
      <c r="J63" s="107">
        <f t="shared" si="7"/>
        <v>0</v>
      </c>
      <c r="K63" s="94"/>
    </row>
    <row r="64" spans="1:11" s="5" customFormat="1" ht="12.75">
      <c r="A64" s="106">
        <v>55</v>
      </c>
      <c r="B64" s="56" t="s">
        <v>341</v>
      </c>
      <c r="C64" s="7" t="s">
        <v>459</v>
      </c>
      <c r="D64" s="17" t="s">
        <v>262</v>
      </c>
      <c r="E64" s="18" t="s">
        <v>326</v>
      </c>
      <c r="F64" s="18">
        <v>1</v>
      </c>
      <c r="G64" s="9">
        <v>0</v>
      </c>
      <c r="H64" s="20">
        <f t="shared" si="1"/>
        <v>0</v>
      </c>
      <c r="I64" s="63">
        <f t="shared" si="5"/>
        <v>0</v>
      </c>
      <c r="J64" s="107">
        <f>H64+I64</f>
        <v>0</v>
      </c>
      <c r="K64" s="94"/>
    </row>
    <row r="65" spans="1:11" s="5" customFormat="1" ht="12.75">
      <c r="A65" s="106">
        <v>56</v>
      </c>
      <c r="B65" s="56" t="s">
        <v>341</v>
      </c>
      <c r="C65" s="7" t="s">
        <v>460</v>
      </c>
      <c r="D65" s="17" t="s">
        <v>358</v>
      </c>
      <c r="E65" s="18" t="s">
        <v>326</v>
      </c>
      <c r="F65" s="18">
        <v>1</v>
      </c>
      <c r="G65" s="9">
        <v>0</v>
      </c>
      <c r="H65" s="20">
        <f t="shared" si="1"/>
        <v>0</v>
      </c>
      <c r="I65" s="63">
        <f t="shared" si="5"/>
        <v>0</v>
      </c>
      <c r="J65" s="107">
        <f>H65+I65</f>
        <v>0</v>
      </c>
      <c r="K65" s="94"/>
    </row>
    <row r="66" spans="1:11" s="5" customFormat="1" ht="89.25">
      <c r="A66" s="106">
        <v>57</v>
      </c>
      <c r="B66" s="56" t="s">
        <v>341</v>
      </c>
      <c r="C66" s="7" t="s">
        <v>461</v>
      </c>
      <c r="D66" s="32" t="s">
        <v>579</v>
      </c>
      <c r="E66" s="18" t="s">
        <v>326</v>
      </c>
      <c r="F66" s="18">
        <v>1</v>
      </c>
      <c r="G66" s="9">
        <v>0</v>
      </c>
      <c r="H66" s="20">
        <f t="shared" si="1"/>
        <v>0</v>
      </c>
      <c r="I66" s="63">
        <f t="shared" si="5"/>
        <v>0</v>
      </c>
      <c r="J66" s="107">
        <f>H66+I66</f>
        <v>0</v>
      </c>
      <c r="K66" s="94"/>
    </row>
    <row r="67" spans="1:11" s="5" customFormat="1" ht="12.75">
      <c r="A67" s="106">
        <v>58</v>
      </c>
      <c r="B67" s="56" t="s">
        <v>359</v>
      </c>
      <c r="C67" s="7" t="s">
        <v>430</v>
      </c>
      <c r="D67" s="42" t="s">
        <v>524</v>
      </c>
      <c r="E67" s="8"/>
      <c r="F67" s="8">
        <v>0</v>
      </c>
      <c r="G67" s="9">
        <v>0</v>
      </c>
      <c r="H67" s="10">
        <f aca="true" t="shared" si="8" ref="H67:H116">F67*G67</f>
        <v>0</v>
      </c>
      <c r="I67" s="63">
        <f t="shared" si="5"/>
        <v>0</v>
      </c>
      <c r="J67" s="107">
        <f>H67+I67</f>
        <v>0</v>
      </c>
      <c r="K67" s="94"/>
    </row>
    <row r="68" spans="1:11" s="5" customFormat="1" ht="409.5" customHeight="1">
      <c r="A68" s="106">
        <v>59</v>
      </c>
      <c r="B68" s="56" t="s">
        <v>359</v>
      </c>
      <c r="C68" s="7" t="s">
        <v>429</v>
      </c>
      <c r="D68" s="42" t="s">
        <v>305</v>
      </c>
      <c r="E68" s="8" t="s">
        <v>327</v>
      </c>
      <c r="F68" s="8">
        <v>48</v>
      </c>
      <c r="G68" s="9">
        <v>0</v>
      </c>
      <c r="H68" s="10">
        <f t="shared" si="8"/>
        <v>0</v>
      </c>
      <c r="I68" s="63">
        <f t="shared" si="5"/>
        <v>0</v>
      </c>
      <c r="J68" s="107">
        <f>H68+I68</f>
        <v>0</v>
      </c>
      <c r="K68" s="94"/>
    </row>
    <row r="69" spans="1:11" s="5" customFormat="1" ht="38.25" customHeight="1">
      <c r="A69" s="106">
        <v>60</v>
      </c>
      <c r="B69" s="56" t="s">
        <v>359</v>
      </c>
      <c r="C69" s="7" t="s">
        <v>431</v>
      </c>
      <c r="D69" s="64" t="s">
        <v>342</v>
      </c>
      <c r="E69" s="267" t="s">
        <v>575</v>
      </c>
      <c r="F69" s="267"/>
      <c r="G69" s="267"/>
      <c r="H69" s="267"/>
      <c r="I69" s="267"/>
      <c r="J69" s="268"/>
      <c r="K69" s="94"/>
    </row>
    <row r="70" spans="1:11" s="5" customFormat="1" ht="12.75">
      <c r="A70" s="106">
        <v>61</v>
      </c>
      <c r="B70" s="56" t="s">
        <v>359</v>
      </c>
      <c r="C70" s="7" t="s">
        <v>432</v>
      </c>
      <c r="D70" s="43" t="s">
        <v>524</v>
      </c>
      <c r="E70" s="43"/>
      <c r="F70" s="8">
        <v>0</v>
      </c>
      <c r="G70" s="9">
        <v>0</v>
      </c>
      <c r="H70" s="10">
        <f t="shared" si="8"/>
        <v>0</v>
      </c>
      <c r="I70" s="11">
        <f aca="true" t="shared" si="9" ref="I70:I101">H70*$K$8</f>
        <v>0</v>
      </c>
      <c r="J70" s="107">
        <f aca="true" t="shared" si="10" ref="J70:J95">H70+I70</f>
        <v>0</v>
      </c>
      <c r="K70" s="94"/>
    </row>
    <row r="71" spans="1:11" s="5" customFormat="1" ht="12.75">
      <c r="A71" s="106">
        <v>62</v>
      </c>
      <c r="B71" s="56" t="s">
        <v>359</v>
      </c>
      <c r="C71" s="7" t="s">
        <v>433</v>
      </c>
      <c r="D71" s="22" t="s">
        <v>524</v>
      </c>
      <c r="E71" s="22"/>
      <c r="F71" s="18">
        <v>0</v>
      </c>
      <c r="G71" s="9">
        <v>0</v>
      </c>
      <c r="H71" s="20">
        <f t="shared" si="8"/>
        <v>0</v>
      </c>
      <c r="I71" s="11">
        <f t="shared" si="9"/>
        <v>0</v>
      </c>
      <c r="J71" s="107">
        <f t="shared" si="10"/>
        <v>0</v>
      </c>
      <c r="K71" s="94"/>
    </row>
    <row r="72" spans="1:11" s="5" customFormat="1" ht="12.75">
      <c r="A72" s="106">
        <v>63</v>
      </c>
      <c r="B72" s="56" t="s">
        <v>359</v>
      </c>
      <c r="C72" s="7" t="s">
        <v>434</v>
      </c>
      <c r="D72" s="17" t="s">
        <v>524</v>
      </c>
      <c r="E72" s="22"/>
      <c r="F72" s="18">
        <v>0</v>
      </c>
      <c r="G72" s="9">
        <v>0</v>
      </c>
      <c r="H72" s="20">
        <f t="shared" si="8"/>
        <v>0</v>
      </c>
      <c r="I72" s="11">
        <f t="shared" si="9"/>
        <v>0</v>
      </c>
      <c r="J72" s="107">
        <f t="shared" si="10"/>
        <v>0</v>
      </c>
      <c r="K72" s="94"/>
    </row>
    <row r="73" spans="1:11" s="5" customFormat="1" ht="12.75">
      <c r="A73" s="106">
        <v>64</v>
      </c>
      <c r="B73" s="56" t="s">
        <v>359</v>
      </c>
      <c r="C73" s="7" t="s">
        <v>435</v>
      </c>
      <c r="D73" s="17" t="s">
        <v>524</v>
      </c>
      <c r="E73" s="22"/>
      <c r="F73" s="18">
        <v>0</v>
      </c>
      <c r="G73" s="9">
        <v>0</v>
      </c>
      <c r="H73" s="20">
        <f t="shared" si="8"/>
        <v>0</v>
      </c>
      <c r="I73" s="11">
        <f t="shared" si="9"/>
        <v>0</v>
      </c>
      <c r="J73" s="107">
        <f t="shared" si="10"/>
        <v>0</v>
      </c>
      <c r="K73" s="94"/>
    </row>
    <row r="74" spans="1:11" s="5" customFormat="1" ht="12.75" customHeight="1">
      <c r="A74" s="106">
        <v>65</v>
      </c>
      <c r="B74" s="56" t="s">
        <v>359</v>
      </c>
      <c r="C74" s="7" t="s">
        <v>436</v>
      </c>
      <c r="D74" s="17" t="s">
        <v>524</v>
      </c>
      <c r="E74" s="22"/>
      <c r="F74" s="18">
        <v>0</v>
      </c>
      <c r="G74" s="9">
        <v>0</v>
      </c>
      <c r="H74" s="20">
        <f t="shared" si="8"/>
        <v>0</v>
      </c>
      <c r="I74" s="11">
        <f t="shared" si="9"/>
        <v>0</v>
      </c>
      <c r="J74" s="107">
        <f t="shared" si="10"/>
        <v>0</v>
      </c>
      <c r="K74" s="96"/>
    </row>
    <row r="75" spans="1:11" s="5" customFormat="1" ht="12.75">
      <c r="A75" s="106">
        <v>66</v>
      </c>
      <c r="B75" s="56" t="s">
        <v>359</v>
      </c>
      <c r="C75" s="7" t="s">
        <v>437</v>
      </c>
      <c r="D75" s="17" t="s">
        <v>524</v>
      </c>
      <c r="E75" s="22"/>
      <c r="F75" s="18">
        <v>0</v>
      </c>
      <c r="G75" s="9">
        <v>0</v>
      </c>
      <c r="H75" s="20">
        <f t="shared" si="8"/>
        <v>0</v>
      </c>
      <c r="I75" s="11">
        <f t="shared" si="9"/>
        <v>0</v>
      </c>
      <c r="J75" s="107">
        <f t="shared" si="10"/>
        <v>0</v>
      </c>
      <c r="K75" s="97"/>
    </row>
    <row r="76" spans="1:11" s="5" customFormat="1" ht="12.75">
      <c r="A76" s="106">
        <v>67</v>
      </c>
      <c r="B76" s="56" t="s">
        <v>359</v>
      </c>
      <c r="C76" s="7" t="s">
        <v>438</v>
      </c>
      <c r="D76" s="17" t="s">
        <v>345</v>
      </c>
      <c r="E76" s="22" t="s">
        <v>326</v>
      </c>
      <c r="F76" s="18">
        <v>1</v>
      </c>
      <c r="G76" s="9">
        <v>0</v>
      </c>
      <c r="H76" s="20">
        <f t="shared" si="8"/>
        <v>0</v>
      </c>
      <c r="I76" s="11">
        <f t="shared" si="9"/>
        <v>0</v>
      </c>
      <c r="J76" s="107">
        <f t="shared" si="10"/>
        <v>0</v>
      </c>
      <c r="K76" s="96"/>
    </row>
    <row r="77" spans="1:11" s="5" customFormat="1" ht="12.75">
      <c r="A77" s="106">
        <v>68</v>
      </c>
      <c r="B77" s="56" t="s">
        <v>359</v>
      </c>
      <c r="C77" s="7" t="s">
        <v>439</v>
      </c>
      <c r="D77" s="17" t="s">
        <v>346</v>
      </c>
      <c r="E77" s="22" t="s">
        <v>327</v>
      </c>
      <c r="F77" s="18">
        <v>1</v>
      </c>
      <c r="G77" s="9">
        <v>0</v>
      </c>
      <c r="H77" s="20">
        <f t="shared" si="8"/>
        <v>0</v>
      </c>
      <c r="I77" s="11">
        <f t="shared" si="9"/>
        <v>0</v>
      </c>
      <c r="J77" s="107">
        <f t="shared" si="10"/>
        <v>0</v>
      </c>
      <c r="K77" s="96"/>
    </row>
    <row r="78" spans="1:11" s="5" customFormat="1" ht="12.75">
      <c r="A78" s="106">
        <v>69</v>
      </c>
      <c r="B78" s="56" t="s">
        <v>359</v>
      </c>
      <c r="C78" s="7" t="s">
        <v>440</v>
      </c>
      <c r="D78" s="17" t="s">
        <v>347</v>
      </c>
      <c r="E78" s="22" t="s">
        <v>327</v>
      </c>
      <c r="F78" s="18">
        <v>1</v>
      </c>
      <c r="G78" s="9">
        <v>0</v>
      </c>
      <c r="H78" s="20">
        <f t="shared" si="8"/>
        <v>0</v>
      </c>
      <c r="I78" s="11">
        <f t="shared" si="9"/>
        <v>0</v>
      </c>
      <c r="J78" s="107">
        <f t="shared" si="10"/>
        <v>0</v>
      </c>
      <c r="K78" s="96"/>
    </row>
    <row r="79" spans="1:11" s="5" customFormat="1" ht="12.75">
      <c r="A79" s="106">
        <v>70</v>
      </c>
      <c r="B79" s="56" t="s">
        <v>359</v>
      </c>
      <c r="C79" s="7" t="s">
        <v>441</v>
      </c>
      <c r="D79" s="17" t="s">
        <v>348</v>
      </c>
      <c r="E79" s="22" t="s">
        <v>327</v>
      </c>
      <c r="F79" s="18">
        <v>2</v>
      </c>
      <c r="G79" s="9">
        <v>0</v>
      </c>
      <c r="H79" s="20">
        <f t="shared" si="8"/>
        <v>0</v>
      </c>
      <c r="I79" s="11">
        <f t="shared" si="9"/>
        <v>0</v>
      </c>
      <c r="J79" s="107">
        <f t="shared" si="10"/>
        <v>0</v>
      </c>
      <c r="K79" s="96"/>
    </row>
    <row r="80" spans="1:11" s="5" customFormat="1" ht="12.75">
      <c r="A80" s="106">
        <v>71</v>
      </c>
      <c r="B80" s="56" t="s">
        <v>359</v>
      </c>
      <c r="C80" s="7" t="s">
        <v>442</v>
      </c>
      <c r="D80" s="33" t="s">
        <v>524</v>
      </c>
      <c r="E80" s="22"/>
      <c r="F80" s="18">
        <v>0</v>
      </c>
      <c r="G80" s="9">
        <v>0</v>
      </c>
      <c r="H80" s="20">
        <f t="shared" si="8"/>
        <v>0</v>
      </c>
      <c r="I80" s="11">
        <f t="shared" si="9"/>
        <v>0</v>
      </c>
      <c r="J80" s="107">
        <f t="shared" si="10"/>
        <v>0</v>
      </c>
      <c r="K80" s="98"/>
    </row>
    <row r="81" spans="1:11" s="5" customFormat="1" ht="12.75">
      <c r="A81" s="106">
        <v>72</v>
      </c>
      <c r="B81" s="56" t="s">
        <v>359</v>
      </c>
      <c r="C81" s="7" t="s">
        <v>443</v>
      </c>
      <c r="D81" s="17" t="s">
        <v>524</v>
      </c>
      <c r="E81" s="22"/>
      <c r="F81" s="18">
        <v>0</v>
      </c>
      <c r="G81" s="9">
        <v>0</v>
      </c>
      <c r="H81" s="20">
        <f t="shared" si="8"/>
        <v>0</v>
      </c>
      <c r="I81" s="11">
        <f t="shared" si="9"/>
        <v>0</v>
      </c>
      <c r="J81" s="107">
        <f t="shared" si="10"/>
        <v>0</v>
      </c>
      <c r="K81" s="98"/>
    </row>
    <row r="82" spans="1:11" s="5" customFormat="1" ht="12.75">
      <c r="A82" s="106">
        <v>73</v>
      </c>
      <c r="B82" s="56" t="s">
        <v>359</v>
      </c>
      <c r="C82" s="7" t="s">
        <v>444</v>
      </c>
      <c r="D82" s="17" t="s">
        <v>524</v>
      </c>
      <c r="E82" s="22"/>
      <c r="F82" s="18">
        <v>0</v>
      </c>
      <c r="G82" s="9">
        <v>0</v>
      </c>
      <c r="H82" s="20">
        <f t="shared" si="8"/>
        <v>0</v>
      </c>
      <c r="I82" s="11">
        <f t="shared" si="9"/>
        <v>0</v>
      </c>
      <c r="J82" s="107">
        <f t="shared" si="10"/>
        <v>0</v>
      </c>
      <c r="K82" s="98"/>
    </row>
    <row r="83" spans="1:11" s="5" customFormat="1" ht="12.75">
      <c r="A83" s="106">
        <v>74</v>
      </c>
      <c r="B83" s="56" t="s">
        <v>359</v>
      </c>
      <c r="C83" s="7" t="s">
        <v>445</v>
      </c>
      <c r="D83" s="34" t="s">
        <v>524</v>
      </c>
      <c r="E83" s="22"/>
      <c r="F83" s="18">
        <v>0</v>
      </c>
      <c r="G83" s="9">
        <v>0</v>
      </c>
      <c r="H83" s="20">
        <f t="shared" si="8"/>
        <v>0</v>
      </c>
      <c r="I83" s="11">
        <f t="shared" si="9"/>
        <v>0</v>
      </c>
      <c r="J83" s="107">
        <f t="shared" si="10"/>
        <v>0</v>
      </c>
      <c r="K83" s="98"/>
    </row>
    <row r="84" spans="1:11" s="5" customFormat="1" ht="12.75">
      <c r="A84" s="106">
        <v>75</v>
      </c>
      <c r="B84" s="56" t="s">
        <v>359</v>
      </c>
      <c r="C84" s="7" t="s">
        <v>445</v>
      </c>
      <c r="D84" s="34" t="s">
        <v>524</v>
      </c>
      <c r="E84" s="22"/>
      <c r="F84" s="18">
        <v>0</v>
      </c>
      <c r="G84" s="9">
        <v>0</v>
      </c>
      <c r="H84" s="20">
        <f t="shared" si="8"/>
        <v>0</v>
      </c>
      <c r="I84" s="11">
        <f t="shared" si="9"/>
        <v>0</v>
      </c>
      <c r="J84" s="107">
        <f t="shared" si="10"/>
        <v>0</v>
      </c>
      <c r="K84" s="98"/>
    </row>
    <row r="85" spans="1:11" s="5" customFormat="1" ht="12.75">
      <c r="A85" s="106">
        <v>76</v>
      </c>
      <c r="B85" s="56" t="s">
        <v>359</v>
      </c>
      <c r="C85" s="7" t="s">
        <v>446</v>
      </c>
      <c r="D85" s="17" t="s">
        <v>524</v>
      </c>
      <c r="E85" s="17"/>
      <c r="F85" s="18">
        <v>0</v>
      </c>
      <c r="G85" s="9">
        <v>0</v>
      </c>
      <c r="H85" s="20">
        <f t="shared" si="8"/>
        <v>0</v>
      </c>
      <c r="I85" s="11">
        <f t="shared" si="9"/>
        <v>0</v>
      </c>
      <c r="J85" s="107">
        <f t="shared" si="10"/>
        <v>0</v>
      </c>
      <c r="K85" s="98"/>
    </row>
    <row r="86" spans="1:11" s="5" customFormat="1" ht="12.75">
      <c r="A86" s="106">
        <v>77</v>
      </c>
      <c r="B86" s="56" t="s">
        <v>359</v>
      </c>
      <c r="C86" s="7" t="s">
        <v>447</v>
      </c>
      <c r="D86" s="30" t="s">
        <v>351</v>
      </c>
      <c r="E86" s="17" t="s">
        <v>326</v>
      </c>
      <c r="F86" s="18">
        <v>1</v>
      </c>
      <c r="G86" s="9">
        <v>0</v>
      </c>
      <c r="H86" s="20">
        <f t="shared" si="8"/>
        <v>0</v>
      </c>
      <c r="I86" s="11">
        <f t="shared" si="9"/>
        <v>0</v>
      </c>
      <c r="J86" s="107">
        <f t="shared" si="10"/>
        <v>0</v>
      </c>
      <c r="K86" s="97"/>
    </row>
    <row r="87" spans="1:11" s="5" customFormat="1" ht="12.75">
      <c r="A87" s="106">
        <v>78</v>
      </c>
      <c r="B87" s="56" t="s">
        <v>359</v>
      </c>
      <c r="C87" s="7" t="s">
        <v>448</v>
      </c>
      <c r="D87" s="34" t="s">
        <v>524</v>
      </c>
      <c r="E87" s="22"/>
      <c r="F87" s="18">
        <v>0</v>
      </c>
      <c r="G87" s="9">
        <v>0</v>
      </c>
      <c r="H87" s="20">
        <f t="shared" si="8"/>
        <v>0</v>
      </c>
      <c r="I87" s="11">
        <f t="shared" si="9"/>
        <v>0</v>
      </c>
      <c r="J87" s="107">
        <f t="shared" si="10"/>
        <v>0</v>
      </c>
      <c r="K87" s="97"/>
    </row>
    <row r="88" spans="1:11" s="5" customFormat="1" ht="12.75">
      <c r="A88" s="106">
        <v>79</v>
      </c>
      <c r="B88" s="56" t="s">
        <v>359</v>
      </c>
      <c r="C88" s="7" t="s">
        <v>449</v>
      </c>
      <c r="D88" s="31" t="s">
        <v>524</v>
      </c>
      <c r="E88" s="22"/>
      <c r="F88" s="18">
        <v>0</v>
      </c>
      <c r="G88" s="9">
        <v>0</v>
      </c>
      <c r="H88" s="20">
        <f>F88*G88</f>
        <v>0</v>
      </c>
      <c r="I88" s="11">
        <f t="shared" si="9"/>
        <v>0</v>
      </c>
      <c r="J88" s="107">
        <f>H88+I88</f>
        <v>0</v>
      </c>
      <c r="K88" s="97"/>
    </row>
    <row r="89" spans="1:11" s="5" customFormat="1" ht="12.75">
      <c r="A89" s="106">
        <v>80</v>
      </c>
      <c r="B89" s="56" t="s">
        <v>359</v>
      </c>
      <c r="C89" s="7" t="s">
        <v>450</v>
      </c>
      <c r="D89" s="17" t="s">
        <v>352</v>
      </c>
      <c r="E89" s="18" t="s">
        <v>353</v>
      </c>
      <c r="F89" s="53">
        <v>25</v>
      </c>
      <c r="G89" s="9">
        <v>0</v>
      </c>
      <c r="H89" s="20">
        <f t="shared" si="8"/>
        <v>0</v>
      </c>
      <c r="I89" s="11">
        <f t="shared" si="9"/>
        <v>0</v>
      </c>
      <c r="J89" s="107">
        <f t="shared" si="10"/>
        <v>0</v>
      </c>
      <c r="K89" s="99"/>
    </row>
    <row r="90" spans="1:11" s="5" customFormat="1" ht="12.75">
      <c r="A90" s="106">
        <v>81</v>
      </c>
      <c r="B90" s="56" t="s">
        <v>359</v>
      </c>
      <c r="C90" s="7" t="s">
        <v>451</v>
      </c>
      <c r="D90" s="17" t="s">
        <v>354</v>
      </c>
      <c r="E90" s="18" t="s">
        <v>353</v>
      </c>
      <c r="F90" s="53">
        <v>25</v>
      </c>
      <c r="G90" s="9">
        <v>0</v>
      </c>
      <c r="H90" s="20">
        <f t="shared" si="8"/>
        <v>0</v>
      </c>
      <c r="I90" s="11">
        <f t="shared" si="9"/>
        <v>0</v>
      </c>
      <c r="J90" s="107">
        <f t="shared" si="10"/>
        <v>0</v>
      </c>
      <c r="K90" s="97"/>
    </row>
    <row r="91" spans="1:11" s="5" customFormat="1" ht="12.75">
      <c r="A91" s="106">
        <v>82</v>
      </c>
      <c r="B91" s="56" t="s">
        <v>359</v>
      </c>
      <c r="C91" s="7" t="s">
        <v>452</v>
      </c>
      <c r="D91" s="17" t="s">
        <v>355</v>
      </c>
      <c r="E91" s="18" t="s">
        <v>353</v>
      </c>
      <c r="F91" s="53">
        <v>25</v>
      </c>
      <c r="G91" s="9">
        <v>0</v>
      </c>
      <c r="H91" s="20">
        <f t="shared" si="8"/>
        <v>0</v>
      </c>
      <c r="I91" s="11">
        <f t="shared" si="9"/>
        <v>0</v>
      </c>
      <c r="J91" s="107">
        <f t="shared" si="10"/>
        <v>0</v>
      </c>
      <c r="K91" s="99"/>
    </row>
    <row r="92" spans="1:11" s="5" customFormat="1" ht="12.75">
      <c r="A92" s="106">
        <v>83</v>
      </c>
      <c r="B92" s="56" t="s">
        <v>359</v>
      </c>
      <c r="C92" s="7" t="s">
        <v>453</v>
      </c>
      <c r="D92" s="28" t="s">
        <v>356</v>
      </c>
      <c r="E92" s="8" t="s">
        <v>353</v>
      </c>
      <c r="F92" s="54">
        <v>17</v>
      </c>
      <c r="G92" s="9">
        <v>0</v>
      </c>
      <c r="H92" s="10">
        <f t="shared" si="8"/>
        <v>0</v>
      </c>
      <c r="I92" s="11">
        <f t="shared" si="9"/>
        <v>0</v>
      </c>
      <c r="J92" s="107">
        <f t="shared" si="10"/>
        <v>0</v>
      </c>
      <c r="K92" s="97"/>
    </row>
    <row r="93" spans="1:11" s="5" customFormat="1" ht="12.75">
      <c r="A93" s="106">
        <v>84</v>
      </c>
      <c r="B93" s="56" t="s">
        <v>359</v>
      </c>
      <c r="C93" s="7" t="s">
        <v>454</v>
      </c>
      <c r="D93" s="28" t="s">
        <v>357</v>
      </c>
      <c r="E93" s="8" t="s">
        <v>353</v>
      </c>
      <c r="F93" s="54">
        <v>17</v>
      </c>
      <c r="G93" s="9">
        <v>0</v>
      </c>
      <c r="H93" s="10">
        <f t="shared" si="8"/>
        <v>0</v>
      </c>
      <c r="I93" s="11">
        <f t="shared" si="9"/>
        <v>0</v>
      </c>
      <c r="J93" s="107">
        <f t="shared" si="10"/>
        <v>0</v>
      </c>
      <c r="K93" s="97"/>
    </row>
    <row r="94" spans="1:11" s="5" customFormat="1" ht="25.5">
      <c r="A94" s="106">
        <v>85</v>
      </c>
      <c r="B94" s="56" t="s">
        <v>359</v>
      </c>
      <c r="C94" s="7" t="s">
        <v>455</v>
      </c>
      <c r="D94" s="17" t="s">
        <v>545</v>
      </c>
      <c r="E94" s="18" t="s">
        <v>353</v>
      </c>
      <c r="F94" s="52">
        <v>28</v>
      </c>
      <c r="G94" s="9">
        <v>0</v>
      </c>
      <c r="H94" s="20">
        <f t="shared" si="8"/>
        <v>0</v>
      </c>
      <c r="I94" s="11">
        <f t="shared" si="9"/>
        <v>0</v>
      </c>
      <c r="J94" s="108">
        <f t="shared" si="10"/>
        <v>0</v>
      </c>
      <c r="K94" s="100"/>
    </row>
    <row r="95" spans="1:11" s="5" customFormat="1" ht="25.5">
      <c r="A95" s="106">
        <v>86</v>
      </c>
      <c r="B95" s="56" t="s">
        <v>359</v>
      </c>
      <c r="C95" s="7" t="s">
        <v>456</v>
      </c>
      <c r="D95" s="17" t="s">
        <v>546</v>
      </c>
      <c r="E95" s="18" t="s">
        <v>353</v>
      </c>
      <c r="F95" s="52">
        <v>17</v>
      </c>
      <c r="G95" s="9">
        <v>0</v>
      </c>
      <c r="H95" s="20">
        <f t="shared" si="8"/>
        <v>0</v>
      </c>
      <c r="I95" s="11">
        <f t="shared" si="9"/>
        <v>0</v>
      </c>
      <c r="J95" s="108">
        <f t="shared" si="10"/>
        <v>0</v>
      </c>
      <c r="K95" s="100"/>
    </row>
    <row r="96" spans="1:11" s="5" customFormat="1" ht="12.75">
      <c r="A96" s="106">
        <v>87</v>
      </c>
      <c r="B96" s="56" t="s">
        <v>359</v>
      </c>
      <c r="C96" s="7" t="s">
        <v>457</v>
      </c>
      <c r="D96" s="28" t="s">
        <v>524</v>
      </c>
      <c r="E96" s="8"/>
      <c r="F96" s="54">
        <v>0</v>
      </c>
      <c r="G96" s="9">
        <v>0</v>
      </c>
      <c r="H96" s="10">
        <f t="shared" si="8"/>
        <v>0</v>
      </c>
      <c r="I96" s="11">
        <f t="shared" si="9"/>
        <v>0</v>
      </c>
      <c r="J96" s="107">
        <f aca="true" t="shared" si="11" ref="J96:J116">H96+I96</f>
        <v>0</v>
      </c>
      <c r="K96" s="100"/>
    </row>
    <row r="97" spans="1:11" s="5" customFormat="1" ht="12.75">
      <c r="A97" s="106">
        <v>88</v>
      </c>
      <c r="B97" s="56" t="s">
        <v>359</v>
      </c>
      <c r="C97" s="7" t="s">
        <v>458</v>
      </c>
      <c r="D97" s="28" t="s">
        <v>524</v>
      </c>
      <c r="E97" s="8"/>
      <c r="F97" s="54">
        <v>0</v>
      </c>
      <c r="G97" s="9">
        <v>0</v>
      </c>
      <c r="H97" s="10">
        <f t="shared" si="8"/>
        <v>0</v>
      </c>
      <c r="I97" s="11">
        <f t="shared" si="9"/>
        <v>0</v>
      </c>
      <c r="J97" s="107">
        <f t="shared" si="11"/>
        <v>0</v>
      </c>
      <c r="K97" s="101"/>
    </row>
    <row r="98" spans="1:11" s="5" customFormat="1" ht="12.75">
      <c r="A98" s="106">
        <v>89</v>
      </c>
      <c r="B98" s="56" t="s">
        <v>359</v>
      </c>
      <c r="C98" s="7" t="s">
        <v>459</v>
      </c>
      <c r="D98" s="17" t="s">
        <v>262</v>
      </c>
      <c r="E98" s="18" t="s">
        <v>326</v>
      </c>
      <c r="F98" s="18">
        <v>1</v>
      </c>
      <c r="G98" s="9">
        <v>0</v>
      </c>
      <c r="H98" s="20">
        <f t="shared" si="8"/>
        <v>0</v>
      </c>
      <c r="I98" s="11">
        <f t="shared" si="9"/>
        <v>0</v>
      </c>
      <c r="J98" s="107">
        <f t="shared" si="11"/>
        <v>0</v>
      </c>
      <c r="K98" s="102"/>
    </row>
    <row r="99" spans="1:11" s="5" customFormat="1" ht="12.75">
      <c r="A99" s="106">
        <v>90</v>
      </c>
      <c r="B99" s="56" t="s">
        <v>359</v>
      </c>
      <c r="C99" s="7" t="s">
        <v>460</v>
      </c>
      <c r="D99" s="17" t="s">
        <v>358</v>
      </c>
      <c r="E99" s="18" t="s">
        <v>326</v>
      </c>
      <c r="F99" s="18">
        <v>1</v>
      </c>
      <c r="G99" s="9">
        <v>0</v>
      </c>
      <c r="H99" s="20">
        <f t="shared" si="8"/>
        <v>0</v>
      </c>
      <c r="I99" s="11">
        <f t="shared" si="9"/>
        <v>0</v>
      </c>
      <c r="J99" s="107">
        <f t="shared" si="11"/>
        <v>0</v>
      </c>
      <c r="K99" s="101"/>
    </row>
    <row r="100" spans="1:11" s="5" customFormat="1" ht="12.75">
      <c r="A100" s="106">
        <v>91</v>
      </c>
      <c r="B100" s="56" t="s">
        <v>359</v>
      </c>
      <c r="C100" s="7" t="s">
        <v>461</v>
      </c>
      <c r="D100" s="35" t="s">
        <v>524</v>
      </c>
      <c r="E100" s="18"/>
      <c r="F100" s="18">
        <v>0</v>
      </c>
      <c r="G100" s="9">
        <v>0</v>
      </c>
      <c r="H100" s="20">
        <f t="shared" si="8"/>
        <v>0</v>
      </c>
      <c r="I100" s="11">
        <f t="shared" si="9"/>
        <v>0</v>
      </c>
      <c r="J100" s="107">
        <f t="shared" si="11"/>
        <v>0</v>
      </c>
      <c r="K100" s="100"/>
    </row>
    <row r="101" spans="1:11" s="5" customFormat="1" ht="12.75">
      <c r="A101" s="106">
        <v>92</v>
      </c>
      <c r="B101" s="56" t="s">
        <v>360</v>
      </c>
      <c r="C101" s="7" t="s">
        <v>462</v>
      </c>
      <c r="D101" s="17" t="s">
        <v>361</v>
      </c>
      <c r="E101" s="18" t="s">
        <v>353</v>
      </c>
      <c r="F101" s="53">
        <v>30</v>
      </c>
      <c r="G101" s="9">
        <v>0</v>
      </c>
      <c r="H101" s="20">
        <f t="shared" si="8"/>
        <v>0</v>
      </c>
      <c r="I101" s="11">
        <f t="shared" si="9"/>
        <v>0</v>
      </c>
      <c r="J101" s="107">
        <f t="shared" si="11"/>
        <v>0</v>
      </c>
      <c r="K101" s="101"/>
    </row>
    <row r="102" spans="1:11" s="5" customFormat="1" ht="12.75">
      <c r="A102" s="106">
        <v>93</v>
      </c>
      <c r="B102" s="56" t="s">
        <v>360</v>
      </c>
      <c r="C102" s="7" t="s">
        <v>463</v>
      </c>
      <c r="D102" s="17" t="s">
        <v>362</v>
      </c>
      <c r="E102" s="18" t="s">
        <v>353</v>
      </c>
      <c r="F102" s="53">
        <v>30</v>
      </c>
      <c r="G102" s="9">
        <v>0</v>
      </c>
      <c r="H102" s="20">
        <f t="shared" si="8"/>
        <v>0</v>
      </c>
      <c r="I102" s="11">
        <f aca="true" t="shared" si="12" ref="I102:I133">H102*$K$8</f>
        <v>0</v>
      </c>
      <c r="J102" s="107">
        <f t="shared" si="11"/>
        <v>0</v>
      </c>
      <c r="K102" s="198"/>
    </row>
    <row r="103" spans="1:11" s="5" customFormat="1" ht="12.75">
      <c r="A103" s="106">
        <v>94</v>
      </c>
      <c r="B103" s="56" t="s">
        <v>360</v>
      </c>
      <c r="C103" s="7" t="s">
        <v>464</v>
      </c>
      <c r="D103" s="17" t="s">
        <v>363</v>
      </c>
      <c r="E103" s="18" t="s">
        <v>353</v>
      </c>
      <c r="F103" s="53">
        <v>50</v>
      </c>
      <c r="G103" s="9">
        <v>0</v>
      </c>
      <c r="H103" s="20">
        <f t="shared" si="8"/>
        <v>0</v>
      </c>
      <c r="I103" s="11">
        <f t="shared" si="12"/>
        <v>0</v>
      </c>
      <c r="J103" s="107">
        <f t="shared" si="11"/>
        <v>0</v>
      </c>
      <c r="K103" s="198"/>
    </row>
    <row r="104" spans="1:11" s="5" customFormat="1" ht="12.75">
      <c r="A104" s="106">
        <v>95</v>
      </c>
      <c r="B104" s="56" t="s">
        <v>360</v>
      </c>
      <c r="C104" s="7" t="s">
        <v>465</v>
      </c>
      <c r="D104" s="17" t="s">
        <v>364</v>
      </c>
      <c r="E104" s="18" t="s">
        <v>353</v>
      </c>
      <c r="F104" s="53">
        <v>30</v>
      </c>
      <c r="G104" s="9">
        <v>0</v>
      </c>
      <c r="H104" s="20">
        <f t="shared" si="8"/>
        <v>0</v>
      </c>
      <c r="I104" s="11">
        <f t="shared" si="12"/>
        <v>0</v>
      </c>
      <c r="J104" s="107">
        <f t="shared" si="11"/>
        <v>0</v>
      </c>
      <c r="K104" s="103"/>
    </row>
    <row r="105" spans="1:11" s="5" customFormat="1" ht="12.75">
      <c r="A105" s="106">
        <v>96</v>
      </c>
      <c r="B105" s="56" t="s">
        <v>360</v>
      </c>
      <c r="C105" s="7" t="s">
        <v>466</v>
      </c>
      <c r="D105" s="17" t="s">
        <v>365</v>
      </c>
      <c r="E105" s="18" t="s">
        <v>353</v>
      </c>
      <c r="F105" s="53">
        <v>30</v>
      </c>
      <c r="G105" s="9">
        <v>0</v>
      </c>
      <c r="H105" s="20">
        <f t="shared" si="8"/>
        <v>0</v>
      </c>
      <c r="I105" s="11">
        <f t="shared" si="12"/>
        <v>0</v>
      </c>
      <c r="J105" s="107">
        <f t="shared" si="11"/>
        <v>0</v>
      </c>
      <c r="K105" s="103"/>
    </row>
    <row r="106" spans="1:11" s="5" customFormat="1" ht="12.75">
      <c r="A106" s="106">
        <v>97</v>
      </c>
      <c r="B106" s="56" t="s">
        <v>360</v>
      </c>
      <c r="C106" s="7" t="s">
        <v>467</v>
      </c>
      <c r="D106" s="17" t="s">
        <v>366</v>
      </c>
      <c r="E106" s="18" t="s">
        <v>353</v>
      </c>
      <c r="F106" s="53">
        <v>30</v>
      </c>
      <c r="G106" s="9">
        <v>0</v>
      </c>
      <c r="H106" s="20">
        <f>F106*G106</f>
        <v>0</v>
      </c>
      <c r="I106" s="11">
        <f t="shared" si="12"/>
        <v>0</v>
      </c>
      <c r="J106" s="107">
        <f>H106+I106</f>
        <v>0</v>
      </c>
      <c r="K106" s="103"/>
    </row>
    <row r="107" spans="1:11" s="5" customFormat="1" ht="12.75">
      <c r="A107" s="106">
        <v>98</v>
      </c>
      <c r="B107" s="56" t="s">
        <v>360</v>
      </c>
      <c r="C107" s="7" t="s">
        <v>468</v>
      </c>
      <c r="D107" s="17" t="s">
        <v>367</v>
      </c>
      <c r="E107" s="18" t="s">
        <v>353</v>
      </c>
      <c r="F107" s="53">
        <v>30</v>
      </c>
      <c r="G107" s="9">
        <v>0</v>
      </c>
      <c r="H107" s="20">
        <f>F107*G107</f>
        <v>0</v>
      </c>
      <c r="I107" s="11">
        <f t="shared" si="12"/>
        <v>0</v>
      </c>
      <c r="J107" s="107">
        <f>H107+I107</f>
        <v>0</v>
      </c>
      <c r="K107" s="103"/>
    </row>
    <row r="108" spans="1:11" s="5" customFormat="1" ht="12.75">
      <c r="A108" s="106">
        <v>99</v>
      </c>
      <c r="B108" s="56" t="s">
        <v>360</v>
      </c>
      <c r="C108" s="7" t="s">
        <v>469</v>
      </c>
      <c r="D108" s="17" t="s">
        <v>368</v>
      </c>
      <c r="E108" s="18" t="s">
        <v>353</v>
      </c>
      <c r="F108" s="53">
        <v>60</v>
      </c>
      <c r="G108" s="9">
        <v>0</v>
      </c>
      <c r="H108" s="20">
        <f>F108*G108</f>
        <v>0</v>
      </c>
      <c r="I108" s="11">
        <f t="shared" si="12"/>
        <v>0</v>
      </c>
      <c r="J108" s="107">
        <f>H108+I108</f>
        <v>0</v>
      </c>
      <c r="K108" s="104"/>
    </row>
    <row r="109" spans="1:11" s="5" customFormat="1" ht="12.75">
      <c r="A109" s="106">
        <v>100</v>
      </c>
      <c r="B109" s="56" t="s">
        <v>360</v>
      </c>
      <c r="C109" s="7" t="s">
        <v>470</v>
      </c>
      <c r="D109" s="28" t="s">
        <v>524</v>
      </c>
      <c r="E109" s="8"/>
      <c r="F109" s="54">
        <v>0</v>
      </c>
      <c r="G109" s="9">
        <v>0</v>
      </c>
      <c r="H109" s="10">
        <f t="shared" si="8"/>
        <v>0</v>
      </c>
      <c r="I109" s="11">
        <f t="shared" si="12"/>
        <v>0</v>
      </c>
      <c r="J109" s="107">
        <f t="shared" si="11"/>
        <v>0</v>
      </c>
      <c r="K109" s="97"/>
    </row>
    <row r="110" spans="1:11" s="5" customFormat="1" ht="12.75">
      <c r="A110" s="106">
        <v>101</v>
      </c>
      <c r="B110" s="56" t="s">
        <v>360</v>
      </c>
      <c r="C110" s="7" t="s">
        <v>459</v>
      </c>
      <c r="D110" s="28" t="s">
        <v>262</v>
      </c>
      <c r="E110" s="8" t="s">
        <v>326</v>
      </c>
      <c r="F110" s="8">
        <v>1</v>
      </c>
      <c r="G110" s="9">
        <v>0</v>
      </c>
      <c r="H110" s="10">
        <f t="shared" si="8"/>
        <v>0</v>
      </c>
      <c r="I110" s="11">
        <f t="shared" si="12"/>
        <v>0</v>
      </c>
      <c r="J110" s="107">
        <f t="shared" si="11"/>
        <v>0</v>
      </c>
      <c r="K110" s="102"/>
    </row>
    <row r="111" spans="1:11" s="5" customFormat="1" ht="25.5">
      <c r="A111" s="106">
        <v>102</v>
      </c>
      <c r="B111" s="56" t="s">
        <v>369</v>
      </c>
      <c r="C111" s="7" t="s">
        <v>471</v>
      </c>
      <c r="D111" s="28" t="s">
        <v>263</v>
      </c>
      <c r="E111" s="8" t="s">
        <v>326</v>
      </c>
      <c r="F111" s="8">
        <v>1</v>
      </c>
      <c r="G111" s="9">
        <v>0</v>
      </c>
      <c r="H111" s="10">
        <f t="shared" si="8"/>
        <v>0</v>
      </c>
      <c r="I111" s="11">
        <f t="shared" si="12"/>
        <v>0</v>
      </c>
      <c r="J111" s="107">
        <f t="shared" si="11"/>
        <v>0</v>
      </c>
      <c r="K111" s="97"/>
    </row>
    <row r="112" spans="1:11" s="5" customFormat="1" ht="25.5">
      <c r="A112" s="106">
        <v>103</v>
      </c>
      <c r="B112" s="56" t="s">
        <v>369</v>
      </c>
      <c r="C112" s="7" t="s">
        <v>472</v>
      </c>
      <c r="D112" s="28" t="s">
        <v>582</v>
      </c>
      <c r="E112" s="8" t="s">
        <v>327</v>
      </c>
      <c r="F112" s="8">
        <v>1</v>
      </c>
      <c r="G112" s="9">
        <v>0</v>
      </c>
      <c r="H112" s="10">
        <f t="shared" si="8"/>
        <v>0</v>
      </c>
      <c r="I112" s="11">
        <f t="shared" si="12"/>
        <v>0</v>
      </c>
      <c r="J112" s="107">
        <f t="shared" si="11"/>
        <v>0</v>
      </c>
      <c r="K112" s="97"/>
    </row>
    <row r="113" spans="1:11" s="5" customFormat="1" ht="12.75">
      <c r="A113" s="106">
        <v>104</v>
      </c>
      <c r="B113" s="56" t="s">
        <v>369</v>
      </c>
      <c r="C113" s="7" t="s">
        <v>473</v>
      </c>
      <c r="D113" s="28" t="s">
        <v>583</v>
      </c>
      <c r="E113" s="8" t="s">
        <v>327</v>
      </c>
      <c r="F113" s="8">
        <v>1</v>
      </c>
      <c r="G113" s="9">
        <v>0</v>
      </c>
      <c r="H113" s="10">
        <f t="shared" si="8"/>
        <v>0</v>
      </c>
      <c r="I113" s="11">
        <f t="shared" si="12"/>
        <v>0</v>
      </c>
      <c r="J113" s="107">
        <f t="shared" si="11"/>
        <v>0</v>
      </c>
      <c r="K113" s="102"/>
    </row>
    <row r="114" spans="1:11" s="5" customFormat="1" ht="12.75">
      <c r="A114" s="106">
        <v>105</v>
      </c>
      <c r="B114" s="56" t="s">
        <v>369</v>
      </c>
      <c r="C114" s="7" t="s">
        <v>474</v>
      </c>
      <c r="D114" s="28" t="s">
        <v>524</v>
      </c>
      <c r="E114" s="8"/>
      <c r="F114" s="8">
        <v>0</v>
      </c>
      <c r="G114" s="9">
        <v>0</v>
      </c>
      <c r="H114" s="10">
        <f t="shared" si="8"/>
        <v>0</v>
      </c>
      <c r="I114" s="11">
        <f t="shared" si="12"/>
        <v>0</v>
      </c>
      <c r="J114" s="107">
        <f t="shared" si="11"/>
        <v>0</v>
      </c>
      <c r="K114" s="97"/>
    </row>
    <row r="115" spans="1:11" s="5" customFormat="1" ht="12.75">
      <c r="A115" s="106">
        <v>106</v>
      </c>
      <c r="B115" s="56" t="s">
        <v>369</v>
      </c>
      <c r="C115" s="7" t="s">
        <v>429</v>
      </c>
      <c r="D115" s="42" t="s">
        <v>524</v>
      </c>
      <c r="E115" s="8"/>
      <c r="F115" s="8">
        <v>0</v>
      </c>
      <c r="G115" s="9">
        <v>0</v>
      </c>
      <c r="H115" s="10">
        <f t="shared" si="8"/>
        <v>0</v>
      </c>
      <c r="I115" s="11">
        <f t="shared" si="12"/>
        <v>0</v>
      </c>
      <c r="J115" s="107">
        <f t="shared" si="11"/>
        <v>0</v>
      </c>
      <c r="K115" s="97"/>
    </row>
    <row r="116" spans="1:11" s="5" customFormat="1" ht="12.75">
      <c r="A116" s="106">
        <v>107</v>
      </c>
      <c r="B116" s="56" t="s">
        <v>370</v>
      </c>
      <c r="C116" s="7" t="s">
        <v>475</v>
      </c>
      <c r="D116" s="28" t="s">
        <v>524</v>
      </c>
      <c r="E116" s="8"/>
      <c r="F116" s="8">
        <v>0</v>
      </c>
      <c r="G116" s="9">
        <v>0</v>
      </c>
      <c r="H116" s="10">
        <f t="shared" si="8"/>
        <v>0</v>
      </c>
      <c r="I116" s="11">
        <f t="shared" si="12"/>
        <v>0</v>
      </c>
      <c r="J116" s="107">
        <f t="shared" si="11"/>
        <v>0</v>
      </c>
      <c r="K116" s="97"/>
    </row>
    <row r="117" spans="1:11" s="5" customFormat="1" ht="51">
      <c r="A117" s="106">
        <v>108</v>
      </c>
      <c r="B117" s="56" t="s">
        <v>377</v>
      </c>
      <c r="C117" s="7" t="s">
        <v>476</v>
      </c>
      <c r="D117" s="42" t="s">
        <v>269</v>
      </c>
      <c r="E117" s="8" t="s">
        <v>393</v>
      </c>
      <c r="F117" s="8">
        <v>27</v>
      </c>
      <c r="G117" s="9">
        <v>0</v>
      </c>
      <c r="H117" s="10">
        <f>F117*G117</f>
        <v>0</v>
      </c>
      <c r="I117" s="11">
        <f t="shared" si="12"/>
        <v>0</v>
      </c>
      <c r="J117" s="107">
        <f>H117+I117</f>
        <v>0</v>
      </c>
      <c r="K117" s="97"/>
    </row>
    <row r="118" spans="1:11" s="5" customFormat="1" ht="12.75">
      <c r="A118" s="106">
        <v>109</v>
      </c>
      <c r="B118" s="56" t="s">
        <v>370</v>
      </c>
      <c r="C118" s="7" t="s">
        <v>477</v>
      </c>
      <c r="D118" s="28" t="s">
        <v>524</v>
      </c>
      <c r="E118" s="8"/>
      <c r="F118" s="8">
        <v>0</v>
      </c>
      <c r="G118" s="9">
        <v>0</v>
      </c>
      <c r="H118" s="10">
        <f aca="true" t="shared" si="13" ref="H118:H131">F118*G118</f>
        <v>0</v>
      </c>
      <c r="I118" s="11">
        <f t="shared" si="12"/>
        <v>0</v>
      </c>
      <c r="J118" s="107">
        <f aca="true" t="shared" si="14" ref="J118:J123">H118+I118</f>
        <v>0</v>
      </c>
      <c r="K118" s="94"/>
    </row>
    <row r="119" spans="1:11" s="5" customFormat="1" ht="12.75">
      <c r="A119" s="106">
        <v>110</v>
      </c>
      <c r="B119" s="56" t="s">
        <v>526</v>
      </c>
      <c r="C119" s="7" t="s">
        <v>478</v>
      </c>
      <c r="D119" s="28" t="s">
        <v>524</v>
      </c>
      <c r="E119" s="8"/>
      <c r="F119" s="8">
        <v>0</v>
      </c>
      <c r="G119" s="9">
        <v>0</v>
      </c>
      <c r="H119" s="10">
        <f t="shared" si="13"/>
        <v>0</v>
      </c>
      <c r="I119" s="11">
        <f t="shared" si="12"/>
        <v>0</v>
      </c>
      <c r="J119" s="107">
        <f t="shared" si="14"/>
        <v>0</v>
      </c>
      <c r="K119" s="94"/>
    </row>
    <row r="120" spans="1:11" s="5" customFormat="1" ht="12.75">
      <c r="A120" s="106">
        <v>111</v>
      </c>
      <c r="B120" s="56" t="s">
        <v>371</v>
      </c>
      <c r="C120" s="7" t="s">
        <v>479</v>
      </c>
      <c r="D120" s="28" t="s">
        <v>524</v>
      </c>
      <c r="E120" s="8"/>
      <c r="F120" s="8">
        <v>0</v>
      </c>
      <c r="G120" s="9">
        <v>0</v>
      </c>
      <c r="H120" s="10">
        <f t="shared" si="13"/>
        <v>0</v>
      </c>
      <c r="I120" s="11">
        <f t="shared" si="12"/>
        <v>0</v>
      </c>
      <c r="J120" s="107">
        <f t="shared" si="14"/>
        <v>0</v>
      </c>
      <c r="K120" s="94"/>
    </row>
    <row r="121" spans="1:11" s="5" customFormat="1" ht="25.5">
      <c r="A121" s="106">
        <v>112</v>
      </c>
      <c r="B121" s="56" t="s">
        <v>372</v>
      </c>
      <c r="C121" s="7" t="s">
        <v>428</v>
      </c>
      <c r="D121" s="28" t="s">
        <v>373</v>
      </c>
      <c r="E121" s="8" t="s">
        <v>327</v>
      </c>
      <c r="F121" s="8">
        <v>1</v>
      </c>
      <c r="G121" s="9">
        <v>0</v>
      </c>
      <c r="H121" s="10">
        <f t="shared" si="13"/>
        <v>0</v>
      </c>
      <c r="I121" s="11">
        <f t="shared" si="12"/>
        <v>0</v>
      </c>
      <c r="J121" s="107">
        <f t="shared" si="14"/>
        <v>0</v>
      </c>
      <c r="K121" s="94"/>
    </row>
    <row r="122" spans="1:11" s="5" customFormat="1" ht="25.5">
      <c r="A122" s="106">
        <v>113</v>
      </c>
      <c r="B122" s="56" t="s">
        <v>369</v>
      </c>
      <c r="C122" s="7" t="s">
        <v>480</v>
      </c>
      <c r="D122" s="28" t="s">
        <v>275</v>
      </c>
      <c r="E122" s="8" t="s">
        <v>393</v>
      </c>
      <c r="F122" s="8">
        <v>150</v>
      </c>
      <c r="G122" s="9">
        <v>0</v>
      </c>
      <c r="H122" s="10">
        <f t="shared" si="13"/>
        <v>0</v>
      </c>
      <c r="I122" s="11">
        <f t="shared" si="12"/>
        <v>0</v>
      </c>
      <c r="J122" s="107">
        <f t="shared" si="14"/>
        <v>0</v>
      </c>
      <c r="K122" s="94"/>
    </row>
    <row r="123" spans="1:11" s="5" customFormat="1" ht="12.75">
      <c r="A123" s="106">
        <v>114</v>
      </c>
      <c r="B123" s="56" t="s">
        <v>372</v>
      </c>
      <c r="C123" s="7" t="s">
        <v>422</v>
      </c>
      <c r="D123" s="28" t="s">
        <v>524</v>
      </c>
      <c r="E123" s="8"/>
      <c r="F123" s="8">
        <v>0</v>
      </c>
      <c r="G123" s="9">
        <v>0</v>
      </c>
      <c r="H123" s="10">
        <f t="shared" si="13"/>
        <v>0</v>
      </c>
      <c r="I123" s="11">
        <f t="shared" si="12"/>
        <v>0</v>
      </c>
      <c r="J123" s="107">
        <f t="shared" si="14"/>
        <v>0</v>
      </c>
      <c r="K123" s="94"/>
    </row>
    <row r="124" spans="1:11" s="5" customFormat="1" ht="12.75">
      <c r="A124" s="106">
        <v>115</v>
      </c>
      <c r="B124" s="56" t="s">
        <v>372</v>
      </c>
      <c r="C124" s="7" t="s">
        <v>481</v>
      </c>
      <c r="D124" s="28" t="s">
        <v>524</v>
      </c>
      <c r="E124" s="8"/>
      <c r="F124" s="8">
        <v>0</v>
      </c>
      <c r="G124" s="9">
        <v>0</v>
      </c>
      <c r="H124" s="10">
        <f t="shared" si="13"/>
        <v>0</v>
      </c>
      <c r="I124" s="11">
        <f t="shared" si="12"/>
        <v>0</v>
      </c>
      <c r="J124" s="107">
        <f aca="true" t="shared" si="15" ref="J124:J131">H124+I124</f>
        <v>0</v>
      </c>
      <c r="K124" s="94"/>
    </row>
    <row r="125" spans="1:11" s="5" customFormat="1" ht="25.5">
      <c r="A125" s="106">
        <v>116</v>
      </c>
      <c r="B125" s="56" t="s">
        <v>372</v>
      </c>
      <c r="C125" s="7" t="s">
        <v>482</v>
      </c>
      <c r="D125" s="28" t="s">
        <v>374</v>
      </c>
      <c r="E125" s="8" t="s">
        <v>327</v>
      </c>
      <c r="F125" s="8">
        <v>16</v>
      </c>
      <c r="G125" s="9">
        <v>0</v>
      </c>
      <c r="H125" s="10">
        <f t="shared" si="13"/>
        <v>0</v>
      </c>
      <c r="I125" s="11">
        <f t="shared" si="12"/>
        <v>0</v>
      </c>
      <c r="J125" s="107">
        <f t="shared" si="15"/>
        <v>0</v>
      </c>
      <c r="K125" s="94"/>
    </row>
    <row r="126" spans="1:11" s="5" customFormat="1" ht="38.25">
      <c r="A126" s="106">
        <v>117</v>
      </c>
      <c r="B126" s="56" t="s">
        <v>372</v>
      </c>
      <c r="C126" s="7" t="s">
        <v>483</v>
      </c>
      <c r="D126" s="44" t="s">
        <v>375</v>
      </c>
      <c r="E126" s="8" t="s">
        <v>327</v>
      </c>
      <c r="F126" s="8">
        <v>15</v>
      </c>
      <c r="G126" s="9">
        <v>0</v>
      </c>
      <c r="H126" s="10">
        <f t="shared" si="13"/>
        <v>0</v>
      </c>
      <c r="I126" s="11">
        <f t="shared" si="12"/>
        <v>0</v>
      </c>
      <c r="J126" s="107">
        <f t="shared" si="15"/>
        <v>0</v>
      </c>
      <c r="K126" s="94"/>
    </row>
    <row r="127" spans="1:11" s="5" customFormat="1" ht="12.75">
      <c r="A127" s="106">
        <v>118</v>
      </c>
      <c r="B127" s="56" t="s">
        <v>325</v>
      </c>
      <c r="C127" s="7" t="s">
        <v>484</v>
      </c>
      <c r="D127" s="28" t="s">
        <v>524</v>
      </c>
      <c r="E127" s="8"/>
      <c r="F127" s="8">
        <v>0</v>
      </c>
      <c r="G127" s="9">
        <v>0</v>
      </c>
      <c r="H127" s="10">
        <f t="shared" si="13"/>
        <v>0</v>
      </c>
      <c r="I127" s="11">
        <f t="shared" si="12"/>
        <v>0</v>
      </c>
      <c r="J127" s="107">
        <f t="shared" si="15"/>
        <v>0</v>
      </c>
      <c r="K127" s="94"/>
    </row>
    <row r="128" spans="1:11" s="5" customFormat="1" ht="38.25">
      <c r="A128" s="106">
        <v>119</v>
      </c>
      <c r="B128" s="56" t="s">
        <v>377</v>
      </c>
      <c r="C128" s="7" t="s">
        <v>485</v>
      </c>
      <c r="D128" s="28" t="s">
        <v>300</v>
      </c>
      <c r="E128" s="8" t="s">
        <v>393</v>
      </c>
      <c r="F128" s="8">
        <v>54</v>
      </c>
      <c r="G128" s="9">
        <v>0</v>
      </c>
      <c r="H128" s="10">
        <f t="shared" si="13"/>
        <v>0</v>
      </c>
      <c r="I128" s="11">
        <f t="shared" si="12"/>
        <v>0</v>
      </c>
      <c r="J128" s="107">
        <f t="shared" si="15"/>
        <v>0</v>
      </c>
      <c r="K128" s="94"/>
    </row>
    <row r="129" spans="1:11" s="5" customFormat="1" ht="25.5">
      <c r="A129" s="106">
        <v>120</v>
      </c>
      <c r="B129" s="56" t="s">
        <v>325</v>
      </c>
      <c r="C129" s="7" t="s">
        <v>486</v>
      </c>
      <c r="D129" s="28" t="s">
        <v>376</v>
      </c>
      <c r="E129" s="8" t="s">
        <v>326</v>
      </c>
      <c r="F129" s="8">
        <v>1</v>
      </c>
      <c r="G129" s="9">
        <v>0</v>
      </c>
      <c r="H129" s="10">
        <f t="shared" si="13"/>
        <v>0</v>
      </c>
      <c r="I129" s="11">
        <f t="shared" si="12"/>
        <v>0</v>
      </c>
      <c r="J129" s="107">
        <f t="shared" si="15"/>
        <v>0</v>
      </c>
      <c r="K129" s="94"/>
    </row>
    <row r="130" spans="1:11" s="4" customFormat="1" ht="13.5">
      <c r="A130" s="106">
        <v>121</v>
      </c>
      <c r="B130" s="56" t="s">
        <v>325</v>
      </c>
      <c r="C130" s="7" t="s">
        <v>487</v>
      </c>
      <c r="D130" s="28" t="s">
        <v>524</v>
      </c>
      <c r="E130" s="8"/>
      <c r="F130" s="8">
        <v>0</v>
      </c>
      <c r="G130" s="9">
        <v>0</v>
      </c>
      <c r="H130" s="10">
        <f t="shared" si="13"/>
        <v>0</v>
      </c>
      <c r="I130" s="11">
        <f t="shared" si="12"/>
        <v>0</v>
      </c>
      <c r="J130" s="107">
        <f t="shared" si="15"/>
        <v>0</v>
      </c>
      <c r="K130" s="94"/>
    </row>
    <row r="131" spans="1:11" s="4" customFormat="1" ht="13.5">
      <c r="A131" s="106">
        <v>122</v>
      </c>
      <c r="B131" s="56" t="s">
        <v>325</v>
      </c>
      <c r="C131" s="7" t="s">
        <v>488</v>
      </c>
      <c r="D131" s="28" t="s">
        <v>524</v>
      </c>
      <c r="E131" s="8"/>
      <c r="F131" s="8">
        <v>0</v>
      </c>
      <c r="G131" s="9">
        <v>0</v>
      </c>
      <c r="H131" s="10">
        <f t="shared" si="13"/>
        <v>0</v>
      </c>
      <c r="I131" s="11">
        <f t="shared" si="12"/>
        <v>0</v>
      </c>
      <c r="J131" s="107">
        <f t="shared" si="15"/>
        <v>0</v>
      </c>
      <c r="K131" s="94"/>
    </row>
    <row r="132" spans="1:11" s="4" customFormat="1" ht="51">
      <c r="A132" s="110">
        <v>123</v>
      </c>
      <c r="B132" s="57" t="s">
        <v>378</v>
      </c>
      <c r="C132" s="13" t="s">
        <v>489</v>
      </c>
      <c r="D132" s="50" t="s">
        <v>268</v>
      </c>
      <c r="E132" s="87" t="s">
        <v>393</v>
      </c>
      <c r="F132" s="8">
        <v>40</v>
      </c>
      <c r="G132" s="9">
        <v>0</v>
      </c>
      <c r="H132" s="10">
        <f>F132*G132</f>
        <v>0</v>
      </c>
      <c r="I132" s="11">
        <f t="shared" si="12"/>
        <v>0</v>
      </c>
      <c r="J132" s="107">
        <f>H132+I132</f>
        <v>0</v>
      </c>
      <c r="K132" s="94"/>
    </row>
    <row r="133" spans="1:11" s="5" customFormat="1" ht="12.75">
      <c r="A133" s="106">
        <v>124</v>
      </c>
      <c r="B133" s="56" t="s">
        <v>379</v>
      </c>
      <c r="C133" s="7" t="s">
        <v>490</v>
      </c>
      <c r="D133" s="28" t="s">
        <v>524</v>
      </c>
      <c r="E133" s="8"/>
      <c r="F133" s="8">
        <v>0</v>
      </c>
      <c r="G133" s="9">
        <v>0</v>
      </c>
      <c r="H133" s="10">
        <f>F133*G133</f>
        <v>0</v>
      </c>
      <c r="I133" s="11">
        <f t="shared" si="12"/>
        <v>0</v>
      </c>
      <c r="J133" s="107">
        <f>H133+I133</f>
        <v>0</v>
      </c>
      <c r="K133" s="94"/>
    </row>
    <row r="134" spans="1:11" s="5" customFormat="1" ht="63.75">
      <c r="A134" s="106">
        <v>125</v>
      </c>
      <c r="B134" s="56" t="s">
        <v>379</v>
      </c>
      <c r="C134" s="7" t="s">
        <v>491</v>
      </c>
      <c r="D134" s="42" t="s">
        <v>531</v>
      </c>
      <c r="E134" s="8" t="s">
        <v>326</v>
      </c>
      <c r="F134" s="8">
        <v>1</v>
      </c>
      <c r="G134" s="9">
        <v>0</v>
      </c>
      <c r="H134" s="10">
        <f>F134*G134</f>
        <v>0</v>
      </c>
      <c r="I134" s="11">
        <f aca="true" t="shared" si="16" ref="I134:I165">H134*$K$8</f>
        <v>0</v>
      </c>
      <c r="J134" s="107">
        <f>H134+I134</f>
        <v>0</v>
      </c>
      <c r="K134" s="94"/>
    </row>
    <row r="135" spans="1:11" s="5" customFormat="1" ht="51" customHeight="1">
      <c r="A135" s="106">
        <v>126</v>
      </c>
      <c r="B135" s="56" t="s">
        <v>380</v>
      </c>
      <c r="C135" s="7" t="s">
        <v>431</v>
      </c>
      <c r="D135" s="41" t="s">
        <v>547</v>
      </c>
      <c r="E135" s="41" t="s">
        <v>327</v>
      </c>
      <c r="F135" s="60">
        <v>1</v>
      </c>
      <c r="G135" s="9">
        <v>0</v>
      </c>
      <c r="H135" s="61">
        <f>F135*G135</f>
        <v>0</v>
      </c>
      <c r="I135" s="11">
        <f t="shared" si="16"/>
        <v>0</v>
      </c>
      <c r="J135" s="107">
        <f>H135+I135</f>
        <v>0</v>
      </c>
      <c r="K135" s="94"/>
    </row>
    <row r="136" spans="1:11" s="5" customFormat="1" ht="12.75">
      <c r="A136" s="106">
        <v>127</v>
      </c>
      <c r="B136" s="56" t="s">
        <v>380</v>
      </c>
      <c r="C136" s="7" t="s">
        <v>432</v>
      </c>
      <c r="D136" s="43" t="s">
        <v>243</v>
      </c>
      <c r="E136" s="43" t="s">
        <v>327</v>
      </c>
      <c r="F136" s="8">
        <v>1</v>
      </c>
      <c r="G136" s="9">
        <v>0</v>
      </c>
      <c r="H136" s="20">
        <f>F136*G136</f>
        <v>0</v>
      </c>
      <c r="I136" s="11">
        <f t="shared" si="16"/>
        <v>0</v>
      </c>
      <c r="J136" s="107">
        <f>H136+I136</f>
        <v>0</v>
      </c>
      <c r="K136" s="94"/>
    </row>
    <row r="137" spans="1:11" s="5" customFormat="1" ht="12.75">
      <c r="A137" s="106">
        <v>128</v>
      </c>
      <c r="B137" s="56" t="s">
        <v>380</v>
      </c>
      <c r="C137" s="7" t="s">
        <v>433</v>
      </c>
      <c r="D137" s="43" t="s">
        <v>524</v>
      </c>
      <c r="E137" s="43"/>
      <c r="F137" s="8">
        <v>0</v>
      </c>
      <c r="G137" s="9">
        <v>0</v>
      </c>
      <c r="H137" s="10">
        <f aca="true" t="shared" si="17" ref="H137:H161">F137*G137</f>
        <v>0</v>
      </c>
      <c r="I137" s="11">
        <f t="shared" si="16"/>
        <v>0</v>
      </c>
      <c r="J137" s="107">
        <f aca="true" t="shared" si="18" ref="J137:J161">H137+I137</f>
        <v>0</v>
      </c>
      <c r="K137" s="94"/>
    </row>
    <row r="138" spans="1:11" s="5" customFormat="1" ht="12.75">
      <c r="A138" s="106">
        <v>129</v>
      </c>
      <c r="B138" s="56" t="s">
        <v>380</v>
      </c>
      <c r="C138" s="7" t="s">
        <v>434</v>
      </c>
      <c r="D138" s="28" t="s">
        <v>524</v>
      </c>
      <c r="E138" s="43"/>
      <c r="F138" s="8">
        <v>0</v>
      </c>
      <c r="G138" s="9">
        <v>0</v>
      </c>
      <c r="H138" s="10">
        <f t="shared" si="17"/>
        <v>0</v>
      </c>
      <c r="I138" s="11">
        <f t="shared" si="16"/>
        <v>0</v>
      </c>
      <c r="J138" s="107">
        <f t="shared" si="18"/>
        <v>0</v>
      </c>
      <c r="K138" s="94"/>
    </row>
    <row r="139" spans="1:11" s="5" customFormat="1" ht="12.75">
      <c r="A139" s="106">
        <v>130</v>
      </c>
      <c r="B139" s="56" t="s">
        <v>380</v>
      </c>
      <c r="C139" s="7" t="s">
        <v>435</v>
      </c>
      <c r="D139" s="28" t="s">
        <v>524</v>
      </c>
      <c r="E139" s="43"/>
      <c r="F139" s="8">
        <v>0</v>
      </c>
      <c r="G139" s="9">
        <v>0</v>
      </c>
      <c r="H139" s="10">
        <f t="shared" si="17"/>
        <v>0</v>
      </c>
      <c r="I139" s="11">
        <f t="shared" si="16"/>
        <v>0</v>
      </c>
      <c r="J139" s="107">
        <f t="shared" si="18"/>
        <v>0</v>
      </c>
      <c r="K139" s="94"/>
    </row>
    <row r="140" spans="1:11" ht="12.75" customHeight="1">
      <c r="A140" s="106">
        <v>131</v>
      </c>
      <c r="B140" s="56" t="s">
        <v>380</v>
      </c>
      <c r="C140" s="7" t="s">
        <v>436</v>
      </c>
      <c r="D140" s="17" t="s">
        <v>343</v>
      </c>
      <c r="E140" s="22" t="s">
        <v>327</v>
      </c>
      <c r="F140" s="18">
        <v>1</v>
      </c>
      <c r="G140" s="9">
        <v>0</v>
      </c>
      <c r="H140" s="20">
        <f t="shared" si="17"/>
        <v>0</v>
      </c>
      <c r="I140" s="11">
        <f t="shared" si="16"/>
        <v>0</v>
      </c>
      <c r="J140" s="107">
        <f t="shared" si="18"/>
        <v>0</v>
      </c>
      <c r="K140" s="94"/>
    </row>
    <row r="141" spans="1:11" ht="38.25">
      <c r="A141" s="106">
        <v>132</v>
      </c>
      <c r="B141" s="56" t="s">
        <v>380</v>
      </c>
      <c r="C141" s="7" t="s">
        <v>437</v>
      </c>
      <c r="D141" s="17" t="s">
        <v>344</v>
      </c>
      <c r="E141" s="22" t="s">
        <v>327</v>
      </c>
      <c r="F141" s="18">
        <v>1</v>
      </c>
      <c r="G141" s="9">
        <v>0</v>
      </c>
      <c r="H141" s="20">
        <f t="shared" si="17"/>
        <v>0</v>
      </c>
      <c r="I141" s="11">
        <f t="shared" si="16"/>
        <v>0</v>
      </c>
      <c r="J141" s="107">
        <f t="shared" si="18"/>
        <v>0</v>
      </c>
      <c r="K141" s="94"/>
    </row>
    <row r="142" spans="1:11" ht="12.75">
      <c r="A142" s="106">
        <v>133</v>
      </c>
      <c r="B142" s="56" t="s">
        <v>380</v>
      </c>
      <c r="C142" s="7" t="s">
        <v>438</v>
      </c>
      <c r="D142" s="17" t="s">
        <v>345</v>
      </c>
      <c r="E142" s="22" t="s">
        <v>326</v>
      </c>
      <c r="F142" s="18">
        <v>1</v>
      </c>
      <c r="G142" s="9">
        <v>0</v>
      </c>
      <c r="H142" s="20">
        <f t="shared" si="17"/>
        <v>0</v>
      </c>
      <c r="I142" s="11">
        <f t="shared" si="16"/>
        <v>0</v>
      </c>
      <c r="J142" s="107">
        <f t="shared" si="18"/>
        <v>0</v>
      </c>
      <c r="K142" s="94"/>
    </row>
    <row r="143" spans="1:11" ht="12.75">
      <c r="A143" s="106">
        <v>134</v>
      </c>
      <c r="B143" s="56" t="s">
        <v>380</v>
      </c>
      <c r="C143" s="7" t="s">
        <v>439</v>
      </c>
      <c r="D143" s="17" t="s">
        <v>346</v>
      </c>
      <c r="E143" s="22" t="s">
        <v>327</v>
      </c>
      <c r="F143" s="18">
        <v>1</v>
      </c>
      <c r="G143" s="9">
        <v>0</v>
      </c>
      <c r="H143" s="20">
        <f t="shared" si="17"/>
        <v>0</v>
      </c>
      <c r="I143" s="11">
        <f t="shared" si="16"/>
        <v>0</v>
      </c>
      <c r="J143" s="107">
        <f t="shared" si="18"/>
        <v>0</v>
      </c>
      <c r="K143" s="94"/>
    </row>
    <row r="144" spans="1:11" ht="12.75">
      <c r="A144" s="106">
        <v>135</v>
      </c>
      <c r="B144" s="56" t="s">
        <v>380</v>
      </c>
      <c r="C144" s="7" t="s">
        <v>440</v>
      </c>
      <c r="D144" s="17" t="s">
        <v>347</v>
      </c>
      <c r="E144" s="22" t="s">
        <v>327</v>
      </c>
      <c r="F144" s="18">
        <v>1</v>
      </c>
      <c r="G144" s="9">
        <v>0</v>
      </c>
      <c r="H144" s="20">
        <f t="shared" si="17"/>
        <v>0</v>
      </c>
      <c r="I144" s="11">
        <f t="shared" si="16"/>
        <v>0</v>
      </c>
      <c r="J144" s="107">
        <f t="shared" si="18"/>
        <v>0</v>
      </c>
      <c r="K144" s="94"/>
    </row>
    <row r="145" spans="1:11" ht="12.75">
      <c r="A145" s="106">
        <v>136</v>
      </c>
      <c r="B145" s="56" t="s">
        <v>380</v>
      </c>
      <c r="C145" s="7" t="s">
        <v>441</v>
      </c>
      <c r="D145" s="17" t="s">
        <v>348</v>
      </c>
      <c r="E145" s="22" t="s">
        <v>327</v>
      </c>
      <c r="F145" s="18">
        <v>2</v>
      </c>
      <c r="G145" s="9">
        <v>0</v>
      </c>
      <c r="H145" s="20">
        <f t="shared" si="17"/>
        <v>0</v>
      </c>
      <c r="I145" s="11">
        <f t="shared" si="16"/>
        <v>0</v>
      </c>
      <c r="J145" s="107">
        <f t="shared" si="18"/>
        <v>0</v>
      </c>
      <c r="K145" s="94"/>
    </row>
    <row r="146" spans="1:11" ht="38.25">
      <c r="A146" s="106">
        <v>137</v>
      </c>
      <c r="B146" s="56" t="s">
        <v>380</v>
      </c>
      <c r="C146" s="7" t="s">
        <v>442</v>
      </c>
      <c r="D146" s="33" t="s">
        <v>548</v>
      </c>
      <c r="E146" s="22" t="s">
        <v>327</v>
      </c>
      <c r="F146" s="18">
        <v>1</v>
      </c>
      <c r="G146" s="9">
        <v>0</v>
      </c>
      <c r="H146" s="20">
        <f t="shared" si="17"/>
        <v>0</v>
      </c>
      <c r="I146" s="11">
        <f t="shared" si="16"/>
        <v>0</v>
      </c>
      <c r="J146" s="107">
        <f t="shared" si="18"/>
        <v>0</v>
      </c>
      <c r="K146" s="94"/>
    </row>
    <row r="147" spans="1:11" ht="25.5">
      <c r="A147" s="106">
        <v>138</v>
      </c>
      <c r="B147" s="56" t="s">
        <v>380</v>
      </c>
      <c r="C147" s="7" t="s">
        <v>443</v>
      </c>
      <c r="D147" s="17" t="s">
        <v>540</v>
      </c>
      <c r="E147" s="22" t="s">
        <v>327</v>
      </c>
      <c r="F147" s="18">
        <v>2</v>
      </c>
      <c r="G147" s="9">
        <v>0</v>
      </c>
      <c r="H147" s="20">
        <f t="shared" si="17"/>
        <v>0</v>
      </c>
      <c r="I147" s="11">
        <f t="shared" si="16"/>
        <v>0</v>
      </c>
      <c r="J147" s="107">
        <f t="shared" si="18"/>
        <v>0</v>
      </c>
      <c r="K147" s="94"/>
    </row>
    <row r="148" spans="1:11" ht="12.75">
      <c r="A148" s="106">
        <v>139</v>
      </c>
      <c r="B148" s="56" t="s">
        <v>380</v>
      </c>
      <c r="C148" s="7" t="s">
        <v>444</v>
      </c>
      <c r="D148" s="17" t="s">
        <v>541</v>
      </c>
      <c r="E148" s="22" t="s">
        <v>327</v>
      </c>
      <c r="F148" s="18">
        <v>2</v>
      </c>
      <c r="G148" s="9">
        <v>0</v>
      </c>
      <c r="H148" s="20">
        <f t="shared" si="17"/>
        <v>0</v>
      </c>
      <c r="I148" s="11">
        <f t="shared" si="16"/>
        <v>0</v>
      </c>
      <c r="J148" s="107">
        <f t="shared" si="18"/>
        <v>0</v>
      </c>
      <c r="K148" s="94"/>
    </row>
    <row r="149" spans="1:11" ht="25.5">
      <c r="A149" s="106">
        <v>140</v>
      </c>
      <c r="B149" s="56" t="s">
        <v>380</v>
      </c>
      <c r="C149" s="7" t="s">
        <v>445</v>
      </c>
      <c r="D149" s="34" t="s">
        <v>350</v>
      </c>
      <c r="E149" s="22" t="s">
        <v>327</v>
      </c>
      <c r="F149" s="18">
        <v>1</v>
      </c>
      <c r="G149" s="9">
        <v>0</v>
      </c>
      <c r="H149" s="20">
        <f t="shared" si="17"/>
        <v>0</v>
      </c>
      <c r="I149" s="11">
        <f t="shared" si="16"/>
        <v>0</v>
      </c>
      <c r="J149" s="107">
        <f t="shared" si="18"/>
        <v>0</v>
      </c>
      <c r="K149" s="94"/>
    </row>
    <row r="150" spans="1:11" ht="25.5">
      <c r="A150" s="106">
        <v>141</v>
      </c>
      <c r="B150" s="56" t="s">
        <v>380</v>
      </c>
      <c r="C150" s="7" t="s">
        <v>445</v>
      </c>
      <c r="D150" s="34" t="s">
        <v>543</v>
      </c>
      <c r="E150" s="22" t="s">
        <v>327</v>
      </c>
      <c r="F150" s="18">
        <v>1</v>
      </c>
      <c r="G150" s="9">
        <v>0</v>
      </c>
      <c r="H150" s="20">
        <f t="shared" si="17"/>
        <v>0</v>
      </c>
      <c r="I150" s="11">
        <f t="shared" si="16"/>
        <v>0</v>
      </c>
      <c r="J150" s="107">
        <f t="shared" si="18"/>
        <v>0</v>
      </c>
      <c r="K150" s="94"/>
    </row>
    <row r="151" spans="1:11" ht="12.75">
      <c r="A151" s="106">
        <v>142</v>
      </c>
      <c r="B151" s="56" t="s">
        <v>380</v>
      </c>
      <c r="C151" s="7" t="s">
        <v>446</v>
      </c>
      <c r="D151" s="17" t="s">
        <v>544</v>
      </c>
      <c r="E151" s="17" t="s">
        <v>326</v>
      </c>
      <c r="F151" s="18">
        <v>1</v>
      </c>
      <c r="G151" s="9">
        <v>0</v>
      </c>
      <c r="H151" s="20">
        <f t="shared" si="17"/>
        <v>0</v>
      </c>
      <c r="I151" s="11">
        <f t="shared" si="16"/>
        <v>0</v>
      </c>
      <c r="J151" s="107">
        <f t="shared" si="18"/>
        <v>0</v>
      </c>
      <c r="K151" s="94"/>
    </row>
    <row r="152" spans="1:11" ht="12.75">
      <c r="A152" s="106">
        <v>143</v>
      </c>
      <c r="B152" s="56" t="s">
        <v>380</v>
      </c>
      <c r="C152" s="7" t="s">
        <v>447</v>
      </c>
      <c r="D152" s="30" t="s">
        <v>351</v>
      </c>
      <c r="E152" s="17" t="s">
        <v>326</v>
      </c>
      <c r="F152" s="18">
        <v>1</v>
      </c>
      <c r="G152" s="9">
        <v>0</v>
      </c>
      <c r="H152" s="20">
        <f t="shared" si="17"/>
        <v>0</v>
      </c>
      <c r="I152" s="11">
        <f t="shared" si="16"/>
        <v>0</v>
      </c>
      <c r="J152" s="107">
        <f t="shared" si="18"/>
        <v>0</v>
      </c>
      <c r="K152" s="94"/>
    </row>
    <row r="153" spans="1:11" ht="12.75">
      <c r="A153" s="106">
        <v>144</v>
      </c>
      <c r="B153" s="56" t="s">
        <v>380</v>
      </c>
      <c r="C153" s="7" t="s">
        <v>448</v>
      </c>
      <c r="D153" s="34" t="s">
        <v>524</v>
      </c>
      <c r="E153" s="22"/>
      <c r="F153" s="18">
        <v>0</v>
      </c>
      <c r="G153" s="9">
        <v>0</v>
      </c>
      <c r="H153" s="20">
        <f t="shared" si="17"/>
        <v>0</v>
      </c>
      <c r="I153" s="11">
        <f t="shared" si="16"/>
        <v>0</v>
      </c>
      <c r="J153" s="107">
        <f t="shared" si="18"/>
        <v>0</v>
      </c>
      <c r="K153" s="94"/>
    </row>
    <row r="154" spans="1:11" ht="12.75">
      <c r="A154" s="106">
        <v>145</v>
      </c>
      <c r="B154" s="56" t="s">
        <v>380</v>
      </c>
      <c r="C154" s="7" t="s">
        <v>449</v>
      </c>
      <c r="D154" s="31" t="s">
        <v>524</v>
      </c>
      <c r="E154" s="17"/>
      <c r="F154" s="18">
        <v>0</v>
      </c>
      <c r="G154" s="9">
        <v>0</v>
      </c>
      <c r="H154" s="20">
        <f>F154*G154</f>
        <v>0</v>
      </c>
      <c r="I154" s="11">
        <f t="shared" si="16"/>
        <v>0</v>
      </c>
      <c r="J154" s="108">
        <f>H154+I154</f>
        <v>0</v>
      </c>
      <c r="K154" s="94"/>
    </row>
    <row r="155" spans="1:11" ht="12.75">
      <c r="A155" s="106">
        <v>146</v>
      </c>
      <c r="B155" s="56" t="s">
        <v>380</v>
      </c>
      <c r="C155" s="7" t="s">
        <v>450</v>
      </c>
      <c r="D155" s="17" t="s">
        <v>352</v>
      </c>
      <c r="E155" s="18" t="s">
        <v>353</v>
      </c>
      <c r="F155" s="52">
        <v>25</v>
      </c>
      <c r="G155" s="9">
        <v>0</v>
      </c>
      <c r="H155" s="20">
        <f t="shared" si="17"/>
        <v>0</v>
      </c>
      <c r="I155" s="11">
        <f t="shared" si="16"/>
        <v>0</v>
      </c>
      <c r="J155" s="108">
        <f t="shared" si="18"/>
        <v>0</v>
      </c>
      <c r="K155" s="94"/>
    </row>
    <row r="156" spans="1:11" ht="12.75">
      <c r="A156" s="106">
        <v>147</v>
      </c>
      <c r="B156" s="56" t="s">
        <v>380</v>
      </c>
      <c r="C156" s="7" t="s">
        <v>451</v>
      </c>
      <c r="D156" s="17" t="s">
        <v>354</v>
      </c>
      <c r="E156" s="18" t="s">
        <v>353</v>
      </c>
      <c r="F156" s="52">
        <v>25</v>
      </c>
      <c r="G156" s="9">
        <v>0</v>
      </c>
      <c r="H156" s="20">
        <f t="shared" si="17"/>
        <v>0</v>
      </c>
      <c r="I156" s="11">
        <f t="shared" si="16"/>
        <v>0</v>
      </c>
      <c r="J156" s="108">
        <f t="shared" si="18"/>
        <v>0</v>
      </c>
      <c r="K156" s="94"/>
    </row>
    <row r="157" spans="1:11" ht="12.75">
      <c r="A157" s="106">
        <v>148</v>
      </c>
      <c r="B157" s="56" t="s">
        <v>380</v>
      </c>
      <c r="C157" s="7" t="s">
        <v>452</v>
      </c>
      <c r="D157" s="17" t="s">
        <v>355</v>
      </c>
      <c r="E157" s="18" t="s">
        <v>353</v>
      </c>
      <c r="F157" s="52">
        <v>25</v>
      </c>
      <c r="G157" s="9">
        <v>0</v>
      </c>
      <c r="H157" s="20">
        <f t="shared" si="17"/>
        <v>0</v>
      </c>
      <c r="I157" s="11">
        <f t="shared" si="16"/>
        <v>0</v>
      </c>
      <c r="J157" s="108">
        <f t="shared" si="18"/>
        <v>0</v>
      </c>
      <c r="K157" s="94"/>
    </row>
    <row r="158" spans="1:10" ht="12.75">
      <c r="A158" s="106">
        <v>149</v>
      </c>
      <c r="B158" s="56" t="s">
        <v>380</v>
      </c>
      <c r="C158" s="7" t="s">
        <v>453</v>
      </c>
      <c r="D158" s="28" t="s">
        <v>356</v>
      </c>
      <c r="E158" s="8" t="s">
        <v>353</v>
      </c>
      <c r="F158" s="6">
        <v>17</v>
      </c>
      <c r="G158" s="9">
        <v>0</v>
      </c>
      <c r="H158" s="10">
        <f t="shared" si="17"/>
        <v>0</v>
      </c>
      <c r="I158" s="11">
        <f t="shared" si="16"/>
        <v>0</v>
      </c>
      <c r="J158" s="108">
        <f t="shared" si="18"/>
        <v>0</v>
      </c>
    </row>
    <row r="159" spans="1:10" ht="12.75">
      <c r="A159" s="106">
        <v>150</v>
      </c>
      <c r="B159" s="56" t="s">
        <v>380</v>
      </c>
      <c r="C159" s="7" t="s">
        <v>454</v>
      </c>
      <c r="D159" s="28" t="s">
        <v>357</v>
      </c>
      <c r="E159" s="8" t="s">
        <v>353</v>
      </c>
      <c r="F159" s="6">
        <v>17</v>
      </c>
      <c r="G159" s="9">
        <v>0</v>
      </c>
      <c r="H159" s="10">
        <f t="shared" si="17"/>
        <v>0</v>
      </c>
      <c r="I159" s="11">
        <f t="shared" si="16"/>
        <v>0</v>
      </c>
      <c r="J159" s="108">
        <f t="shared" si="18"/>
        <v>0</v>
      </c>
    </row>
    <row r="160" spans="1:11" ht="25.5">
      <c r="A160" s="106">
        <v>151</v>
      </c>
      <c r="B160" s="56" t="s">
        <v>380</v>
      </c>
      <c r="C160" s="7" t="s">
        <v>455</v>
      </c>
      <c r="D160" s="17" t="s">
        <v>545</v>
      </c>
      <c r="E160" s="18" t="s">
        <v>353</v>
      </c>
      <c r="F160" s="52">
        <v>28</v>
      </c>
      <c r="G160" s="9">
        <v>0</v>
      </c>
      <c r="H160" s="20">
        <f t="shared" si="17"/>
        <v>0</v>
      </c>
      <c r="I160" s="11">
        <f t="shared" si="16"/>
        <v>0</v>
      </c>
      <c r="J160" s="108">
        <f t="shared" si="18"/>
        <v>0</v>
      </c>
      <c r="K160" s="94"/>
    </row>
    <row r="161" spans="1:11" ht="25.5">
      <c r="A161" s="106">
        <v>152</v>
      </c>
      <c r="B161" s="56" t="s">
        <v>380</v>
      </c>
      <c r="C161" s="7" t="s">
        <v>456</v>
      </c>
      <c r="D161" s="17" t="s">
        <v>546</v>
      </c>
      <c r="E161" s="18" t="s">
        <v>353</v>
      </c>
      <c r="F161" s="53">
        <v>17</v>
      </c>
      <c r="G161" s="9">
        <v>0</v>
      </c>
      <c r="H161" s="20">
        <f t="shared" si="17"/>
        <v>0</v>
      </c>
      <c r="I161" s="11">
        <f t="shared" si="16"/>
        <v>0</v>
      </c>
      <c r="J161" s="107">
        <f t="shared" si="18"/>
        <v>0</v>
      </c>
      <c r="K161" s="94"/>
    </row>
    <row r="162" spans="1:11" ht="12.75">
      <c r="A162" s="106">
        <v>153</v>
      </c>
      <c r="B162" s="56" t="s">
        <v>380</v>
      </c>
      <c r="C162" s="7" t="s">
        <v>457</v>
      </c>
      <c r="D162" s="28" t="s">
        <v>524</v>
      </c>
      <c r="E162" s="8"/>
      <c r="F162" s="54">
        <v>0</v>
      </c>
      <c r="G162" s="9">
        <v>0</v>
      </c>
      <c r="H162" s="10">
        <f aca="true" t="shared" si="19" ref="H162:H178">F162*G162</f>
        <v>0</v>
      </c>
      <c r="I162" s="11">
        <f t="shared" si="16"/>
        <v>0</v>
      </c>
      <c r="J162" s="107">
        <f aca="true" t="shared" si="20" ref="J162:J178">H162+I162</f>
        <v>0</v>
      </c>
      <c r="K162" s="94"/>
    </row>
    <row r="163" spans="1:11" ht="12.75">
      <c r="A163" s="106">
        <v>154</v>
      </c>
      <c r="B163" s="56" t="s">
        <v>380</v>
      </c>
      <c r="C163" s="7" t="s">
        <v>458</v>
      </c>
      <c r="D163" s="28" t="s">
        <v>524</v>
      </c>
      <c r="E163" s="8"/>
      <c r="F163" s="54">
        <v>0</v>
      </c>
      <c r="G163" s="9">
        <v>0</v>
      </c>
      <c r="H163" s="10">
        <f t="shared" si="19"/>
        <v>0</v>
      </c>
      <c r="I163" s="11">
        <f t="shared" si="16"/>
        <v>0</v>
      </c>
      <c r="J163" s="107">
        <f t="shared" si="20"/>
        <v>0</v>
      </c>
      <c r="K163" s="94"/>
    </row>
    <row r="164" spans="1:11" ht="12.75">
      <c r="A164" s="106">
        <v>155</v>
      </c>
      <c r="B164" s="56" t="s">
        <v>380</v>
      </c>
      <c r="C164" s="7" t="s">
        <v>459</v>
      </c>
      <c r="D164" s="17" t="s">
        <v>262</v>
      </c>
      <c r="E164" s="18" t="s">
        <v>326</v>
      </c>
      <c r="F164" s="18">
        <v>1</v>
      </c>
      <c r="G164" s="9">
        <v>0</v>
      </c>
      <c r="H164" s="20">
        <f t="shared" si="19"/>
        <v>0</v>
      </c>
      <c r="I164" s="11">
        <f t="shared" si="16"/>
        <v>0</v>
      </c>
      <c r="J164" s="107">
        <f t="shared" si="20"/>
        <v>0</v>
      </c>
      <c r="K164" s="94"/>
    </row>
    <row r="165" spans="1:11" ht="12.75">
      <c r="A165" s="106">
        <v>156</v>
      </c>
      <c r="B165" s="56" t="s">
        <v>380</v>
      </c>
      <c r="C165" s="7" t="s">
        <v>460</v>
      </c>
      <c r="D165" s="17" t="s">
        <v>358</v>
      </c>
      <c r="E165" s="18" t="s">
        <v>326</v>
      </c>
      <c r="F165" s="18">
        <v>1</v>
      </c>
      <c r="G165" s="9">
        <v>0</v>
      </c>
      <c r="H165" s="20">
        <f t="shared" si="19"/>
        <v>0</v>
      </c>
      <c r="I165" s="11">
        <f t="shared" si="16"/>
        <v>0</v>
      </c>
      <c r="J165" s="107">
        <f t="shared" si="20"/>
        <v>0</v>
      </c>
      <c r="K165" s="94"/>
    </row>
    <row r="166" spans="1:11" ht="76.5">
      <c r="A166" s="106">
        <v>157</v>
      </c>
      <c r="B166" s="56" t="s">
        <v>380</v>
      </c>
      <c r="C166" s="7" t="s">
        <v>461</v>
      </c>
      <c r="D166" s="35" t="s">
        <v>571</v>
      </c>
      <c r="E166" s="18" t="s">
        <v>326</v>
      </c>
      <c r="F166" s="18">
        <v>1</v>
      </c>
      <c r="G166" s="9">
        <v>0</v>
      </c>
      <c r="H166" s="20">
        <f t="shared" si="19"/>
        <v>0</v>
      </c>
      <c r="I166" s="11">
        <f aca="true" t="shared" si="21" ref="I166:I197">H166*$K$8</f>
        <v>0</v>
      </c>
      <c r="J166" s="107">
        <f t="shared" si="20"/>
        <v>0</v>
      </c>
      <c r="K166" s="94"/>
    </row>
    <row r="167" spans="1:11" ht="38.25" customHeight="1">
      <c r="A167" s="106">
        <v>158</v>
      </c>
      <c r="B167" s="56" t="s">
        <v>381</v>
      </c>
      <c r="C167" s="7" t="s">
        <v>431</v>
      </c>
      <c r="D167" s="43" t="s">
        <v>524</v>
      </c>
      <c r="E167" s="43"/>
      <c r="F167" s="8">
        <v>0</v>
      </c>
      <c r="G167" s="9">
        <v>0</v>
      </c>
      <c r="H167" s="10">
        <f>F167*G167</f>
        <v>0</v>
      </c>
      <c r="I167" s="11">
        <f t="shared" si="21"/>
        <v>0</v>
      </c>
      <c r="J167" s="107">
        <f>H167+I167</f>
        <v>0</v>
      </c>
      <c r="K167" s="94"/>
    </row>
    <row r="168" spans="1:11" ht="12.75">
      <c r="A168" s="106">
        <v>159</v>
      </c>
      <c r="B168" s="56" t="s">
        <v>381</v>
      </c>
      <c r="C168" s="7" t="s">
        <v>432</v>
      </c>
      <c r="D168" s="43" t="s">
        <v>524</v>
      </c>
      <c r="E168" s="43"/>
      <c r="F168" s="8">
        <v>0</v>
      </c>
      <c r="G168" s="9">
        <v>0</v>
      </c>
      <c r="H168" s="10">
        <f t="shared" si="19"/>
        <v>0</v>
      </c>
      <c r="I168" s="11">
        <f t="shared" si="21"/>
        <v>0</v>
      </c>
      <c r="J168" s="107">
        <f t="shared" si="20"/>
        <v>0</v>
      </c>
      <c r="K168" s="94"/>
    </row>
    <row r="169" spans="1:11" ht="12.75">
      <c r="A169" s="106">
        <v>160</v>
      </c>
      <c r="B169" s="56" t="s">
        <v>381</v>
      </c>
      <c r="C169" s="7" t="s">
        <v>433</v>
      </c>
      <c r="D169" s="43" t="s">
        <v>524</v>
      </c>
      <c r="E169" s="43"/>
      <c r="F169" s="8">
        <v>0</v>
      </c>
      <c r="G169" s="9">
        <v>0</v>
      </c>
      <c r="H169" s="10">
        <f t="shared" si="19"/>
        <v>0</v>
      </c>
      <c r="I169" s="11">
        <f t="shared" si="21"/>
        <v>0</v>
      </c>
      <c r="J169" s="107">
        <f t="shared" si="20"/>
        <v>0</v>
      </c>
      <c r="K169" s="94"/>
    </row>
    <row r="170" spans="1:11" ht="12.75">
      <c r="A170" s="106">
        <v>161</v>
      </c>
      <c r="B170" s="56" t="s">
        <v>381</v>
      </c>
      <c r="C170" s="7" t="s">
        <v>434</v>
      </c>
      <c r="D170" s="28" t="s">
        <v>524</v>
      </c>
      <c r="E170" s="43"/>
      <c r="F170" s="8">
        <v>0</v>
      </c>
      <c r="G170" s="9">
        <v>0</v>
      </c>
      <c r="H170" s="10">
        <f t="shared" si="19"/>
        <v>0</v>
      </c>
      <c r="I170" s="11">
        <f t="shared" si="21"/>
        <v>0</v>
      </c>
      <c r="J170" s="107">
        <f t="shared" si="20"/>
        <v>0</v>
      </c>
      <c r="K170" s="94"/>
    </row>
    <row r="171" spans="1:11" ht="12.75">
      <c r="A171" s="106">
        <v>162</v>
      </c>
      <c r="B171" s="56" t="s">
        <v>381</v>
      </c>
      <c r="C171" s="7" t="s">
        <v>435</v>
      </c>
      <c r="D171" s="28" t="s">
        <v>524</v>
      </c>
      <c r="E171" s="43"/>
      <c r="F171" s="8">
        <v>0</v>
      </c>
      <c r="G171" s="9">
        <v>0</v>
      </c>
      <c r="H171" s="10">
        <f t="shared" si="19"/>
        <v>0</v>
      </c>
      <c r="I171" s="11">
        <f t="shared" si="21"/>
        <v>0</v>
      </c>
      <c r="J171" s="107">
        <f t="shared" si="20"/>
        <v>0</v>
      </c>
      <c r="K171" s="94"/>
    </row>
    <row r="172" spans="1:11" ht="12.75" customHeight="1">
      <c r="A172" s="106">
        <v>163</v>
      </c>
      <c r="B172" s="56" t="s">
        <v>381</v>
      </c>
      <c r="C172" s="7" t="s">
        <v>436</v>
      </c>
      <c r="D172" s="28" t="s">
        <v>524</v>
      </c>
      <c r="E172" s="43"/>
      <c r="F172" s="8">
        <v>0</v>
      </c>
      <c r="G172" s="9">
        <v>0</v>
      </c>
      <c r="H172" s="10">
        <f>F172*G172</f>
        <v>0</v>
      </c>
      <c r="I172" s="11">
        <f t="shared" si="21"/>
        <v>0</v>
      </c>
      <c r="J172" s="107">
        <f>H172+I172</f>
        <v>0</v>
      </c>
      <c r="K172" s="94"/>
    </row>
    <row r="173" spans="1:11" ht="12.75">
      <c r="A173" s="106">
        <v>164</v>
      </c>
      <c r="B173" s="56" t="s">
        <v>381</v>
      </c>
      <c r="C173" s="7" t="s">
        <v>437</v>
      </c>
      <c r="D173" s="28" t="s">
        <v>524</v>
      </c>
      <c r="E173" s="43"/>
      <c r="F173" s="8">
        <v>0</v>
      </c>
      <c r="G173" s="9">
        <v>0</v>
      </c>
      <c r="H173" s="10">
        <f t="shared" si="19"/>
        <v>0</v>
      </c>
      <c r="I173" s="11">
        <f t="shared" si="21"/>
        <v>0</v>
      </c>
      <c r="J173" s="107">
        <f t="shared" si="20"/>
        <v>0</v>
      </c>
      <c r="K173" s="94"/>
    </row>
    <row r="174" spans="1:11" ht="12.75">
      <c r="A174" s="106">
        <v>165</v>
      </c>
      <c r="B174" s="56" t="s">
        <v>381</v>
      </c>
      <c r="C174" s="7" t="s">
        <v>438</v>
      </c>
      <c r="D174" s="28" t="s">
        <v>524</v>
      </c>
      <c r="E174" s="43"/>
      <c r="F174" s="8">
        <v>0</v>
      </c>
      <c r="G174" s="9">
        <v>0</v>
      </c>
      <c r="H174" s="10">
        <f t="shared" si="19"/>
        <v>0</v>
      </c>
      <c r="I174" s="11">
        <f t="shared" si="21"/>
        <v>0</v>
      </c>
      <c r="J174" s="107">
        <f t="shared" si="20"/>
        <v>0</v>
      </c>
      <c r="K174" s="94"/>
    </row>
    <row r="175" spans="1:11" ht="12.75">
      <c r="A175" s="106">
        <v>166</v>
      </c>
      <c r="B175" s="56" t="s">
        <v>381</v>
      </c>
      <c r="C175" s="7" t="s">
        <v>439</v>
      </c>
      <c r="D175" s="28" t="s">
        <v>524</v>
      </c>
      <c r="E175" s="43"/>
      <c r="F175" s="8">
        <v>0</v>
      </c>
      <c r="G175" s="9">
        <v>0</v>
      </c>
      <c r="H175" s="10">
        <f t="shared" si="19"/>
        <v>0</v>
      </c>
      <c r="I175" s="11">
        <f t="shared" si="21"/>
        <v>0</v>
      </c>
      <c r="J175" s="107">
        <f t="shared" si="20"/>
        <v>0</v>
      </c>
      <c r="K175" s="94"/>
    </row>
    <row r="176" spans="1:11" ht="12.75">
      <c r="A176" s="106">
        <v>167</v>
      </c>
      <c r="B176" s="56" t="s">
        <v>381</v>
      </c>
      <c r="C176" s="7" t="s">
        <v>440</v>
      </c>
      <c r="D176" s="28" t="s">
        <v>524</v>
      </c>
      <c r="E176" s="43"/>
      <c r="F176" s="8">
        <v>0</v>
      </c>
      <c r="G176" s="9">
        <v>0</v>
      </c>
      <c r="H176" s="10">
        <f t="shared" si="19"/>
        <v>0</v>
      </c>
      <c r="I176" s="11">
        <f t="shared" si="21"/>
        <v>0</v>
      </c>
      <c r="J176" s="107">
        <f t="shared" si="20"/>
        <v>0</v>
      </c>
      <c r="K176" s="94"/>
    </row>
    <row r="177" spans="1:11" ht="12.75">
      <c r="A177" s="106">
        <v>168</v>
      </c>
      <c r="B177" s="56" t="s">
        <v>381</v>
      </c>
      <c r="C177" s="7" t="s">
        <v>441</v>
      </c>
      <c r="D177" s="28" t="s">
        <v>524</v>
      </c>
      <c r="E177" s="43"/>
      <c r="F177" s="8">
        <v>0</v>
      </c>
      <c r="G177" s="9">
        <v>0</v>
      </c>
      <c r="H177" s="10">
        <f t="shared" si="19"/>
        <v>0</v>
      </c>
      <c r="I177" s="11">
        <f t="shared" si="21"/>
        <v>0</v>
      </c>
      <c r="J177" s="107">
        <f t="shared" si="20"/>
        <v>0</v>
      </c>
      <c r="K177" s="94"/>
    </row>
    <row r="178" spans="1:11" ht="12.75">
      <c r="A178" s="106">
        <v>169</v>
      </c>
      <c r="B178" s="56" t="s">
        <v>381</v>
      </c>
      <c r="C178" s="7" t="s">
        <v>442</v>
      </c>
      <c r="D178" s="28" t="s">
        <v>524</v>
      </c>
      <c r="E178" s="43"/>
      <c r="F178" s="8">
        <v>0</v>
      </c>
      <c r="G178" s="9">
        <v>0</v>
      </c>
      <c r="H178" s="10">
        <f t="shared" si="19"/>
        <v>0</v>
      </c>
      <c r="I178" s="11">
        <f t="shared" si="21"/>
        <v>0</v>
      </c>
      <c r="J178" s="107">
        <f t="shared" si="20"/>
        <v>0</v>
      </c>
      <c r="K178" s="94"/>
    </row>
    <row r="179" spans="1:11" ht="12.75">
      <c r="A179" s="106">
        <v>170</v>
      </c>
      <c r="B179" s="56" t="s">
        <v>381</v>
      </c>
      <c r="C179" s="7" t="s">
        <v>443</v>
      </c>
      <c r="D179" s="28" t="s">
        <v>524</v>
      </c>
      <c r="E179" s="43"/>
      <c r="F179" s="8">
        <v>0</v>
      </c>
      <c r="G179" s="9">
        <v>0</v>
      </c>
      <c r="H179" s="10">
        <f aca="true" t="shared" si="22" ref="H179:H203">F179*G179</f>
        <v>0</v>
      </c>
      <c r="I179" s="11">
        <f t="shared" si="21"/>
        <v>0</v>
      </c>
      <c r="J179" s="107">
        <f aca="true" t="shared" si="23" ref="J179:J203">H179+I179</f>
        <v>0</v>
      </c>
      <c r="K179" s="94"/>
    </row>
    <row r="180" spans="1:11" ht="12.75">
      <c r="A180" s="106">
        <v>171</v>
      </c>
      <c r="B180" s="56" t="s">
        <v>381</v>
      </c>
      <c r="C180" s="7" t="s">
        <v>444</v>
      </c>
      <c r="D180" s="28" t="s">
        <v>524</v>
      </c>
      <c r="E180" s="43"/>
      <c r="F180" s="8">
        <v>0</v>
      </c>
      <c r="G180" s="9">
        <v>0</v>
      </c>
      <c r="H180" s="10">
        <f t="shared" si="22"/>
        <v>0</v>
      </c>
      <c r="I180" s="11">
        <f t="shared" si="21"/>
        <v>0</v>
      </c>
      <c r="J180" s="107">
        <f t="shared" si="23"/>
        <v>0</v>
      </c>
      <c r="K180" s="94"/>
    </row>
    <row r="181" spans="1:11" ht="12.75">
      <c r="A181" s="106">
        <v>172</v>
      </c>
      <c r="B181" s="56" t="s">
        <v>381</v>
      </c>
      <c r="C181" s="7" t="s">
        <v>445</v>
      </c>
      <c r="D181" s="28" t="s">
        <v>524</v>
      </c>
      <c r="E181" s="43"/>
      <c r="F181" s="8">
        <v>0</v>
      </c>
      <c r="G181" s="9">
        <v>0</v>
      </c>
      <c r="H181" s="10">
        <f t="shared" si="22"/>
        <v>0</v>
      </c>
      <c r="I181" s="11">
        <f t="shared" si="21"/>
        <v>0</v>
      </c>
      <c r="J181" s="107">
        <f t="shared" si="23"/>
        <v>0</v>
      </c>
      <c r="K181" s="94"/>
    </row>
    <row r="182" spans="1:11" ht="12.75">
      <c r="A182" s="106">
        <v>173</v>
      </c>
      <c r="B182" s="56" t="s">
        <v>381</v>
      </c>
      <c r="C182" s="7" t="s">
        <v>445</v>
      </c>
      <c r="D182" s="28" t="s">
        <v>524</v>
      </c>
      <c r="E182" s="43"/>
      <c r="F182" s="8">
        <v>0</v>
      </c>
      <c r="G182" s="9">
        <v>0</v>
      </c>
      <c r="H182" s="10">
        <f t="shared" si="22"/>
        <v>0</v>
      </c>
      <c r="I182" s="11">
        <f t="shared" si="21"/>
        <v>0</v>
      </c>
      <c r="J182" s="107">
        <f t="shared" si="23"/>
        <v>0</v>
      </c>
      <c r="K182" s="94"/>
    </row>
    <row r="183" spans="1:11" ht="12.75">
      <c r="A183" s="106">
        <v>174</v>
      </c>
      <c r="B183" s="56" t="s">
        <v>381</v>
      </c>
      <c r="C183" s="7" t="s">
        <v>446</v>
      </c>
      <c r="D183" s="28" t="s">
        <v>524</v>
      </c>
      <c r="E183" s="28"/>
      <c r="F183" s="8">
        <v>0</v>
      </c>
      <c r="G183" s="9">
        <v>0</v>
      </c>
      <c r="H183" s="10">
        <f t="shared" si="22"/>
        <v>0</v>
      </c>
      <c r="I183" s="11">
        <f t="shared" si="21"/>
        <v>0</v>
      </c>
      <c r="J183" s="107">
        <f t="shared" si="23"/>
        <v>0</v>
      </c>
      <c r="K183" s="94"/>
    </row>
    <row r="184" spans="1:11" ht="12.75">
      <c r="A184" s="106">
        <v>175</v>
      </c>
      <c r="B184" s="56" t="s">
        <v>381</v>
      </c>
      <c r="C184" s="7" t="s">
        <v>447</v>
      </c>
      <c r="D184" s="28" t="s">
        <v>524</v>
      </c>
      <c r="E184" s="28"/>
      <c r="F184" s="8">
        <v>0</v>
      </c>
      <c r="G184" s="9">
        <v>0</v>
      </c>
      <c r="H184" s="10">
        <f t="shared" si="22"/>
        <v>0</v>
      </c>
      <c r="I184" s="11">
        <f t="shared" si="21"/>
        <v>0</v>
      </c>
      <c r="J184" s="107">
        <f t="shared" si="23"/>
        <v>0</v>
      </c>
      <c r="K184" s="94"/>
    </row>
    <row r="185" spans="1:11" ht="12.75">
      <c r="A185" s="106">
        <v>176</v>
      </c>
      <c r="B185" s="56" t="s">
        <v>381</v>
      </c>
      <c r="C185" s="7" t="s">
        <v>448</v>
      </c>
      <c r="D185" s="28" t="s">
        <v>524</v>
      </c>
      <c r="E185" s="43"/>
      <c r="F185" s="8">
        <v>0</v>
      </c>
      <c r="G185" s="9">
        <v>0</v>
      </c>
      <c r="H185" s="10">
        <f t="shared" si="22"/>
        <v>0</v>
      </c>
      <c r="I185" s="11">
        <f t="shared" si="21"/>
        <v>0</v>
      </c>
      <c r="J185" s="107">
        <f t="shared" si="23"/>
        <v>0</v>
      </c>
      <c r="K185" s="94"/>
    </row>
    <row r="186" spans="1:11" ht="12.75">
      <c r="A186" s="106">
        <v>177</v>
      </c>
      <c r="B186" s="56" t="s">
        <v>381</v>
      </c>
      <c r="C186" s="7" t="s">
        <v>449</v>
      </c>
      <c r="D186" s="28" t="s">
        <v>524</v>
      </c>
      <c r="E186" s="43"/>
      <c r="F186" s="8">
        <v>0</v>
      </c>
      <c r="G186" s="9">
        <v>0</v>
      </c>
      <c r="H186" s="10">
        <f t="shared" si="22"/>
        <v>0</v>
      </c>
      <c r="I186" s="11">
        <f t="shared" si="21"/>
        <v>0</v>
      </c>
      <c r="J186" s="107">
        <f t="shared" si="23"/>
        <v>0</v>
      </c>
      <c r="K186" s="94"/>
    </row>
    <row r="187" spans="1:11" ht="12.75">
      <c r="A187" s="106">
        <v>178</v>
      </c>
      <c r="B187" s="56" t="s">
        <v>381</v>
      </c>
      <c r="C187" s="7" t="s">
        <v>450</v>
      </c>
      <c r="D187" s="28" t="s">
        <v>524</v>
      </c>
      <c r="E187" s="8"/>
      <c r="F187" s="8">
        <v>0</v>
      </c>
      <c r="G187" s="9">
        <v>0</v>
      </c>
      <c r="H187" s="10">
        <f t="shared" si="22"/>
        <v>0</v>
      </c>
      <c r="I187" s="11">
        <f t="shared" si="21"/>
        <v>0</v>
      </c>
      <c r="J187" s="107">
        <f t="shared" si="23"/>
        <v>0</v>
      </c>
      <c r="K187" s="94"/>
    </row>
    <row r="188" spans="1:11" ht="12.75">
      <c r="A188" s="106">
        <v>179</v>
      </c>
      <c r="B188" s="56" t="s">
        <v>381</v>
      </c>
      <c r="C188" s="7" t="s">
        <v>451</v>
      </c>
      <c r="D188" s="28" t="s">
        <v>524</v>
      </c>
      <c r="E188" s="8"/>
      <c r="F188" s="8">
        <v>0</v>
      </c>
      <c r="G188" s="9">
        <v>0</v>
      </c>
      <c r="H188" s="10">
        <f t="shared" si="22"/>
        <v>0</v>
      </c>
      <c r="I188" s="11">
        <f t="shared" si="21"/>
        <v>0</v>
      </c>
      <c r="J188" s="107">
        <f t="shared" si="23"/>
        <v>0</v>
      </c>
      <c r="K188" s="94"/>
    </row>
    <row r="189" spans="1:11" ht="12.75">
      <c r="A189" s="106">
        <v>180</v>
      </c>
      <c r="B189" s="56" t="s">
        <v>381</v>
      </c>
      <c r="C189" s="7" t="s">
        <v>452</v>
      </c>
      <c r="D189" s="28" t="s">
        <v>524</v>
      </c>
      <c r="E189" s="8"/>
      <c r="F189" s="8">
        <v>0</v>
      </c>
      <c r="G189" s="9">
        <v>0</v>
      </c>
      <c r="H189" s="10">
        <f t="shared" si="22"/>
        <v>0</v>
      </c>
      <c r="I189" s="11">
        <f t="shared" si="21"/>
        <v>0</v>
      </c>
      <c r="J189" s="107">
        <f t="shared" si="23"/>
        <v>0</v>
      </c>
      <c r="K189" s="94"/>
    </row>
    <row r="190" spans="1:11" ht="12.75">
      <c r="A190" s="106">
        <v>181</v>
      </c>
      <c r="B190" s="56" t="s">
        <v>381</v>
      </c>
      <c r="C190" s="7" t="s">
        <v>453</v>
      </c>
      <c r="D190" s="28" t="s">
        <v>524</v>
      </c>
      <c r="E190" s="8"/>
      <c r="F190" s="8">
        <v>0</v>
      </c>
      <c r="G190" s="9">
        <v>0</v>
      </c>
      <c r="H190" s="10">
        <f t="shared" si="22"/>
        <v>0</v>
      </c>
      <c r="I190" s="11">
        <f t="shared" si="21"/>
        <v>0</v>
      </c>
      <c r="J190" s="107">
        <f t="shared" si="23"/>
        <v>0</v>
      </c>
      <c r="K190" s="94"/>
    </row>
    <row r="191" spans="1:11" ht="12.75">
      <c r="A191" s="106">
        <v>182</v>
      </c>
      <c r="B191" s="56" t="s">
        <v>381</v>
      </c>
      <c r="C191" s="7" t="s">
        <v>454</v>
      </c>
      <c r="D191" s="28" t="s">
        <v>524</v>
      </c>
      <c r="E191" s="8"/>
      <c r="F191" s="8">
        <v>0</v>
      </c>
      <c r="G191" s="9">
        <v>0</v>
      </c>
      <c r="H191" s="10">
        <f t="shared" si="22"/>
        <v>0</v>
      </c>
      <c r="I191" s="11">
        <f t="shared" si="21"/>
        <v>0</v>
      </c>
      <c r="J191" s="107">
        <f t="shared" si="23"/>
        <v>0</v>
      </c>
      <c r="K191" s="94"/>
    </row>
    <row r="192" spans="1:11" ht="12.75">
      <c r="A192" s="106">
        <v>183</v>
      </c>
      <c r="B192" s="56" t="s">
        <v>381</v>
      </c>
      <c r="C192" s="7" t="s">
        <v>455</v>
      </c>
      <c r="D192" s="28" t="s">
        <v>524</v>
      </c>
      <c r="E192" s="8"/>
      <c r="F192" s="8">
        <v>0</v>
      </c>
      <c r="G192" s="9">
        <v>0</v>
      </c>
      <c r="H192" s="10">
        <f t="shared" si="22"/>
        <v>0</v>
      </c>
      <c r="I192" s="11">
        <f t="shared" si="21"/>
        <v>0</v>
      </c>
      <c r="J192" s="107">
        <f t="shared" si="23"/>
        <v>0</v>
      </c>
      <c r="K192" s="94"/>
    </row>
    <row r="193" spans="1:11" ht="12.75">
      <c r="A193" s="106">
        <v>184</v>
      </c>
      <c r="B193" s="56" t="s">
        <v>381</v>
      </c>
      <c r="C193" s="7" t="s">
        <v>456</v>
      </c>
      <c r="D193" s="28" t="s">
        <v>524</v>
      </c>
      <c r="E193" s="8"/>
      <c r="F193" s="8">
        <v>0</v>
      </c>
      <c r="G193" s="9">
        <v>0</v>
      </c>
      <c r="H193" s="10">
        <f t="shared" si="22"/>
        <v>0</v>
      </c>
      <c r="I193" s="11">
        <f t="shared" si="21"/>
        <v>0</v>
      </c>
      <c r="J193" s="107">
        <f t="shared" si="23"/>
        <v>0</v>
      </c>
      <c r="K193" s="94"/>
    </row>
    <row r="194" spans="1:11" ht="12.75">
      <c r="A194" s="106">
        <v>185</v>
      </c>
      <c r="B194" s="56" t="s">
        <v>381</v>
      </c>
      <c r="C194" s="7" t="s">
        <v>457</v>
      </c>
      <c r="D194" s="28" t="s">
        <v>524</v>
      </c>
      <c r="E194" s="8"/>
      <c r="F194" s="8">
        <v>0</v>
      </c>
      <c r="G194" s="9">
        <v>0</v>
      </c>
      <c r="H194" s="10">
        <f t="shared" si="22"/>
        <v>0</v>
      </c>
      <c r="I194" s="11">
        <f t="shared" si="21"/>
        <v>0</v>
      </c>
      <c r="J194" s="107">
        <f t="shared" si="23"/>
        <v>0</v>
      </c>
      <c r="K194" s="94"/>
    </row>
    <row r="195" spans="1:11" ht="12.75">
      <c r="A195" s="106">
        <v>186</v>
      </c>
      <c r="B195" s="56" t="s">
        <v>381</v>
      </c>
      <c r="C195" s="7" t="s">
        <v>458</v>
      </c>
      <c r="D195" s="28" t="s">
        <v>524</v>
      </c>
      <c r="E195" s="8"/>
      <c r="F195" s="8">
        <v>0</v>
      </c>
      <c r="G195" s="9">
        <v>0</v>
      </c>
      <c r="H195" s="10">
        <f t="shared" si="22"/>
        <v>0</v>
      </c>
      <c r="I195" s="11">
        <f t="shared" si="21"/>
        <v>0</v>
      </c>
      <c r="J195" s="107">
        <f t="shared" si="23"/>
        <v>0</v>
      </c>
      <c r="K195" s="94"/>
    </row>
    <row r="196" spans="1:11" ht="12.75">
      <c r="A196" s="106">
        <v>187</v>
      </c>
      <c r="B196" s="56" t="s">
        <v>381</v>
      </c>
      <c r="C196" s="7" t="s">
        <v>459</v>
      </c>
      <c r="D196" s="28" t="s">
        <v>524</v>
      </c>
      <c r="E196" s="8"/>
      <c r="F196" s="8">
        <v>0</v>
      </c>
      <c r="G196" s="9">
        <v>0</v>
      </c>
      <c r="H196" s="10">
        <f t="shared" si="22"/>
        <v>0</v>
      </c>
      <c r="I196" s="11">
        <f t="shared" si="21"/>
        <v>0</v>
      </c>
      <c r="J196" s="107">
        <f t="shared" si="23"/>
        <v>0</v>
      </c>
      <c r="K196" s="94"/>
    </row>
    <row r="197" spans="1:11" ht="12.75">
      <c r="A197" s="106">
        <v>188</v>
      </c>
      <c r="B197" s="56" t="s">
        <v>381</v>
      </c>
      <c r="C197" s="7" t="s">
        <v>460</v>
      </c>
      <c r="D197" s="28" t="s">
        <v>524</v>
      </c>
      <c r="E197" s="8"/>
      <c r="F197" s="8">
        <v>0</v>
      </c>
      <c r="G197" s="9">
        <v>0</v>
      </c>
      <c r="H197" s="10">
        <f t="shared" si="22"/>
        <v>0</v>
      </c>
      <c r="I197" s="11">
        <f t="shared" si="21"/>
        <v>0</v>
      </c>
      <c r="J197" s="107">
        <f t="shared" si="23"/>
        <v>0</v>
      </c>
      <c r="K197" s="94"/>
    </row>
    <row r="198" spans="1:11" ht="12.75">
      <c r="A198" s="106">
        <v>189</v>
      </c>
      <c r="B198" s="56" t="s">
        <v>381</v>
      </c>
      <c r="C198" s="7" t="s">
        <v>461</v>
      </c>
      <c r="D198" s="28" t="s">
        <v>524</v>
      </c>
      <c r="E198" s="8"/>
      <c r="F198" s="8">
        <v>0</v>
      </c>
      <c r="G198" s="9">
        <v>0</v>
      </c>
      <c r="H198" s="10">
        <f>F198*G198</f>
        <v>0</v>
      </c>
      <c r="I198" s="11">
        <f aca="true" t="shared" si="24" ref="I198:I229">H198*$K$8</f>
        <v>0</v>
      </c>
      <c r="J198" s="107">
        <f>H198+I198</f>
        <v>0</v>
      </c>
      <c r="K198" s="94"/>
    </row>
    <row r="199" spans="1:11" ht="38.25" customHeight="1">
      <c r="A199" s="106">
        <v>190</v>
      </c>
      <c r="B199" s="56" t="s">
        <v>382</v>
      </c>
      <c r="C199" s="7" t="s">
        <v>431</v>
      </c>
      <c r="D199" s="28" t="s">
        <v>524</v>
      </c>
      <c r="E199" s="8"/>
      <c r="F199" s="8">
        <v>0</v>
      </c>
      <c r="G199" s="9">
        <v>0</v>
      </c>
      <c r="H199" s="10">
        <f>F199*G199</f>
        <v>0</v>
      </c>
      <c r="I199" s="11">
        <f t="shared" si="24"/>
        <v>0</v>
      </c>
      <c r="J199" s="107">
        <f>H199+I199</f>
        <v>0</v>
      </c>
      <c r="K199" s="94"/>
    </row>
    <row r="200" spans="1:11" ht="12.75">
      <c r="A200" s="106">
        <v>191</v>
      </c>
      <c r="B200" s="56" t="s">
        <v>382</v>
      </c>
      <c r="C200" s="7" t="s">
        <v>432</v>
      </c>
      <c r="D200" s="28" t="s">
        <v>524</v>
      </c>
      <c r="E200" s="43"/>
      <c r="F200" s="8">
        <v>0</v>
      </c>
      <c r="G200" s="9">
        <v>0</v>
      </c>
      <c r="H200" s="10">
        <f t="shared" si="22"/>
        <v>0</v>
      </c>
      <c r="I200" s="11">
        <f t="shared" si="24"/>
        <v>0</v>
      </c>
      <c r="J200" s="107">
        <f t="shared" si="23"/>
        <v>0</v>
      </c>
      <c r="K200" s="94"/>
    </row>
    <row r="201" spans="1:11" ht="12.75">
      <c r="A201" s="106">
        <v>192</v>
      </c>
      <c r="B201" s="56" t="s">
        <v>382</v>
      </c>
      <c r="C201" s="7" t="s">
        <v>433</v>
      </c>
      <c r="D201" s="28" t="s">
        <v>524</v>
      </c>
      <c r="E201" s="43"/>
      <c r="F201" s="8">
        <v>0</v>
      </c>
      <c r="G201" s="9">
        <v>0</v>
      </c>
      <c r="H201" s="10">
        <f t="shared" si="22"/>
        <v>0</v>
      </c>
      <c r="I201" s="11">
        <f t="shared" si="24"/>
        <v>0</v>
      </c>
      <c r="J201" s="107">
        <f t="shared" si="23"/>
        <v>0</v>
      </c>
      <c r="K201" s="94"/>
    </row>
    <row r="202" spans="1:11" ht="12.75">
      <c r="A202" s="106">
        <v>193</v>
      </c>
      <c r="B202" s="56" t="s">
        <v>382</v>
      </c>
      <c r="C202" s="7" t="s">
        <v>434</v>
      </c>
      <c r="D202" s="28" t="s">
        <v>524</v>
      </c>
      <c r="E202" s="43"/>
      <c r="F202" s="8">
        <v>0</v>
      </c>
      <c r="G202" s="9">
        <v>0</v>
      </c>
      <c r="H202" s="10">
        <f t="shared" si="22"/>
        <v>0</v>
      </c>
      <c r="I202" s="11">
        <f t="shared" si="24"/>
        <v>0</v>
      </c>
      <c r="J202" s="107">
        <f t="shared" si="23"/>
        <v>0</v>
      </c>
      <c r="K202" s="94"/>
    </row>
    <row r="203" spans="1:11" ht="12.75">
      <c r="A203" s="106">
        <v>194</v>
      </c>
      <c r="B203" s="56" t="s">
        <v>382</v>
      </c>
      <c r="C203" s="7" t="s">
        <v>435</v>
      </c>
      <c r="D203" s="28" t="s">
        <v>524</v>
      </c>
      <c r="E203" s="43"/>
      <c r="F203" s="8">
        <v>0</v>
      </c>
      <c r="G203" s="9">
        <v>0</v>
      </c>
      <c r="H203" s="10">
        <f t="shared" si="22"/>
        <v>0</v>
      </c>
      <c r="I203" s="11">
        <f t="shared" si="24"/>
        <v>0</v>
      </c>
      <c r="J203" s="107">
        <f t="shared" si="23"/>
        <v>0</v>
      </c>
      <c r="K203" s="94"/>
    </row>
    <row r="204" spans="1:11" ht="12.75" customHeight="1">
      <c r="A204" s="106">
        <v>195</v>
      </c>
      <c r="B204" s="56" t="s">
        <v>382</v>
      </c>
      <c r="C204" s="7" t="s">
        <v>436</v>
      </c>
      <c r="D204" s="28" t="s">
        <v>524</v>
      </c>
      <c r="E204" s="43"/>
      <c r="F204" s="8">
        <v>0</v>
      </c>
      <c r="G204" s="9">
        <v>0</v>
      </c>
      <c r="H204" s="10">
        <f>F204*G204</f>
        <v>0</v>
      </c>
      <c r="I204" s="11">
        <f t="shared" si="24"/>
        <v>0</v>
      </c>
      <c r="J204" s="107">
        <f>H204+I204</f>
        <v>0</v>
      </c>
      <c r="K204" s="94"/>
    </row>
    <row r="205" spans="1:11" ht="12.75">
      <c r="A205" s="106">
        <v>196</v>
      </c>
      <c r="B205" s="56" t="s">
        <v>382</v>
      </c>
      <c r="C205" s="7" t="s">
        <v>437</v>
      </c>
      <c r="D205" s="28" t="s">
        <v>524</v>
      </c>
      <c r="E205" s="43"/>
      <c r="F205" s="8">
        <v>0</v>
      </c>
      <c r="G205" s="9">
        <v>0</v>
      </c>
      <c r="H205" s="10">
        <f aca="true" t="shared" si="25" ref="H205:H229">F205*G205</f>
        <v>0</v>
      </c>
      <c r="I205" s="11">
        <f t="shared" si="24"/>
        <v>0</v>
      </c>
      <c r="J205" s="107">
        <f aca="true" t="shared" si="26" ref="J205:J229">H205+I205</f>
        <v>0</v>
      </c>
      <c r="K205" s="94"/>
    </row>
    <row r="206" spans="1:11" ht="12.75">
      <c r="A206" s="106">
        <v>197</v>
      </c>
      <c r="B206" s="56" t="s">
        <v>382</v>
      </c>
      <c r="C206" s="7" t="s">
        <v>438</v>
      </c>
      <c r="D206" s="28" t="s">
        <v>524</v>
      </c>
      <c r="E206" s="43"/>
      <c r="F206" s="8">
        <v>0</v>
      </c>
      <c r="G206" s="9">
        <v>0</v>
      </c>
      <c r="H206" s="10">
        <f t="shared" si="25"/>
        <v>0</v>
      </c>
      <c r="I206" s="11">
        <f t="shared" si="24"/>
        <v>0</v>
      </c>
      <c r="J206" s="107">
        <f t="shared" si="26"/>
        <v>0</v>
      </c>
      <c r="K206" s="94"/>
    </row>
    <row r="207" spans="1:11" ht="12.75">
      <c r="A207" s="106">
        <v>198</v>
      </c>
      <c r="B207" s="56" t="s">
        <v>382</v>
      </c>
      <c r="C207" s="7" t="s">
        <v>439</v>
      </c>
      <c r="D207" s="28" t="s">
        <v>524</v>
      </c>
      <c r="E207" s="43"/>
      <c r="F207" s="8">
        <v>0</v>
      </c>
      <c r="G207" s="9">
        <v>0</v>
      </c>
      <c r="H207" s="10">
        <f t="shared" si="25"/>
        <v>0</v>
      </c>
      <c r="I207" s="11">
        <f t="shared" si="24"/>
        <v>0</v>
      </c>
      <c r="J207" s="107">
        <f t="shared" si="26"/>
        <v>0</v>
      </c>
      <c r="K207" s="94"/>
    </row>
    <row r="208" spans="1:11" ht="12.75">
      <c r="A208" s="106">
        <v>199</v>
      </c>
      <c r="B208" s="56" t="s">
        <v>382</v>
      </c>
      <c r="C208" s="7" t="s">
        <v>440</v>
      </c>
      <c r="D208" s="28" t="s">
        <v>524</v>
      </c>
      <c r="E208" s="43"/>
      <c r="F208" s="8">
        <v>0</v>
      </c>
      <c r="G208" s="9">
        <v>0</v>
      </c>
      <c r="H208" s="10">
        <f t="shared" si="25"/>
        <v>0</v>
      </c>
      <c r="I208" s="11">
        <f t="shared" si="24"/>
        <v>0</v>
      </c>
      <c r="J208" s="107">
        <f t="shared" si="26"/>
        <v>0</v>
      </c>
      <c r="K208" s="94"/>
    </row>
    <row r="209" spans="1:11" ht="12.75">
      <c r="A209" s="106">
        <v>200</v>
      </c>
      <c r="B209" s="56" t="s">
        <v>382</v>
      </c>
      <c r="C209" s="7" t="s">
        <v>441</v>
      </c>
      <c r="D209" s="28" t="s">
        <v>524</v>
      </c>
      <c r="E209" s="43"/>
      <c r="F209" s="8">
        <v>0</v>
      </c>
      <c r="G209" s="9">
        <v>0</v>
      </c>
      <c r="H209" s="10">
        <f t="shared" si="25"/>
        <v>0</v>
      </c>
      <c r="I209" s="11">
        <f t="shared" si="24"/>
        <v>0</v>
      </c>
      <c r="J209" s="107">
        <f t="shared" si="26"/>
        <v>0</v>
      </c>
      <c r="K209" s="94"/>
    </row>
    <row r="210" spans="1:11" ht="12.75">
      <c r="A210" s="106">
        <v>201</v>
      </c>
      <c r="B210" s="56" t="s">
        <v>382</v>
      </c>
      <c r="C210" s="7" t="s">
        <v>442</v>
      </c>
      <c r="D210" s="28" t="s">
        <v>524</v>
      </c>
      <c r="E210" s="43"/>
      <c r="F210" s="8">
        <v>0</v>
      </c>
      <c r="G210" s="9">
        <v>0</v>
      </c>
      <c r="H210" s="10">
        <f t="shared" si="25"/>
        <v>0</v>
      </c>
      <c r="I210" s="11">
        <f t="shared" si="24"/>
        <v>0</v>
      </c>
      <c r="J210" s="107">
        <f t="shared" si="26"/>
        <v>0</v>
      </c>
      <c r="K210" s="94"/>
    </row>
    <row r="211" spans="1:11" ht="12.75">
      <c r="A211" s="106">
        <v>202</v>
      </c>
      <c r="B211" s="56" t="s">
        <v>382</v>
      </c>
      <c r="C211" s="7" t="s">
        <v>443</v>
      </c>
      <c r="D211" s="28" t="s">
        <v>524</v>
      </c>
      <c r="E211" s="43"/>
      <c r="F211" s="8">
        <v>0</v>
      </c>
      <c r="G211" s="9">
        <v>0</v>
      </c>
      <c r="H211" s="10">
        <f t="shared" si="25"/>
        <v>0</v>
      </c>
      <c r="I211" s="11">
        <f t="shared" si="24"/>
        <v>0</v>
      </c>
      <c r="J211" s="107">
        <f t="shared" si="26"/>
        <v>0</v>
      </c>
      <c r="K211" s="94"/>
    </row>
    <row r="212" spans="1:11" ht="12.75">
      <c r="A212" s="106">
        <v>203</v>
      </c>
      <c r="B212" s="56" t="s">
        <v>382</v>
      </c>
      <c r="C212" s="7" t="s">
        <v>444</v>
      </c>
      <c r="D212" s="28" t="s">
        <v>524</v>
      </c>
      <c r="E212" s="43"/>
      <c r="F212" s="8">
        <v>0</v>
      </c>
      <c r="G212" s="9">
        <v>0</v>
      </c>
      <c r="H212" s="10">
        <f t="shared" si="25"/>
        <v>0</v>
      </c>
      <c r="I212" s="11">
        <f t="shared" si="24"/>
        <v>0</v>
      </c>
      <c r="J212" s="107">
        <f t="shared" si="26"/>
        <v>0</v>
      </c>
      <c r="K212" s="94"/>
    </row>
    <row r="213" spans="1:11" ht="12.75">
      <c r="A213" s="106">
        <v>204</v>
      </c>
      <c r="B213" s="56" t="s">
        <v>382</v>
      </c>
      <c r="C213" s="7" t="s">
        <v>445</v>
      </c>
      <c r="D213" s="28" t="s">
        <v>524</v>
      </c>
      <c r="E213" s="43"/>
      <c r="F213" s="8">
        <v>0</v>
      </c>
      <c r="G213" s="9">
        <v>0</v>
      </c>
      <c r="H213" s="10">
        <f t="shared" si="25"/>
        <v>0</v>
      </c>
      <c r="I213" s="11">
        <f t="shared" si="24"/>
        <v>0</v>
      </c>
      <c r="J213" s="107">
        <f t="shared" si="26"/>
        <v>0</v>
      </c>
      <c r="K213" s="94"/>
    </row>
    <row r="214" spans="1:11" ht="12.75">
      <c r="A214" s="106">
        <v>205</v>
      </c>
      <c r="B214" s="56" t="s">
        <v>382</v>
      </c>
      <c r="C214" s="7" t="s">
        <v>445</v>
      </c>
      <c r="D214" s="28" t="s">
        <v>524</v>
      </c>
      <c r="E214" s="43"/>
      <c r="F214" s="8">
        <v>0</v>
      </c>
      <c r="G214" s="9">
        <v>0</v>
      </c>
      <c r="H214" s="10">
        <f t="shared" si="25"/>
        <v>0</v>
      </c>
      <c r="I214" s="11">
        <f t="shared" si="24"/>
        <v>0</v>
      </c>
      <c r="J214" s="107">
        <f t="shared" si="26"/>
        <v>0</v>
      </c>
      <c r="K214" s="94"/>
    </row>
    <row r="215" spans="1:11" ht="12.75">
      <c r="A215" s="106">
        <v>206</v>
      </c>
      <c r="B215" s="56" t="s">
        <v>382</v>
      </c>
      <c r="C215" s="7" t="s">
        <v>446</v>
      </c>
      <c r="D215" s="28" t="s">
        <v>524</v>
      </c>
      <c r="E215" s="28"/>
      <c r="F215" s="8">
        <v>0</v>
      </c>
      <c r="G215" s="9">
        <v>0</v>
      </c>
      <c r="H215" s="10">
        <f t="shared" si="25"/>
        <v>0</v>
      </c>
      <c r="I215" s="11">
        <f t="shared" si="24"/>
        <v>0</v>
      </c>
      <c r="J215" s="107">
        <f t="shared" si="26"/>
        <v>0</v>
      </c>
      <c r="K215" s="94"/>
    </row>
    <row r="216" spans="1:11" ht="12.75">
      <c r="A216" s="106">
        <v>207</v>
      </c>
      <c r="B216" s="56" t="s">
        <v>382</v>
      </c>
      <c r="C216" s="7" t="s">
        <v>447</v>
      </c>
      <c r="D216" s="28" t="s">
        <v>524</v>
      </c>
      <c r="E216" s="28"/>
      <c r="F216" s="8">
        <v>0</v>
      </c>
      <c r="G216" s="9">
        <v>0</v>
      </c>
      <c r="H216" s="10">
        <f t="shared" si="25"/>
        <v>0</v>
      </c>
      <c r="I216" s="11">
        <f t="shared" si="24"/>
        <v>0</v>
      </c>
      <c r="J216" s="107">
        <f t="shared" si="26"/>
        <v>0</v>
      </c>
      <c r="K216" s="94"/>
    </row>
    <row r="217" spans="1:11" ht="12.75">
      <c r="A217" s="106">
        <v>208</v>
      </c>
      <c r="B217" s="56" t="s">
        <v>382</v>
      </c>
      <c r="C217" s="7" t="s">
        <v>448</v>
      </c>
      <c r="D217" s="28" t="s">
        <v>524</v>
      </c>
      <c r="E217" s="43"/>
      <c r="F217" s="8">
        <v>0</v>
      </c>
      <c r="G217" s="9">
        <v>0</v>
      </c>
      <c r="H217" s="10">
        <f t="shared" si="25"/>
        <v>0</v>
      </c>
      <c r="I217" s="11">
        <f t="shared" si="24"/>
        <v>0</v>
      </c>
      <c r="J217" s="107">
        <f t="shared" si="26"/>
        <v>0</v>
      </c>
      <c r="K217" s="94"/>
    </row>
    <row r="218" spans="1:11" ht="12.75">
      <c r="A218" s="106">
        <v>209</v>
      </c>
      <c r="B218" s="56" t="s">
        <v>382</v>
      </c>
      <c r="C218" s="7" t="s">
        <v>449</v>
      </c>
      <c r="D218" s="28" t="s">
        <v>524</v>
      </c>
      <c r="E218" s="43"/>
      <c r="F218" s="8">
        <v>0</v>
      </c>
      <c r="G218" s="9">
        <v>0</v>
      </c>
      <c r="H218" s="10">
        <f t="shared" si="25"/>
        <v>0</v>
      </c>
      <c r="I218" s="11">
        <f t="shared" si="24"/>
        <v>0</v>
      </c>
      <c r="J218" s="107">
        <f t="shared" si="26"/>
        <v>0</v>
      </c>
      <c r="K218" s="94"/>
    </row>
    <row r="219" spans="1:11" ht="12.75">
      <c r="A219" s="106">
        <v>210</v>
      </c>
      <c r="B219" s="56" t="s">
        <v>382</v>
      </c>
      <c r="C219" s="7" t="s">
        <v>450</v>
      </c>
      <c r="D219" s="28" t="s">
        <v>524</v>
      </c>
      <c r="E219" s="8"/>
      <c r="F219" s="8">
        <v>0</v>
      </c>
      <c r="G219" s="9">
        <v>0</v>
      </c>
      <c r="H219" s="10">
        <f t="shared" si="25"/>
        <v>0</v>
      </c>
      <c r="I219" s="11">
        <f t="shared" si="24"/>
        <v>0</v>
      </c>
      <c r="J219" s="107">
        <f t="shared" si="26"/>
        <v>0</v>
      </c>
      <c r="K219" s="94"/>
    </row>
    <row r="220" spans="1:11" ht="12.75">
      <c r="A220" s="106">
        <v>211</v>
      </c>
      <c r="B220" s="56" t="s">
        <v>382</v>
      </c>
      <c r="C220" s="7" t="s">
        <v>451</v>
      </c>
      <c r="D220" s="28" t="s">
        <v>524</v>
      </c>
      <c r="E220" s="8"/>
      <c r="F220" s="8">
        <v>0</v>
      </c>
      <c r="G220" s="9">
        <v>0</v>
      </c>
      <c r="H220" s="10">
        <f t="shared" si="25"/>
        <v>0</v>
      </c>
      <c r="I220" s="11">
        <f t="shared" si="24"/>
        <v>0</v>
      </c>
      <c r="J220" s="107">
        <f t="shared" si="26"/>
        <v>0</v>
      </c>
      <c r="K220" s="94"/>
    </row>
    <row r="221" spans="1:11" ht="12.75">
      <c r="A221" s="106">
        <v>212</v>
      </c>
      <c r="B221" s="56" t="s">
        <v>382</v>
      </c>
      <c r="C221" s="7" t="s">
        <v>452</v>
      </c>
      <c r="D221" s="28" t="s">
        <v>524</v>
      </c>
      <c r="E221" s="8"/>
      <c r="F221" s="8">
        <v>0</v>
      </c>
      <c r="G221" s="9">
        <v>0</v>
      </c>
      <c r="H221" s="10">
        <f t="shared" si="25"/>
        <v>0</v>
      </c>
      <c r="I221" s="11">
        <f t="shared" si="24"/>
        <v>0</v>
      </c>
      <c r="J221" s="107">
        <f t="shared" si="26"/>
        <v>0</v>
      </c>
      <c r="K221" s="94"/>
    </row>
    <row r="222" spans="1:11" ht="12.75">
      <c r="A222" s="106">
        <v>213</v>
      </c>
      <c r="B222" s="56" t="s">
        <v>382</v>
      </c>
      <c r="C222" s="7" t="s">
        <v>453</v>
      </c>
      <c r="D222" s="28" t="s">
        <v>524</v>
      </c>
      <c r="E222" s="8"/>
      <c r="F222" s="8">
        <v>0</v>
      </c>
      <c r="G222" s="9">
        <v>0</v>
      </c>
      <c r="H222" s="10">
        <f t="shared" si="25"/>
        <v>0</v>
      </c>
      <c r="I222" s="11">
        <f t="shared" si="24"/>
        <v>0</v>
      </c>
      <c r="J222" s="107">
        <f t="shared" si="26"/>
        <v>0</v>
      </c>
      <c r="K222" s="94"/>
    </row>
    <row r="223" spans="1:11" ht="12.75">
      <c r="A223" s="106">
        <v>214</v>
      </c>
      <c r="B223" s="56" t="s">
        <v>382</v>
      </c>
      <c r="C223" s="7" t="s">
        <v>454</v>
      </c>
      <c r="D223" s="28" t="s">
        <v>524</v>
      </c>
      <c r="E223" s="8"/>
      <c r="F223" s="8">
        <v>0</v>
      </c>
      <c r="G223" s="9">
        <v>0</v>
      </c>
      <c r="H223" s="10">
        <f t="shared" si="25"/>
        <v>0</v>
      </c>
      <c r="I223" s="11">
        <f t="shared" si="24"/>
        <v>0</v>
      </c>
      <c r="J223" s="107">
        <f t="shared" si="26"/>
        <v>0</v>
      </c>
      <c r="K223" s="94"/>
    </row>
    <row r="224" spans="1:11" ht="12.75">
      <c r="A224" s="106">
        <v>215</v>
      </c>
      <c r="B224" s="56" t="s">
        <v>382</v>
      </c>
      <c r="C224" s="7" t="s">
        <v>455</v>
      </c>
      <c r="D224" s="28" t="s">
        <v>524</v>
      </c>
      <c r="E224" s="8"/>
      <c r="F224" s="8">
        <v>0</v>
      </c>
      <c r="G224" s="9">
        <v>0</v>
      </c>
      <c r="H224" s="10">
        <f t="shared" si="25"/>
        <v>0</v>
      </c>
      <c r="I224" s="11">
        <f t="shared" si="24"/>
        <v>0</v>
      </c>
      <c r="J224" s="107">
        <f t="shared" si="26"/>
        <v>0</v>
      </c>
      <c r="K224" s="94"/>
    </row>
    <row r="225" spans="1:11" ht="12.75">
      <c r="A225" s="106">
        <v>216</v>
      </c>
      <c r="B225" s="56" t="s">
        <v>382</v>
      </c>
      <c r="C225" s="7" t="s">
        <v>456</v>
      </c>
      <c r="D225" s="28" t="s">
        <v>524</v>
      </c>
      <c r="E225" s="8"/>
      <c r="F225" s="8">
        <v>0</v>
      </c>
      <c r="G225" s="9">
        <v>0</v>
      </c>
      <c r="H225" s="10">
        <f t="shared" si="25"/>
        <v>0</v>
      </c>
      <c r="I225" s="11">
        <f t="shared" si="24"/>
        <v>0</v>
      </c>
      <c r="J225" s="107">
        <f t="shared" si="26"/>
        <v>0</v>
      </c>
      <c r="K225" s="94"/>
    </row>
    <row r="226" spans="1:11" ht="12.75">
      <c r="A226" s="106">
        <v>217</v>
      </c>
      <c r="B226" s="56" t="s">
        <v>382</v>
      </c>
      <c r="C226" s="7" t="s">
        <v>457</v>
      </c>
      <c r="D226" s="28" t="s">
        <v>524</v>
      </c>
      <c r="E226" s="8"/>
      <c r="F226" s="8">
        <v>0</v>
      </c>
      <c r="G226" s="9">
        <v>0</v>
      </c>
      <c r="H226" s="10">
        <f t="shared" si="25"/>
        <v>0</v>
      </c>
      <c r="I226" s="11">
        <f t="shared" si="24"/>
        <v>0</v>
      </c>
      <c r="J226" s="107">
        <f t="shared" si="26"/>
        <v>0</v>
      </c>
      <c r="K226" s="94"/>
    </row>
    <row r="227" spans="1:11" ht="12.75">
      <c r="A227" s="106">
        <v>218</v>
      </c>
      <c r="B227" s="56" t="s">
        <v>382</v>
      </c>
      <c r="C227" s="7" t="s">
        <v>458</v>
      </c>
      <c r="D227" s="28" t="s">
        <v>524</v>
      </c>
      <c r="E227" s="8"/>
      <c r="F227" s="8">
        <v>0</v>
      </c>
      <c r="G227" s="9">
        <v>0</v>
      </c>
      <c r="H227" s="10">
        <f t="shared" si="25"/>
        <v>0</v>
      </c>
      <c r="I227" s="11">
        <f t="shared" si="24"/>
        <v>0</v>
      </c>
      <c r="J227" s="107">
        <f t="shared" si="26"/>
        <v>0</v>
      </c>
      <c r="K227" s="94"/>
    </row>
    <row r="228" spans="1:11" ht="12.75">
      <c r="A228" s="106">
        <v>219</v>
      </c>
      <c r="B228" s="56" t="s">
        <v>382</v>
      </c>
      <c r="C228" s="7" t="s">
        <v>459</v>
      </c>
      <c r="D228" s="28" t="s">
        <v>524</v>
      </c>
      <c r="E228" s="8"/>
      <c r="F228" s="8">
        <v>0</v>
      </c>
      <c r="G228" s="9">
        <v>0</v>
      </c>
      <c r="H228" s="10">
        <f t="shared" si="25"/>
        <v>0</v>
      </c>
      <c r="I228" s="11">
        <f t="shared" si="24"/>
        <v>0</v>
      </c>
      <c r="J228" s="107">
        <f t="shared" si="26"/>
        <v>0</v>
      </c>
      <c r="K228" s="94"/>
    </row>
    <row r="229" spans="1:11" ht="12.75">
      <c r="A229" s="106">
        <v>220</v>
      </c>
      <c r="B229" s="56" t="s">
        <v>382</v>
      </c>
      <c r="C229" s="7" t="s">
        <v>460</v>
      </c>
      <c r="D229" s="28" t="s">
        <v>524</v>
      </c>
      <c r="E229" s="8"/>
      <c r="F229" s="8">
        <v>0</v>
      </c>
      <c r="G229" s="9">
        <v>0</v>
      </c>
      <c r="H229" s="10">
        <f t="shared" si="25"/>
        <v>0</v>
      </c>
      <c r="I229" s="11">
        <f t="shared" si="24"/>
        <v>0</v>
      </c>
      <c r="J229" s="107">
        <f t="shared" si="26"/>
        <v>0</v>
      </c>
      <c r="K229" s="94"/>
    </row>
    <row r="230" spans="1:11" ht="12.75">
      <c r="A230" s="106">
        <v>221</v>
      </c>
      <c r="B230" s="56" t="s">
        <v>382</v>
      </c>
      <c r="C230" s="7" t="s">
        <v>461</v>
      </c>
      <c r="D230" s="28" t="s">
        <v>524</v>
      </c>
      <c r="E230" s="8"/>
      <c r="F230" s="8">
        <v>0</v>
      </c>
      <c r="G230" s="9">
        <v>0</v>
      </c>
      <c r="H230" s="10">
        <f>F230*G230</f>
        <v>0</v>
      </c>
      <c r="I230" s="11">
        <f aca="true" t="shared" si="27" ref="I230:I252">H230*$K$8</f>
        <v>0</v>
      </c>
      <c r="J230" s="107">
        <f>H230+I230</f>
        <v>0</v>
      </c>
      <c r="K230" s="94"/>
    </row>
    <row r="231" spans="1:11" ht="12.75">
      <c r="A231" s="106">
        <v>222</v>
      </c>
      <c r="B231" s="56" t="s">
        <v>383</v>
      </c>
      <c r="C231" s="7" t="s">
        <v>462</v>
      </c>
      <c r="D231" s="28" t="s">
        <v>524</v>
      </c>
      <c r="E231" s="8"/>
      <c r="F231" s="8">
        <v>0</v>
      </c>
      <c r="G231" s="9">
        <v>0</v>
      </c>
      <c r="H231" s="10">
        <f aca="true" t="shared" si="28" ref="H231:H278">F231*G231</f>
        <v>0</v>
      </c>
      <c r="I231" s="11">
        <f t="shared" si="27"/>
        <v>0</v>
      </c>
      <c r="J231" s="107">
        <f aca="true" t="shared" si="29" ref="J231:J278">H231+I231</f>
        <v>0</v>
      </c>
      <c r="K231" s="94"/>
    </row>
    <row r="232" spans="1:11" ht="12.75">
      <c r="A232" s="106">
        <v>223</v>
      </c>
      <c r="B232" s="56" t="s">
        <v>383</v>
      </c>
      <c r="C232" s="7" t="s">
        <v>463</v>
      </c>
      <c r="D232" s="28" t="s">
        <v>524</v>
      </c>
      <c r="E232" s="8"/>
      <c r="F232" s="8">
        <v>0</v>
      </c>
      <c r="G232" s="9">
        <v>0</v>
      </c>
      <c r="H232" s="10">
        <f t="shared" si="28"/>
        <v>0</v>
      </c>
      <c r="I232" s="11">
        <f t="shared" si="27"/>
        <v>0</v>
      </c>
      <c r="J232" s="107">
        <f t="shared" si="29"/>
        <v>0</v>
      </c>
      <c r="K232" s="94"/>
    </row>
    <row r="233" spans="1:11" ht="12.75">
      <c r="A233" s="106">
        <v>224</v>
      </c>
      <c r="B233" s="56" t="s">
        <v>383</v>
      </c>
      <c r="C233" s="7" t="s">
        <v>464</v>
      </c>
      <c r="D233" s="28" t="s">
        <v>524</v>
      </c>
      <c r="E233" s="8"/>
      <c r="F233" s="8">
        <v>0</v>
      </c>
      <c r="G233" s="9">
        <v>0</v>
      </c>
      <c r="H233" s="10">
        <f t="shared" si="28"/>
        <v>0</v>
      </c>
      <c r="I233" s="11">
        <f t="shared" si="27"/>
        <v>0</v>
      </c>
      <c r="J233" s="107">
        <f t="shared" si="29"/>
        <v>0</v>
      </c>
      <c r="K233" s="94"/>
    </row>
    <row r="234" spans="1:11" ht="12.75">
      <c r="A234" s="106">
        <v>225</v>
      </c>
      <c r="B234" s="56" t="s">
        <v>383</v>
      </c>
      <c r="C234" s="7" t="s">
        <v>465</v>
      </c>
      <c r="D234" s="28" t="s">
        <v>524</v>
      </c>
      <c r="E234" s="8"/>
      <c r="F234" s="8">
        <v>0</v>
      </c>
      <c r="G234" s="9">
        <v>0</v>
      </c>
      <c r="H234" s="10">
        <f t="shared" si="28"/>
        <v>0</v>
      </c>
      <c r="I234" s="11">
        <f t="shared" si="27"/>
        <v>0</v>
      </c>
      <c r="J234" s="107">
        <f t="shared" si="29"/>
        <v>0</v>
      </c>
      <c r="K234" s="94"/>
    </row>
    <row r="235" spans="1:11" ht="12.75">
      <c r="A235" s="106">
        <v>226</v>
      </c>
      <c r="B235" s="56" t="s">
        <v>383</v>
      </c>
      <c r="C235" s="7" t="s">
        <v>466</v>
      </c>
      <c r="D235" s="28" t="s">
        <v>524</v>
      </c>
      <c r="E235" s="8"/>
      <c r="F235" s="8">
        <v>0</v>
      </c>
      <c r="G235" s="9">
        <v>0</v>
      </c>
      <c r="H235" s="10">
        <f t="shared" si="28"/>
        <v>0</v>
      </c>
      <c r="I235" s="11">
        <f t="shared" si="27"/>
        <v>0</v>
      </c>
      <c r="J235" s="107">
        <f t="shared" si="29"/>
        <v>0</v>
      </c>
      <c r="K235" s="94"/>
    </row>
    <row r="236" spans="1:11" ht="12.75">
      <c r="A236" s="106">
        <v>227</v>
      </c>
      <c r="B236" s="56" t="s">
        <v>383</v>
      </c>
      <c r="C236" s="7" t="s">
        <v>467</v>
      </c>
      <c r="D236" s="28" t="s">
        <v>524</v>
      </c>
      <c r="E236" s="8"/>
      <c r="F236" s="8">
        <v>0</v>
      </c>
      <c r="G236" s="9">
        <v>0</v>
      </c>
      <c r="H236" s="10">
        <f t="shared" si="28"/>
        <v>0</v>
      </c>
      <c r="I236" s="11">
        <f t="shared" si="27"/>
        <v>0</v>
      </c>
      <c r="J236" s="107">
        <f t="shared" si="29"/>
        <v>0</v>
      </c>
      <c r="K236" s="94"/>
    </row>
    <row r="237" spans="1:11" ht="12.75">
      <c r="A237" s="106">
        <v>228</v>
      </c>
      <c r="B237" s="56" t="s">
        <v>383</v>
      </c>
      <c r="C237" s="7" t="s">
        <v>468</v>
      </c>
      <c r="D237" s="28" t="s">
        <v>524</v>
      </c>
      <c r="E237" s="8"/>
      <c r="F237" s="8">
        <v>0</v>
      </c>
      <c r="G237" s="9">
        <v>0</v>
      </c>
      <c r="H237" s="10">
        <f t="shared" si="28"/>
        <v>0</v>
      </c>
      <c r="I237" s="11">
        <f t="shared" si="27"/>
        <v>0</v>
      </c>
      <c r="J237" s="107">
        <f t="shared" si="29"/>
        <v>0</v>
      </c>
      <c r="K237" s="94"/>
    </row>
    <row r="238" spans="1:11" ht="12.75">
      <c r="A238" s="106">
        <v>229</v>
      </c>
      <c r="B238" s="56" t="s">
        <v>383</v>
      </c>
      <c r="C238" s="7" t="s">
        <v>469</v>
      </c>
      <c r="D238" s="28" t="s">
        <v>524</v>
      </c>
      <c r="E238" s="8"/>
      <c r="F238" s="8">
        <v>0</v>
      </c>
      <c r="G238" s="9">
        <v>0</v>
      </c>
      <c r="H238" s="10">
        <f t="shared" si="28"/>
        <v>0</v>
      </c>
      <c r="I238" s="11">
        <f t="shared" si="27"/>
        <v>0</v>
      </c>
      <c r="J238" s="107">
        <f t="shared" si="29"/>
        <v>0</v>
      </c>
      <c r="K238" s="94"/>
    </row>
    <row r="239" spans="1:11" ht="12.75">
      <c r="A239" s="106">
        <v>230</v>
      </c>
      <c r="B239" s="56" t="s">
        <v>383</v>
      </c>
      <c r="C239" s="7" t="s">
        <v>470</v>
      </c>
      <c r="D239" s="28" t="s">
        <v>524</v>
      </c>
      <c r="E239" s="8"/>
      <c r="F239" s="8">
        <v>0</v>
      </c>
      <c r="G239" s="9">
        <v>0</v>
      </c>
      <c r="H239" s="10">
        <f t="shared" si="28"/>
        <v>0</v>
      </c>
      <c r="I239" s="11">
        <f t="shared" si="27"/>
        <v>0</v>
      </c>
      <c r="J239" s="107">
        <f t="shared" si="29"/>
        <v>0</v>
      </c>
      <c r="K239" s="94"/>
    </row>
    <row r="240" spans="1:11" ht="12.75">
      <c r="A240" s="106">
        <v>231</v>
      </c>
      <c r="B240" s="56" t="s">
        <v>383</v>
      </c>
      <c r="C240" s="7" t="s">
        <v>459</v>
      </c>
      <c r="D240" s="28" t="s">
        <v>524</v>
      </c>
      <c r="E240" s="8"/>
      <c r="F240" s="8">
        <v>0</v>
      </c>
      <c r="G240" s="9">
        <v>0</v>
      </c>
      <c r="H240" s="10">
        <f t="shared" si="28"/>
        <v>0</v>
      </c>
      <c r="I240" s="11">
        <f t="shared" si="27"/>
        <v>0</v>
      </c>
      <c r="J240" s="107">
        <f t="shared" si="29"/>
        <v>0</v>
      </c>
      <c r="K240" s="94"/>
    </row>
    <row r="241" spans="1:11" ht="12.75">
      <c r="A241" s="106">
        <v>232</v>
      </c>
      <c r="B241" s="56" t="s">
        <v>384</v>
      </c>
      <c r="C241" s="7" t="s">
        <v>492</v>
      </c>
      <c r="D241" s="28" t="s">
        <v>524</v>
      </c>
      <c r="E241" s="8"/>
      <c r="F241" s="8">
        <v>0</v>
      </c>
      <c r="G241" s="9">
        <v>0</v>
      </c>
      <c r="H241" s="10">
        <f t="shared" si="28"/>
        <v>0</v>
      </c>
      <c r="I241" s="11">
        <f t="shared" si="27"/>
        <v>0</v>
      </c>
      <c r="J241" s="107">
        <f t="shared" si="29"/>
        <v>0</v>
      </c>
      <c r="K241" s="94"/>
    </row>
    <row r="242" spans="1:11" ht="12.75">
      <c r="A242" s="106">
        <v>233</v>
      </c>
      <c r="B242" s="56" t="s">
        <v>384</v>
      </c>
      <c r="C242" s="7" t="s">
        <v>492</v>
      </c>
      <c r="D242" s="28" t="s">
        <v>524</v>
      </c>
      <c r="E242" s="8"/>
      <c r="F242" s="8">
        <v>0</v>
      </c>
      <c r="G242" s="9">
        <v>0</v>
      </c>
      <c r="H242" s="10">
        <f t="shared" si="28"/>
        <v>0</v>
      </c>
      <c r="I242" s="11">
        <f t="shared" si="27"/>
        <v>0</v>
      </c>
      <c r="J242" s="107">
        <f t="shared" si="29"/>
        <v>0</v>
      </c>
      <c r="K242" s="94"/>
    </row>
    <row r="243" spans="1:11" ht="12.75">
      <c r="A243" s="106">
        <v>234</v>
      </c>
      <c r="B243" s="56" t="s">
        <v>384</v>
      </c>
      <c r="C243" s="7" t="s">
        <v>492</v>
      </c>
      <c r="D243" s="28" t="s">
        <v>524</v>
      </c>
      <c r="E243" s="8"/>
      <c r="F243" s="8">
        <v>0</v>
      </c>
      <c r="G243" s="9">
        <v>0</v>
      </c>
      <c r="H243" s="10">
        <f t="shared" si="28"/>
        <v>0</v>
      </c>
      <c r="I243" s="11">
        <f t="shared" si="27"/>
        <v>0</v>
      </c>
      <c r="J243" s="107">
        <f t="shared" si="29"/>
        <v>0</v>
      </c>
      <c r="K243" s="94"/>
    </row>
    <row r="244" spans="1:11" ht="12.75">
      <c r="A244" s="106">
        <v>235</v>
      </c>
      <c r="B244" s="56" t="s">
        <v>384</v>
      </c>
      <c r="C244" s="7" t="s">
        <v>492</v>
      </c>
      <c r="D244" s="28" t="s">
        <v>524</v>
      </c>
      <c r="E244" s="8"/>
      <c r="F244" s="8">
        <v>0</v>
      </c>
      <c r="G244" s="9">
        <v>0</v>
      </c>
      <c r="H244" s="10">
        <f t="shared" si="28"/>
        <v>0</v>
      </c>
      <c r="I244" s="11">
        <f t="shared" si="27"/>
        <v>0</v>
      </c>
      <c r="J244" s="107">
        <f t="shared" si="29"/>
        <v>0</v>
      </c>
      <c r="K244" s="94"/>
    </row>
    <row r="245" spans="1:11" ht="12.75">
      <c r="A245" s="106">
        <v>236</v>
      </c>
      <c r="B245" s="56" t="s">
        <v>384</v>
      </c>
      <c r="C245" s="7" t="s">
        <v>492</v>
      </c>
      <c r="D245" s="28" t="s">
        <v>524</v>
      </c>
      <c r="E245" s="8"/>
      <c r="F245" s="8">
        <v>0</v>
      </c>
      <c r="G245" s="9">
        <v>0</v>
      </c>
      <c r="H245" s="10">
        <f t="shared" si="28"/>
        <v>0</v>
      </c>
      <c r="I245" s="11">
        <f t="shared" si="27"/>
        <v>0</v>
      </c>
      <c r="J245" s="107">
        <f t="shared" si="29"/>
        <v>0</v>
      </c>
      <c r="K245" s="94"/>
    </row>
    <row r="246" spans="1:11" ht="12.75">
      <c r="A246" s="106">
        <v>237</v>
      </c>
      <c r="B246" s="56" t="s">
        <v>384</v>
      </c>
      <c r="C246" s="7" t="s">
        <v>492</v>
      </c>
      <c r="D246" s="28" t="s">
        <v>524</v>
      </c>
      <c r="E246" s="8"/>
      <c r="F246" s="8">
        <v>0</v>
      </c>
      <c r="G246" s="9">
        <v>0</v>
      </c>
      <c r="H246" s="10">
        <f t="shared" si="28"/>
        <v>0</v>
      </c>
      <c r="I246" s="11">
        <f t="shared" si="27"/>
        <v>0</v>
      </c>
      <c r="J246" s="107">
        <f t="shared" si="29"/>
        <v>0</v>
      </c>
      <c r="K246" s="94"/>
    </row>
    <row r="247" spans="1:11" ht="12.75">
      <c r="A247" s="106">
        <v>238</v>
      </c>
      <c r="B247" s="56" t="s">
        <v>377</v>
      </c>
      <c r="C247" s="7" t="s">
        <v>475</v>
      </c>
      <c r="D247" s="28" t="s">
        <v>524</v>
      </c>
      <c r="E247" s="8"/>
      <c r="F247" s="8">
        <v>0</v>
      </c>
      <c r="G247" s="9">
        <v>0</v>
      </c>
      <c r="H247" s="10">
        <f t="shared" si="28"/>
        <v>0</v>
      </c>
      <c r="I247" s="11">
        <f t="shared" si="27"/>
        <v>0</v>
      </c>
      <c r="J247" s="107">
        <f t="shared" si="29"/>
        <v>0</v>
      </c>
      <c r="K247" s="94"/>
    </row>
    <row r="248" spans="1:11" ht="51">
      <c r="A248" s="106">
        <v>239</v>
      </c>
      <c r="B248" s="56" t="s">
        <v>377</v>
      </c>
      <c r="C248" s="7" t="s">
        <v>476</v>
      </c>
      <c r="D248" s="28" t="s">
        <v>267</v>
      </c>
      <c r="E248" s="8" t="s">
        <v>393</v>
      </c>
      <c r="F248" s="8">
        <v>27</v>
      </c>
      <c r="G248" s="9">
        <v>0</v>
      </c>
      <c r="H248" s="10">
        <f t="shared" si="28"/>
        <v>0</v>
      </c>
      <c r="I248" s="11">
        <f t="shared" si="27"/>
        <v>0</v>
      </c>
      <c r="J248" s="107">
        <f t="shared" si="29"/>
        <v>0</v>
      </c>
      <c r="K248" s="94"/>
    </row>
    <row r="249" spans="1:11" ht="12.75">
      <c r="A249" s="106">
        <v>240</v>
      </c>
      <c r="B249" s="56" t="s">
        <v>391</v>
      </c>
      <c r="C249" s="7" t="s">
        <v>477</v>
      </c>
      <c r="D249" s="28" t="s">
        <v>524</v>
      </c>
      <c r="E249" s="8"/>
      <c r="F249" s="8">
        <v>0</v>
      </c>
      <c r="G249" s="9">
        <v>0</v>
      </c>
      <c r="H249" s="10">
        <f t="shared" si="28"/>
        <v>0</v>
      </c>
      <c r="I249" s="11">
        <f t="shared" si="27"/>
        <v>0</v>
      </c>
      <c r="J249" s="107">
        <f t="shared" si="29"/>
        <v>0</v>
      </c>
      <c r="K249" s="94"/>
    </row>
    <row r="250" spans="1:11" ht="38.25">
      <c r="A250" s="106">
        <v>241</v>
      </c>
      <c r="B250" s="56" t="s">
        <v>377</v>
      </c>
      <c r="C250" s="7" t="s">
        <v>478</v>
      </c>
      <c r="D250" s="28" t="s">
        <v>271</v>
      </c>
      <c r="E250" s="8" t="s">
        <v>393</v>
      </c>
      <c r="F250" s="8">
        <v>20</v>
      </c>
      <c r="G250" s="9">
        <v>0</v>
      </c>
      <c r="H250" s="10">
        <f>F250*G250</f>
        <v>0</v>
      </c>
      <c r="I250" s="11">
        <f t="shared" si="27"/>
        <v>0</v>
      </c>
      <c r="J250" s="107">
        <f>H250+I250</f>
        <v>0</v>
      </c>
      <c r="K250" s="94"/>
    </row>
    <row r="251" spans="1:11" ht="12.75">
      <c r="A251" s="106">
        <v>242</v>
      </c>
      <c r="B251" s="56" t="s">
        <v>377</v>
      </c>
      <c r="C251" s="7" t="s">
        <v>479</v>
      </c>
      <c r="D251" s="28" t="s">
        <v>524</v>
      </c>
      <c r="E251" s="8"/>
      <c r="F251" s="8">
        <v>0</v>
      </c>
      <c r="G251" s="9">
        <v>0</v>
      </c>
      <c r="H251" s="10">
        <f>F251*G251</f>
        <v>0</v>
      </c>
      <c r="I251" s="11">
        <f t="shared" si="27"/>
        <v>0</v>
      </c>
      <c r="J251" s="107">
        <f>H251+I251</f>
        <v>0</v>
      </c>
      <c r="K251" s="94"/>
    </row>
    <row r="252" spans="1:11" ht="405" customHeight="1">
      <c r="A252" s="106">
        <v>243</v>
      </c>
      <c r="B252" s="56" t="s">
        <v>377</v>
      </c>
      <c r="C252" s="7" t="s">
        <v>429</v>
      </c>
      <c r="D252" s="42" t="s">
        <v>305</v>
      </c>
      <c r="E252" s="8" t="s">
        <v>327</v>
      </c>
      <c r="F252" s="8">
        <v>40</v>
      </c>
      <c r="G252" s="9">
        <v>0</v>
      </c>
      <c r="H252" s="10">
        <f t="shared" si="28"/>
        <v>0</v>
      </c>
      <c r="I252" s="11">
        <f t="shared" si="27"/>
        <v>0</v>
      </c>
      <c r="J252" s="107">
        <f t="shared" si="29"/>
        <v>0</v>
      </c>
      <c r="K252" s="94"/>
    </row>
    <row r="253" spans="1:11" ht="25.5" customHeight="1">
      <c r="A253" s="294">
        <v>244</v>
      </c>
      <c r="B253" s="284" t="s">
        <v>377</v>
      </c>
      <c r="C253" s="281" t="s">
        <v>518</v>
      </c>
      <c r="D253" s="28" t="s">
        <v>392</v>
      </c>
      <c r="E253" s="262"/>
      <c r="F253" s="262"/>
      <c r="G253" s="262"/>
      <c r="H253" s="262"/>
      <c r="I253" s="262"/>
      <c r="J253" s="263"/>
      <c r="K253" s="94"/>
    </row>
    <row r="254" spans="1:11" ht="63.75">
      <c r="A254" s="295"/>
      <c r="B254" s="285"/>
      <c r="C254" s="282"/>
      <c r="D254" s="28" t="s">
        <v>299</v>
      </c>
      <c r="E254" s="8" t="s">
        <v>393</v>
      </c>
      <c r="F254" s="8">
        <v>10</v>
      </c>
      <c r="G254" s="9">
        <v>0</v>
      </c>
      <c r="H254" s="10">
        <f aca="true" t="shared" si="30" ref="H254:H270">F254*G254</f>
        <v>0</v>
      </c>
      <c r="I254" s="11">
        <f aca="true" t="shared" si="31" ref="I254:I270">H254*$K$8</f>
        <v>0</v>
      </c>
      <c r="J254" s="107">
        <f aca="true" t="shared" si="32" ref="J254:J270">H254+I254</f>
        <v>0</v>
      </c>
      <c r="K254" s="94"/>
    </row>
    <row r="255" spans="1:11" ht="63.75">
      <c r="A255" s="295"/>
      <c r="B255" s="285"/>
      <c r="C255" s="282"/>
      <c r="D255" s="28" t="s">
        <v>298</v>
      </c>
      <c r="E255" s="8" t="s">
        <v>393</v>
      </c>
      <c r="F255" s="8">
        <v>10</v>
      </c>
      <c r="G255" s="9">
        <v>0</v>
      </c>
      <c r="H255" s="10">
        <f t="shared" si="30"/>
        <v>0</v>
      </c>
      <c r="I255" s="11">
        <f t="shared" si="31"/>
        <v>0</v>
      </c>
      <c r="J255" s="107">
        <f t="shared" si="32"/>
        <v>0</v>
      </c>
      <c r="K255" s="94"/>
    </row>
    <row r="256" spans="1:11" ht="63.75">
      <c r="A256" s="295"/>
      <c r="B256" s="285"/>
      <c r="C256" s="282"/>
      <c r="D256" s="28" t="s">
        <v>297</v>
      </c>
      <c r="E256" s="8" t="s">
        <v>393</v>
      </c>
      <c r="F256" s="8">
        <v>10</v>
      </c>
      <c r="G256" s="9">
        <v>0</v>
      </c>
      <c r="H256" s="10">
        <f t="shared" si="30"/>
        <v>0</v>
      </c>
      <c r="I256" s="11">
        <f t="shared" si="31"/>
        <v>0</v>
      </c>
      <c r="J256" s="107">
        <f t="shared" si="32"/>
        <v>0</v>
      </c>
      <c r="K256" s="94"/>
    </row>
    <row r="257" spans="1:11" ht="63.75">
      <c r="A257" s="295"/>
      <c r="B257" s="285"/>
      <c r="C257" s="282"/>
      <c r="D257" s="28" t="s">
        <v>296</v>
      </c>
      <c r="E257" s="8" t="s">
        <v>393</v>
      </c>
      <c r="F257" s="8">
        <v>10</v>
      </c>
      <c r="G257" s="9">
        <v>0</v>
      </c>
      <c r="H257" s="10">
        <f t="shared" si="30"/>
        <v>0</v>
      </c>
      <c r="I257" s="11">
        <f t="shared" si="31"/>
        <v>0</v>
      </c>
      <c r="J257" s="107">
        <f t="shared" si="32"/>
        <v>0</v>
      </c>
      <c r="K257" s="94"/>
    </row>
    <row r="258" spans="1:11" ht="63.75">
      <c r="A258" s="295"/>
      <c r="B258" s="285"/>
      <c r="C258" s="282"/>
      <c r="D258" s="28" t="s">
        <v>295</v>
      </c>
      <c r="E258" s="8" t="s">
        <v>393</v>
      </c>
      <c r="F258" s="8">
        <v>10</v>
      </c>
      <c r="G258" s="9">
        <v>0</v>
      </c>
      <c r="H258" s="10">
        <f t="shared" si="30"/>
        <v>0</v>
      </c>
      <c r="I258" s="11">
        <f t="shared" si="31"/>
        <v>0</v>
      </c>
      <c r="J258" s="107">
        <f t="shared" si="32"/>
        <v>0</v>
      </c>
      <c r="K258" s="94"/>
    </row>
    <row r="259" spans="1:11" ht="63.75">
      <c r="A259" s="295"/>
      <c r="B259" s="285"/>
      <c r="C259" s="282"/>
      <c r="D259" s="28" t="s">
        <v>294</v>
      </c>
      <c r="E259" s="8" t="s">
        <v>393</v>
      </c>
      <c r="F259" s="8">
        <v>10</v>
      </c>
      <c r="G259" s="9">
        <v>0</v>
      </c>
      <c r="H259" s="10">
        <f t="shared" si="30"/>
        <v>0</v>
      </c>
      <c r="I259" s="11">
        <f t="shared" si="31"/>
        <v>0</v>
      </c>
      <c r="J259" s="107">
        <f t="shared" si="32"/>
        <v>0</v>
      </c>
      <c r="K259" s="94"/>
    </row>
    <row r="260" spans="1:11" ht="63.75">
      <c r="A260" s="295"/>
      <c r="B260" s="285"/>
      <c r="C260" s="282"/>
      <c r="D260" s="28" t="s">
        <v>293</v>
      </c>
      <c r="E260" s="8" t="s">
        <v>393</v>
      </c>
      <c r="F260" s="8">
        <v>10</v>
      </c>
      <c r="G260" s="9">
        <v>0</v>
      </c>
      <c r="H260" s="10">
        <f t="shared" si="30"/>
        <v>0</v>
      </c>
      <c r="I260" s="11">
        <f t="shared" si="31"/>
        <v>0</v>
      </c>
      <c r="J260" s="107">
        <f t="shared" si="32"/>
        <v>0</v>
      </c>
      <c r="K260" s="94"/>
    </row>
    <row r="261" spans="1:11" ht="63.75">
      <c r="A261" s="295"/>
      <c r="B261" s="285"/>
      <c r="C261" s="282"/>
      <c r="D261" s="28" t="s">
        <v>292</v>
      </c>
      <c r="E261" s="8" t="s">
        <v>393</v>
      </c>
      <c r="F261" s="8">
        <v>10</v>
      </c>
      <c r="G261" s="9">
        <v>0</v>
      </c>
      <c r="H261" s="10">
        <f t="shared" si="30"/>
        <v>0</v>
      </c>
      <c r="I261" s="11">
        <f t="shared" si="31"/>
        <v>0</v>
      </c>
      <c r="J261" s="107">
        <f t="shared" si="32"/>
        <v>0</v>
      </c>
      <c r="K261" s="94"/>
    </row>
    <row r="262" spans="1:11" ht="63.75">
      <c r="A262" s="295"/>
      <c r="B262" s="285"/>
      <c r="C262" s="282"/>
      <c r="D262" s="28" t="s">
        <v>291</v>
      </c>
      <c r="E262" s="8" t="s">
        <v>393</v>
      </c>
      <c r="F262" s="8">
        <v>14</v>
      </c>
      <c r="G262" s="9">
        <v>0</v>
      </c>
      <c r="H262" s="10">
        <f t="shared" si="30"/>
        <v>0</v>
      </c>
      <c r="I262" s="11">
        <f t="shared" si="31"/>
        <v>0</v>
      </c>
      <c r="J262" s="107">
        <f t="shared" si="32"/>
        <v>0</v>
      </c>
      <c r="K262" s="94"/>
    </row>
    <row r="263" spans="1:11" ht="63.75">
      <c r="A263" s="295"/>
      <c r="B263" s="285"/>
      <c r="C263" s="282"/>
      <c r="D263" s="28" t="s">
        <v>290</v>
      </c>
      <c r="E263" s="8" t="s">
        <v>393</v>
      </c>
      <c r="F263" s="8">
        <v>27</v>
      </c>
      <c r="G263" s="9">
        <v>0</v>
      </c>
      <c r="H263" s="10">
        <f t="shared" si="30"/>
        <v>0</v>
      </c>
      <c r="I263" s="11">
        <f t="shared" si="31"/>
        <v>0</v>
      </c>
      <c r="J263" s="107">
        <f t="shared" si="32"/>
        <v>0</v>
      </c>
      <c r="K263" s="94"/>
    </row>
    <row r="264" spans="1:11" ht="63.75">
      <c r="A264" s="295"/>
      <c r="B264" s="285"/>
      <c r="C264" s="282"/>
      <c r="D264" s="28" t="s">
        <v>289</v>
      </c>
      <c r="E264" s="8" t="s">
        <v>393</v>
      </c>
      <c r="F264" s="8">
        <v>27</v>
      </c>
      <c r="G264" s="9">
        <v>0</v>
      </c>
      <c r="H264" s="10">
        <f t="shared" si="30"/>
        <v>0</v>
      </c>
      <c r="I264" s="11">
        <f t="shared" si="31"/>
        <v>0</v>
      </c>
      <c r="J264" s="107">
        <f t="shared" si="32"/>
        <v>0</v>
      </c>
      <c r="K264" s="94"/>
    </row>
    <row r="265" spans="1:11" ht="128.25" customHeight="1">
      <c r="A265" s="295"/>
      <c r="B265" s="285"/>
      <c r="C265" s="282"/>
      <c r="D265" s="45" t="s">
        <v>270</v>
      </c>
      <c r="E265" s="8" t="s">
        <v>393</v>
      </c>
      <c r="F265" s="16">
        <v>5</v>
      </c>
      <c r="G265" s="9">
        <v>0</v>
      </c>
      <c r="H265" s="10">
        <f t="shared" si="30"/>
        <v>0</v>
      </c>
      <c r="I265" s="11">
        <f t="shared" si="31"/>
        <v>0</v>
      </c>
      <c r="J265" s="108">
        <f t="shared" si="32"/>
        <v>0</v>
      </c>
      <c r="K265" s="94"/>
    </row>
    <row r="266" spans="1:11" ht="114.75">
      <c r="A266" s="295"/>
      <c r="B266" s="285"/>
      <c r="C266" s="282"/>
      <c r="D266" s="28" t="s">
        <v>288</v>
      </c>
      <c r="E266" s="8" t="s">
        <v>393</v>
      </c>
      <c r="F266" s="8">
        <v>5</v>
      </c>
      <c r="G266" s="9">
        <v>0</v>
      </c>
      <c r="H266" s="10">
        <f t="shared" si="30"/>
        <v>0</v>
      </c>
      <c r="I266" s="11">
        <f t="shared" si="31"/>
        <v>0</v>
      </c>
      <c r="J266" s="108">
        <f t="shared" si="32"/>
        <v>0</v>
      </c>
      <c r="K266" s="94"/>
    </row>
    <row r="267" spans="1:11" ht="127.5">
      <c r="A267" s="295"/>
      <c r="B267" s="285"/>
      <c r="C267" s="282"/>
      <c r="D267" s="28" t="s">
        <v>287</v>
      </c>
      <c r="E267" s="8" t="s">
        <v>393</v>
      </c>
      <c r="F267" s="8">
        <v>5</v>
      </c>
      <c r="G267" s="9">
        <v>0</v>
      </c>
      <c r="H267" s="10">
        <f t="shared" si="30"/>
        <v>0</v>
      </c>
      <c r="I267" s="11">
        <f t="shared" si="31"/>
        <v>0</v>
      </c>
      <c r="J267" s="108">
        <f t="shared" si="32"/>
        <v>0</v>
      </c>
      <c r="K267" s="94"/>
    </row>
    <row r="268" spans="1:11" ht="127.5">
      <c r="A268" s="295"/>
      <c r="B268" s="285"/>
      <c r="C268" s="282"/>
      <c r="D268" s="28" t="s">
        <v>286</v>
      </c>
      <c r="E268" s="8" t="s">
        <v>393</v>
      </c>
      <c r="F268" s="8">
        <v>5</v>
      </c>
      <c r="G268" s="9">
        <v>0</v>
      </c>
      <c r="H268" s="10">
        <f t="shared" si="30"/>
        <v>0</v>
      </c>
      <c r="I268" s="11">
        <f t="shared" si="31"/>
        <v>0</v>
      </c>
      <c r="J268" s="108">
        <f t="shared" si="32"/>
        <v>0</v>
      </c>
      <c r="K268" s="94"/>
    </row>
    <row r="269" spans="1:11" ht="127.5">
      <c r="A269" s="296"/>
      <c r="B269" s="286"/>
      <c r="C269" s="283"/>
      <c r="D269" s="46" t="s">
        <v>285</v>
      </c>
      <c r="E269" s="8" t="s">
        <v>393</v>
      </c>
      <c r="F269" s="8">
        <v>14</v>
      </c>
      <c r="G269" s="9">
        <v>0</v>
      </c>
      <c r="H269" s="10">
        <f t="shared" si="30"/>
        <v>0</v>
      </c>
      <c r="I269" s="11">
        <f t="shared" si="31"/>
        <v>0</v>
      </c>
      <c r="J269" s="108">
        <f t="shared" si="32"/>
        <v>0</v>
      </c>
      <c r="K269" s="94"/>
    </row>
    <row r="270" spans="1:11" ht="25.5">
      <c r="A270" s="106">
        <v>245</v>
      </c>
      <c r="B270" s="56" t="s">
        <v>377</v>
      </c>
      <c r="C270" s="7" t="s">
        <v>519</v>
      </c>
      <c r="D270" s="28" t="s">
        <v>303</v>
      </c>
      <c r="E270" s="8" t="s">
        <v>326</v>
      </c>
      <c r="F270" s="8">
        <v>1</v>
      </c>
      <c r="G270" s="9">
        <v>0</v>
      </c>
      <c r="H270" s="10">
        <f t="shared" si="30"/>
        <v>0</v>
      </c>
      <c r="I270" s="11">
        <f t="shared" si="31"/>
        <v>0</v>
      </c>
      <c r="J270" s="107">
        <f t="shared" si="32"/>
        <v>0</v>
      </c>
      <c r="K270" s="94"/>
    </row>
    <row r="271" spans="1:11" ht="27.75" customHeight="1">
      <c r="A271" s="256">
        <v>246</v>
      </c>
      <c r="B271" s="264" t="s">
        <v>377</v>
      </c>
      <c r="C271" s="249" t="s">
        <v>520</v>
      </c>
      <c r="D271" s="28" t="s">
        <v>536</v>
      </c>
      <c r="E271" s="262"/>
      <c r="F271" s="262"/>
      <c r="G271" s="262"/>
      <c r="H271" s="262"/>
      <c r="I271" s="262"/>
      <c r="J271" s="263"/>
      <c r="K271" s="94"/>
    </row>
    <row r="272" spans="1:11" ht="95.25" customHeight="1">
      <c r="A272" s="257"/>
      <c r="B272" s="265"/>
      <c r="C272" s="250"/>
      <c r="D272" s="47" t="s">
        <v>170</v>
      </c>
      <c r="E272" s="8" t="s">
        <v>327</v>
      </c>
      <c r="F272" s="8">
        <v>3</v>
      </c>
      <c r="G272" s="9">
        <v>0</v>
      </c>
      <c r="H272" s="10">
        <f t="shared" si="28"/>
        <v>0</v>
      </c>
      <c r="I272" s="11">
        <f aca="true" t="shared" si="33" ref="I272:I279">H272*$K$8</f>
        <v>0</v>
      </c>
      <c r="J272" s="108">
        <f t="shared" si="29"/>
        <v>0</v>
      </c>
      <c r="K272" s="94"/>
    </row>
    <row r="273" spans="1:11" ht="38.25">
      <c r="A273" s="257"/>
      <c r="B273" s="265"/>
      <c r="C273" s="250"/>
      <c r="D273" s="47" t="s">
        <v>167</v>
      </c>
      <c r="E273" s="8" t="s">
        <v>327</v>
      </c>
      <c r="F273" s="8">
        <v>5</v>
      </c>
      <c r="G273" s="9">
        <v>0</v>
      </c>
      <c r="H273" s="10">
        <f>F273*G273</f>
        <v>0</v>
      </c>
      <c r="I273" s="11">
        <f t="shared" si="33"/>
        <v>0</v>
      </c>
      <c r="J273" s="108">
        <f>H273+I273</f>
        <v>0</v>
      </c>
      <c r="K273" s="94"/>
    </row>
    <row r="274" spans="1:11" ht="38.25">
      <c r="A274" s="257"/>
      <c r="B274" s="265"/>
      <c r="C274" s="250"/>
      <c r="D274" s="47" t="s">
        <v>169</v>
      </c>
      <c r="E274" s="8" t="s">
        <v>327</v>
      </c>
      <c r="F274" s="8">
        <v>2</v>
      </c>
      <c r="G274" s="9">
        <v>0</v>
      </c>
      <c r="H274" s="10">
        <f>F274*G274</f>
        <v>0</v>
      </c>
      <c r="I274" s="11">
        <f t="shared" si="33"/>
        <v>0</v>
      </c>
      <c r="J274" s="108">
        <f>H274+I274</f>
        <v>0</v>
      </c>
      <c r="K274" s="94"/>
    </row>
    <row r="275" spans="1:11" ht="38.25">
      <c r="A275" s="258"/>
      <c r="B275" s="266"/>
      <c r="C275" s="251"/>
      <c r="D275" s="47" t="s">
        <v>168</v>
      </c>
      <c r="E275" s="8" t="s">
        <v>327</v>
      </c>
      <c r="F275" s="8">
        <v>10</v>
      </c>
      <c r="G275" s="9">
        <v>0</v>
      </c>
      <c r="H275" s="10">
        <f t="shared" si="28"/>
        <v>0</v>
      </c>
      <c r="I275" s="11">
        <f t="shared" si="33"/>
        <v>0</v>
      </c>
      <c r="J275" s="108">
        <f t="shared" si="29"/>
        <v>0</v>
      </c>
      <c r="K275" s="94"/>
    </row>
    <row r="276" spans="1:11" ht="25.5">
      <c r="A276" s="106">
        <v>247</v>
      </c>
      <c r="B276" s="56" t="s">
        <v>377</v>
      </c>
      <c r="C276" s="7" t="s">
        <v>521</v>
      </c>
      <c r="D276" s="28" t="s">
        <v>304</v>
      </c>
      <c r="E276" s="8" t="s">
        <v>326</v>
      </c>
      <c r="F276" s="8">
        <v>1</v>
      </c>
      <c r="G276" s="9">
        <v>0</v>
      </c>
      <c r="H276" s="10">
        <f t="shared" si="28"/>
        <v>0</v>
      </c>
      <c r="I276" s="11">
        <f t="shared" si="33"/>
        <v>0</v>
      </c>
      <c r="J276" s="107">
        <f t="shared" si="29"/>
        <v>0</v>
      </c>
      <c r="K276" s="94"/>
    </row>
    <row r="277" spans="1:11" ht="89.25">
      <c r="A277" s="106">
        <v>248</v>
      </c>
      <c r="B277" s="56" t="s">
        <v>377</v>
      </c>
      <c r="C277" s="7" t="s">
        <v>522</v>
      </c>
      <c r="D277" s="28" t="s">
        <v>283</v>
      </c>
      <c r="E277" s="8" t="s">
        <v>393</v>
      </c>
      <c r="F277" s="8">
        <v>25</v>
      </c>
      <c r="G277" s="9">
        <v>0</v>
      </c>
      <c r="H277" s="10">
        <f>F277*G277</f>
        <v>0</v>
      </c>
      <c r="I277" s="11">
        <f t="shared" si="33"/>
        <v>0</v>
      </c>
      <c r="J277" s="107">
        <f>H277+I277</f>
        <v>0</v>
      </c>
      <c r="K277" s="94"/>
    </row>
    <row r="278" spans="1:11" ht="89.25">
      <c r="A278" s="106">
        <v>249</v>
      </c>
      <c r="B278" s="56" t="s">
        <v>377</v>
      </c>
      <c r="C278" s="7" t="s">
        <v>493</v>
      </c>
      <c r="D278" s="42" t="s">
        <v>284</v>
      </c>
      <c r="E278" s="8" t="s">
        <v>327</v>
      </c>
      <c r="F278" s="8">
        <v>30</v>
      </c>
      <c r="G278" s="9">
        <v>0</v>
      </c>
      <c r="H278" s="10">
        <f t="shared" si="28"/>
        <v>0</v>
      </c>
      <c r="I278" s="11">
        <f t="shared" si="33"/>
        <v>0</v>
      </c>
      <c r="J278" s="107">
        <f t="shared" si="29"/>
        <v>0</v>
      </c>
      <c r="K278" s="94"/>
    </row>
    <row r="279" spans="1:11" ht="25.5">
      <c r="A279" s="106">
        <v>250</v>
      </c>
      <c r="B279" s="56" t="s">
        <v>377</v>
      </c>
      <c r="C279" s="7" t="s">
        <v>494</v>
      </c>
      <c r="D279" s="28" t="s">
        <v>246</v>
      </c>
      <c r="E279" s="8" t="s">
        <v>327</v>
      </c>
      <c r="F279" s="8">
        <v>8</v>
      </c>
      <c r="G279" s="9">
        <v>0</v>
      </c>
      <c r="H279" s="10">
        <f>F279*G279</f>
        <v>0</v>
      </c>
      <c r="I279" s="11">
        <f t="shared" si="33"/>
        <v>0</v>
      </c>
      <c r="J279" s="107">
        <f>H279+I279</f>
        <v>0</v>
      </c>
      <c r="K279" s="94"/>
    </row>
    <row r="280" spans="1:11" ht="25.5" customHeight="1">
      <c r="A280" s="256">
        <v>251</v>
      </c>
      <c r="B280" s="279" t="s">
        <v>533</v>
      </c>
      <c r="C280" s="249" t="s">
        <v>523</v>
      </c>
      <c r="D280" s="48" t="s">
        <v>534</v>
      </c>
      <c r="E280" s="287"/>
      <c r="F280" s="287"/>
      <c r="G280" s="287"/>
      <c r="H280" s="287"/>
      <c r="I280" s="287"/>
      <c r="J280" s="288"/>
      <c r="K280" s="94"/>
    </row>
    <row r="281" spans="1:11" ht="114.75">
      <c r="A281" s="257"/>
      <c r="B281" s="280"/>
      <c r="C281" s="250"/>
      <c r="D281" s="49" t="s">
        <v>282</v>
      </c>
      <c r="E281" s="8" t="s">
        <v>393</v>
      </c>
      <c r="F281" s="8">
        <v>50</v>
      </c>
      <c r="G281" s="9">
        <v>0</v>
      </c>
      <c r="H281" s="10">
        <f aca="true" t="shared" si="34" ref="H281:H291">F281*G281</f>
        <v>0</v>
      </c>
      <c r="I281" s="11">
        <f aca="true" t="shared" si="35" ref="I281:I312">H281*$K$8</f>
        <v>0</v>
      </c>
      <c r="J281" s="107">
        <f aca="true" t="shared" si="36" ref="J281:J291">H281+I281</f>
        <v>0</v>
      </c>
      <c r="K281" s="94"/>
    </row>
    <row r="282" spans="1:11" ht="51">
      <c r="A282" s="257"/>
      <c r="B282" s="280"/>
      <c r="C282" s="250"/>
      <c r="D282" s="28" t="s">
        <v>281</v>
      </c>
      <c r="E282" s="8" t="s">
        <v>393</v>
      </c>
      <c r="F282" s="8">
        <v>15</v>
      </c>
      <c r="G282" s="9">
        <v>0</v>
      </c>
      <c r="H282" s="10">
        <f>F282*G282</f>
        <v>0</v>
      </c>
      <c r="I282" s="11">
        <f t="shared" si="35"/>
        <v>0</v>
      </c>
      <c r="J282" s="107">
        <f>H282+I282</f>
        <v>0</v>
      </c>
      <c r="K282" s="94"/>
    </row>
    <row r="283" spans="1:11" ht="119.25" customHeight="1">
      <c r="A283" s="257"/>
      <c r="B283" s="280"/>
      <c r="C283" s="250"/>
      <c r="D283" s="49" t="s">
        <v>280</v>
      </c>
      <c r="E283" s="8" t="s">
        <v>393</v>
      </c>
      <c r="F283" s="8">
        <v>50</v>
      </c>
      <c r="G283" s="9">
        <v>0</v>
      </c>
      <c r="H283" s="10">
        <f t="shared" si="34"/>
        <v>0</v>
      </c>
      <c r="I283" s="11">
        <f t="shared" si="35"/>
        <v>0</v>
      </c>
      <c r="J283" s="107">
        <f t="shared" si="36"/>
        <v>0</v>
      </c>
      <c r="K283" s="94"/>
    </row>
    <row r="284" spans="1:11" ht="111.75" customHeight="1">
      <c r="A284" s="257"/>
      <c r="B284" s="280"/>
      <c r="C284" s="250"/>
      <c r="D284" s="49" t="s">
        <v>279</v>
      </c>
      <c r="E284" s="8" t="s">
        <v>393</v>
      </c>
      <c r="F284" s="8">
        <v>50</v>
      </c>
      <c r="G284" s="9">
        <v>0</v>
      </c>
      <c r="H284" s="10">
        <f t="shared" si="34"/>
        <v>0</v>
      </c>
      <c r="I284" s="11">
        <f t="shared" si="35"/>
        <v>0</v>
      </c>
      <c r="J284" s="107">
        <f t="shared" si="36"/>
        <v>0</v>
      </c>
      <c r="K284" s="94"/>
    </row>
    <row r="285" spans="1:11" ht="114.75">
      <c r="A285" s="257"/>
      <c r="B285" s="280"/>
      <c r="C285" s="250"/>
      <c r="D285" s="49" t="s">
        <v>278</v>
      </c>
      <c r="E285" s="8" t="s">
        <v>393</v>
      </c>
      <c r="F285" s="8">
        <v>50</v>
      </c>
      <c r="G285" s="9">
        <v>0</v>
      </c>
      <c r="H285" s="10">
        <f t="shared" si="34"/>
        <v>0</v>
      </c>
      <c r="I285" s="11">
        <f t="shared" si="35"/>
        <v>0</v>
      </c>
      <c r="J285" s="107">
        <f t="shared" si="36"/>
        <v>0</v>
      </c>
      <c r="K285" s="94"/>
    </row>
    <row r="286" spans="1:11" ht="51">
      <c r="A286" s="257"/>
      <c r="B286" s="280"/>
      <c r="C286" s="250"/>
      <c r="D286" s="28" t="s">
        <v>277</v>
      </c>
      <c r="E286" s="8" t="s">
        <v>393</v>
      </c>
      <c r="F286" s="8">
        <v>100</v>
      </c>
      <c r="G286" s="9">
        <v>0</v>
      </c>
      <c r="H286" s="10">
        <f t="shared" si="34"/>
        <v>0</v>
      </c>
      <c r="I286" s="11">
        <f t="shared" si="35"/>
        <v>0</v>
      </c>
      <c r="J286" s="107">
        <f t="shared" si="36"/>
        <v>0</v>
      </c>
      <c r="K286" s="94"/>
    </row>
    <row r="287" spans="1:11" ht="76.5">
      <c r="A287" s="257"/>
      <c r="B287" s="280"/>
      <c r="C287" s="250"/>
      <c r="D287" s="28" t="s">
        <v>276</v>
      </c>
      <c r="E287" s="8" t="s">
        <v>393</v>
      </c>
      <c r="F287" s="8">
        <v>32</v>
      </c>
      <c r="G287" s="9">
        <v>0</v>
      </c>
      <c r="H287" s="10">
        <f t="shared" si="34"/>
        <v>0</v>
      </c>
      <c r="I287" s="11">
        <f t="shared" si="35"/>
        <v>0</v>
      </c>
      <c r="J287" s="107">
        <f t="shared" si="36"/>
        <v>0</v>
      </c>
      <c r="K287" s="94"/>
    </row>
    <row r="288" spans="1:11" ht="76.5">
      <c r="A288" s="257"/>
      <c r="B288" s="280"/>
      <c r="C288" s="250"/>
      <c r="D288" s="28" t="s">
        <v>261</v>
      </c>
      <c r="E288" s="8" t="s">
        <v>393</v>
      </c>
      <c r="F288" s="8">
        <v>25</v>
      </c>
      <c r="G288" s="9">
        <v>0</v>
      </c>
      <c r="H288" s="10">
        <f t="shared" si="34"/>
        <v>0</v>
      </c>
      <c r="I288" s="11">
        <f t="shared" si="35"/>
        <v>0</v>
      </c>
      <c r="J288" s="107">
        <f t="shared" si="36"/>
        <v>0</v>
      </c>
      <c r="K288" s="94"/>
    </row>
    <row r="289" spans="1:11" ht="76.5">
      <c r="A289" s="257"/>
      <c r="B289" s="280"/>
      <c r="C289" s="250"/>
      <c r="D289" s="28" t="s">
        <v>260</v>
      </c>
      <c r="E289" s="8" t="s">
        <v>393</v>
      </c>
      <c r="F289" s="8">
        <v>20</v>
      </c>
      <c r="G289" s="9">
        <v>0</v>
      </c>
      <c r="H289" s="10">
        <f t="shared" si="34"/>
        <v>0</v>
      </c>
      <c r="I289" s="11">
        <f t="shared" si="35"/>
        <v>0</v>
      </c>
      <c r="J289" s="107">
        <f t="shared" si="36"/>
        <v>0</v>
      </c>
      <c r="K289" s="94"/>
    </row>
    <row r="290" spans="1:11" ht="12.75">
      <c r="A290" s="106">
        <v>252</v>
      </c>
      <c r="B290" s="56" t="s">
        <v>377</v>
      </c>
      <c r="C290" s="7" t="s">
        <v>495</v>
      </c>
      <c r="D290" s="86" t="s">
        <v>524</v>
      </c>
      <c r="E290" s="8"/>
      <c r="F290" s="8">
        <v>0</v>
      </c>
      <c r="G290" s="9">
        <v>0</v>
      </c>
      <c r="H290" s="10">
        <f>F290*G290</f>
        <v>0</v>
      </c>
      <c r="I290" s="11">
        <f t="shared" si="35"/>
        <v>0</v>
      </c>
      <c r="J290" s="107">
        <f>H290+I290</f>
        <v>0</v>
      </c>
      <c r="K290" s="94"/>
    </row>
    <row r="291" spans="1:11" ht="51">
      <c r="A291" s="106">
        <v>253</v>
      </c>
      <c r="B291" s="56" t="s">
        <v>377</v>
      </c>
      <c r="C291" s="7" t="s">
        <v>496</v>
      </c>
      <c r="D291" s="28" t="s">
        <v>301</v>
      </c>
      <c r="E291" s="8" t="s">
        <v>393</v>
      </c>
      <c r="F291" s="8">
        <v>50</v>
      </c>
      <c r="G291" s="9">
        <v>0</v>
      </c>
      <c r="H291" s="10">
        <f t="shared" si="34"/>
        <v>0</v>
      </c>
      <c r="I291" s="11">
        <f t="shared" si="35"/>
        <v>0</v>
      </c>
      <c r="J291" s="107">
        <f t="shared" si="36"/>
        <v>0</v>
      </c>
      <c r="K291" s="94"/>
    </row>
    <row r="292" spans="1:11" ht="25.5">
      <c r="A292" s="106">
        <v>254</v>
      </c>
      <c r="B292" s="56" t="s">
        <v>377</v>
      </c>
      <c r="C292" s="7" t="s">
        <v>486</v>
      </c>
      <c r="D292" s="28" t="s">
        <v>376</v>
      </c>
      <c r="E292" s="8" t="s">
        <v>326</v>
      </c>
      <c r="F292" s="8">
        <v>1</v>
      </c>
      <c r="G292" s="9">
        <v>0</v>
      </c>
      <c r="H292" s="10">
        <f>F292*G292</f>
        <v>0</v>
      </c>
      <c r="I292" s="11">
        <f t="shared" si="35"/>
        <v>0</v>
      </c>
      <c r="J292" s="107">
        <f>H292+I292</f>
        <v>0</v>
      </c>
      <c r="K292" s="94"/>
    </row>
    <row r="293" spans="1:11" ht="25.5">
      <c r="A293" s="106">
        <v>255</v>
      </c>
      <c r="B293" s="56" t="s">
        <v>377</v>
      </c>
      <c r="C293" s="7" t="s">
        <v>487</v>
      </c>
      <c r="D293" s="28" t="s">
        <v>584</v>
      </c>
      <c r="E293" s="8" t="s">
        <v>327</v>
      </c>
      <c r="F293" s="8">
        <v>10</v>
      </c>
      <c r="G293" s="9">
        <v>0</v>
      </c>
      <c r="H293" s="10">
        <f>F293*G293</f>
        <v>0</v>
      </c>
      <c r="I293" s="11">
        <f t="shared" si="35"/>
        <v>0</v>
      </c>
      <c r="J293" s="107">
        <f>H293+I293</f>
        <v>0</v>
      </c>
      <c r="K293" s="94"/>
    </row>
    <row r="294" spans="1:11" ht="13.5">
      <c r="A294" s="106">
        <v>256</v>
      </c>
      <c r="B294" s="56" t="s">
        <v>377</v>
      </c>
      <c r="C294" s="7" t="s">
        <v>488</v>
      </c>
      <c r="D294" s="89" t="s">
        <v>524</v>
      </c>
      <c r="E294" s="8"/>
      <c r="F294" s="8">
        <v>0</v>
      </c>
      <c r="G294" s="9">
        <v>0</v>
      </c>
      <c r="H294" s="10">
        <f>F294*G294</f>
        <v>0</v>
      </c>
      <c r="I294" s="11">
        <f t="shared" si="35"/>
        <v>0</v>
      </c>
      <c r="J294" s="107">
        <f>H294+I294</f>
        <v>0</v>
      </c>
      <c r="K294" s="94"/>
    </row>
    <row r="295" spans="1:11" ht="57" customHeight="1">
      <c r="A295" s="106">
        <v>257</v>
      </c>
      <c r="B295" s="56" t="s">
        <v>377</v>
      </c>
      <c r="C295" s="7" t="s">
        <v>497</v>
      </c>
      <c r="D295" s="42" t="s">
        <v>272</v>
      </c>
      <c r="E295" s="8" t="s">
        <v>393</v>
      </c>
      <c r="F295" s="8">
        <v>14</v>
      </c>
      <c r="G295" s="9">
        <v>0</v>
      </c>
      <c r="H295" s="10">
        <f>F295*G295</f>
        <v>0</v>
      </c>
      <c r="I295" s="11">
        <f t="shared" si="35"/>
        <v>0</v>
      </c>
      <c r="J295" s="107">
        <f>H295+I295</f>
        <v>0</v>
      </c>
      <c r="K295" s="94"/>
    </row>
    <row r="296" spans="1:11" ht="76.5">
      <c r="A296" s="106">
        <v>258</v>
      </c>
      <c r="B296" s="56" t="s">
        <v>395</v>
      </c>
      <c r="C296" s="7" t="s">
        <v>498</v>
      </c>
      <c r="D296" s="28" t="s">
        <v>247</v>
      </c>
      <c r="E296" s="8" t="s">
        <v>326</v>
      </c>
      <c r="F296" s="8">
        <v>1</v>
      </c>
      <c r="G296" s="9">
        <v>0</v>
      </c>
      <c r="H296" s="10">
        <f aca="true" t="shared" si="37" ref="H296:H312">F296*G296</f>
        <v>0</v>
      </c>
      <c r="I296" s="11">
        <f t="shared" si="35"/>
        <v>0</v>
      </c>
      <c r="J296" s="107">
        <f aca="true" t="shared" si="38" ref="J296:J312">H296+I296</f>
        <v>0</v>
      </c>
      <c r="K296" s="94"/>
    </row>
    <row r="297" spans="1:11" ht="409.5" customHeight="1">
      <c r="A297" s="106">
        <v>259</v>
      </c>
      <c r="B297" s="56" t="s">
        <v>395</v>
      </c>
      <c r="C297" s="7" t="s">
        <v>429</v>
      </c>
      <c r="D297" s="42" t="s">
        <v>305</v>
      </c>
      <c r="E297" s="8" t="s">
        <v>327</v>
      </c>
      <c r="F297" s="8">
        <v>16</v>
      </c>
      <c r="G297" s="9">
        <v>0</v>
      </c>
      <c r="H297" s="10">
        <f t="shared" si="37"/>
        <v>0</v>
      </c>
      <c r="I297" s="11">
        <f t="shared" si="35"/>
        <v>0</v>
      </c>
      <c r="J297" s="107">
        <f t="shared" si="38"/>
        <v>0</v>
      </c>
      <c r="K297" s="94"/>
    </row>
    <row r="298" spans="1:11" ht="25.5">
      <c r="A298" s="106">
        <v>260</v>
      </c>
      <c r="B298" s="56" t="s">
        <v>395</v>
      </c>
      <c r="C298" s="7" t="s">
        <v>499</v>
      </c>
      <c r="D298" s="28" t="s">
        <v>251</v>
      </c>
      <c r="E298" s="8" t="s">
        <v>327</v>
      </c>
      <c r="F298" s="8">
        <v>1</v>
      </c>
      <c r="G298" s="9">
        <v>0</v>
      </c>
      <c r="H298" s="10">
        <f t="shared" si="37"/>
        <v>0</v>
      </c>
      <c r="I298" s="11">
        <f t="shared" si="35"/>
        <v>0</v>
      </c>
      <c r="J298" s="107">
        <f t="shared" si="38"/>
        <v>0</v>
      </c>
      <c r="K298" s="94"/>
    </row>
    <row r="299" spans="1:11" ht="12.75">
      <c r="A299" s="106">
        <v>261</v>
      </c>
      <c r="B299" s="56" t="s">
        <v>395</v>
      </c>
      <c r="C299" s="7" t="s">
        <v>500</v>
      </c>
      <c r="D299" s="28" t="s">
        <v>524</v>
      </c>
      <c r="E299" s="8"/>
      <c r="F299" s="8">
        <v>0</v>
      </c>
      <c r="G299" s="9">
        <v>0</v>
      </c>
      <c r="H299" s="10">
        <f t="shared" si="37"/>
        <v>0</v>
      </c>
      <c r="I299" s="11">
        <f t="shared" si="35"/>
        <v>0</v>
      </c>
      <c r="J299" s="107">
        <f t="shared" si="38"/>
        <v>0</v>
      </c>
      <c r="K299" s="94"/>
    </row>
    <row r="300" spans="1:11" ht="89.25">
      <c r="A300" s="106">
        <v>262</v>
      </c>
      <c r="B300" s="56" t="s">
        <v>395</v>
      </c>
      <c r="C300" s="7" t="s">
        <v>493</v>
      </c>
      <c r="D300" s="42" t="s">
        <v>259</v>
      </c>
      <c r="E300" s="8" t="s">
        <v>327</v>
      </c>
      <c r="F300" s="8">
        <v>20</v>
      </c>
      <c r="G300" s="9">
        <v>0</v>
      </c>
      <c r="H300" s="10">
        <f t="shared" si="37"/>
        <v>0</v>
      </c>
      <c r="I300" s="11">
        <f t="shared" si="35"/>
        <v>0</v>
      </c>
      <c r="J300" s="107">
        <f t="shared" si="38"/>
        <v>0</v>
      </c>
      <c r="K300" s="94"/>
    </row>
    <row r="301" spans="1:11" ht="25.5">
      <c r="A301" s="106">
        <v>263</v>
      </c>
      <c r="B301" s="56" t="s">
        <v>396</v>
      </c>
      <c r="C301" s="7" t="s">
        <v>501</v>
      </c>
      <c r="D301" s="28" t="s">
        <v>248</v>
      </c>
      <c r="E301" s="8" t="s">
        <v>327</v>
      </c>
      <c r="F301" s="8">
        <v>1</v>
      </c>
      <c r="G301" s="9">
        <v>0</v>
      </c>
      <c r="H301" s="10">
        <f>F301*G301</f>
        <v>0</v>
      </c>
      <c r="I301" s="11">
        <f t="shared" si="35"/>
        <v>0</v>
      </c>
      <c r="J301" s="107">
        <f>H301+I301</f>
        <v>0</v>
      </c>
      <c r="K301" s="94"/>
    </row>
    <row r="302" spans="1:11" ht="12.75">
      <c r="A302" s="106">
        <v>264</v>
      </c>
      <c r="B302" s="56" t="s">
        <v>396</v>
      </c>
      <c r="C302" s="7" t="s">
        <v>419</v>
      </c>
      <c r="D302" s="28" t="s">
        <v>524</v>
      </c>
      <c r="E302" s="8"/>
      <c r="F302" s="8">
        <v>0</v>
      </c>
      <c r="G302" s="9">
        <v>0</v>
      </c>
      <c r="H302" s="10">
        <f>F302*G302</f>
        <v>0</v>
      </c>
      <c r="I302" s="11">
        <f t="shared" si="35"/>
        <v>0</v>
      </c>
      <c r="J302" s="107">
        <f>H302+I302</f>
        <v>0</v>
      </c>
      <c r="K302" s="94"/>
    </row>
    <row r="303" spans="1:11" ht="12.75">
      <c r="A303" s="106">
        <v>265</v>
      </c>
      <c r="B303" s="56" t="s">
        <v>396</v>
      </c>
      <c r="C303" s="7" t="s">
        <v>502</v>
      </c>
      <c r="D303" s="28" t="s">
        <v>524</v>
      </c>
      <c r="E303" s="8"/>
      <c r="F303" s="8">
        <v>0</v>
      </c>
      <c r="G303" s="9">
        <v>0</v>
      </c>
      <c r="H303" s="10">
        <f>F303*G303</f>
        <v>0</v>
      </c>
      <c r="I303" s="11">
        <f t="shared" si="35"/>
        <v>0</v>
      </c>
      <c r="J303" s="107">
        <f>H303+I303</f>
        <v>0</v>
      </c>
      <c r="K303" s="94"/>
    </row>
    <row r="304" spans="1:11" ht="25.5">
      <c r="A304" s="106">
        <v>266</v>
      </c>
      <c r="B304" s="56" t="s">
        <v>396</v>
      </c>
      <c r="C304" s="7" t="s">
        <v>503</v>
      </c>
      <c r="D304" s="28" t="s">
        <v>249</v>
      </c>
      <c r="E304" s="8" t="s">
        <v>327</v>
      </c>
      <c r="F304" s="8">
        <v>1</v>
      </c>
      <c r="G304" s="9">
        <v>0</v>
      </c>
      <c r="H304" s="10">
        <f>F304*G304</f>
        <v>0</v>
      </c>
      <c r="I304" s="11">
        <f t="shared" si="35"/>
        <v>0</v>
      </c>
      <c r="J304" s="107">
        <f>H304+I304</f>
        <v>0</v>
      </c>
      <c r="K304" s="94"/>
    </row>
    <row r="305" spans="1:11" ht="12.75">
      <c r="A305" s="106">
        <v>267</v>
      </c>
      <c r="B305" s="56" t="s">
        <v>396</v>
      </c>
      <c r="C305" s="7" t="s">
        <v>504</v>
      </c>
      <c r="D305" s="28" t="s">
        <v>257</v>
      </c>
      <c r="E305" s="8" t="s">
        <v>327</v>
      </c>
      <c r="F305" s="8">
        <v>1</v>
      </c>
      <c r="G305" s="9">
        <v>0</v>
      </c>
      <c r="H305" s="10">
        <f>F305*G305</f>
        <v>0</v>
      </c>
      <c r="I305" s="11">
        <f t="shared" si="35"/>
        <v>0</v>
      </c>
      <c r="J305" s="107">
        <f>H305+I305</f>
        <v>0</v>
      </c>
      <c r="K305" s="94"/>
    </row>
    <row r="306" spans="1:11" ht="407.25" customHeight="1">
      <c r="A306" s="106">
        <v>268</v>
      </c>
      <c r="B306" s="56" t="s">
        <v>396</v>
      </c>
      <c r="C306" s="7" t="s">
        <v>429</v>
      </c>
      <c r="D306" s="42" t="s">
        <v>305</v>
      </c>
      <c r="E306" s="8" t="s">
        <v>327</v>
      </c>
      <c r="F306" s="8">
        <v>1</v>
      </c>
      <c r="G306" s="9">
        <v>0</v>
      </c>
      <c r="H306" s="10">
        <f t="shared" si="37"/>
        <v>0</v>
      </c>
      <c r="I306" s="11">
        <f t="shared" si="35"/>
        <v>0</v>
      </c>
      <c r="J306" s="107">
        <f t="shared" si="38"/>
        <v>0</v>
      </c>
      <c r="K306" s="94"/>
    </row>
    <row r="307" spans="1:11" ht="25.5">
      <c r="A307" s="106">
        <v>269</v>
      </c>
      <c r="B307" s="56" t="s">
        <v>529</v>
      </c>
      <c r="C307" s="7" t="s">
        <v>505</v>
      </c>
      <c r="D307" s="28" t="s">
        <v>274</v>
      </c>
      <c r="E307" s="8" t="s">
        <v>327</v>
      </c>
      <c r="F307" s="8">
        <v>1</v>
      </c>
      <c r="G307" s="9">
        <v>0</v>
      </c>
      <c r="H307" s="10">
        <f t="shared" si="37"/>
        <v>0</v>
      </c>
      <c r="I307" s="11">
        <f t="shared" si="35"/>
        <v>0</v>
      </c>
      <c r="J307" s="107">
        <f t="shared" si="38"/>
        <v>0</v>
      </c>
      <c r="K307" s="94"/>
    </row>
    <row r="308" spans="1:11" ht="25.5">
      <c r="A308" s="106">
        <v>270</v>
      </c>
      <c r="B308" s="56" t="s">
        <v>397</v>
      </c>
      <c r="C308" s="7" t="s">
        <v>501</v>
      </c>
      <c r="D308" s="28" t="s">
        <v>248</v>
      </c>
      <c r="E308" s="8" t="s">
        <v>327</v>
      </c>
      <c r="F308" s="8">
        <v>1</v>
      </c>
      <c r="G308" s="9">
        <v>0</v>
      </c>
      <c r="H308" s="10">
        <f>F308*G308</f>
        <v>0</v>
      </c>
      <c r="I308" s="11">
        <f t="shared" si="35"/>
        <v>0</v>
      </c>
      <c r="J308" s="107">
        <f>H308+I308</f>
        <v>0</v>
      </c>
      <c r="K308" s="94"/>
    </row>
    <row r="309" spans="1:11" ht="12.75">
      <c r="A309" s="106">
        <v>271</v>
      </c>
      <c r="B309" s="56" t="s">
        <v>397</v>
      </c>
      <c r="C309" s="7" t="s">
        <v>419</v>
      </c>
      <c r="D309" s="28" t="s">
        <v>524</v>
      </c>
      <c r="E309" s="8"/>
      <c r="F309" s="8">
        <v>0</v>
      </c>
      <c r="G309" s="9">
        <v>0</v>
      </c>
      <c r="H309" s="10">
        <f>F309*G309</f>
        <v>0</v>
      </c>
      <c r="I309" s="11">
        <f t="shared" si="35"/>
        <v>0</v>
      </c>
      <c r="J309" s="107">
        <f>H309+I309</f>
        <v>0</v>
      </c>
      <c r="K309" s="94"/>
    </row>
    <row r="310" spans="1:11" ht="12.75">
      <c r="A310" s="106">
        <v>272</v>
      </c>
      <c r="B310" s="56" t="s">
        <v>397</v>
      </c>
      <c r="C310" s="7" t="s">
        <v>502</v>
      </c>
      <c r="D310" s="28" t="s">
        <v>524</v>
      </c>
      <c r="E310" s="8"/>
      <c r="F310" s="8">
        <v>0</v>
      </c>
      <c r="G310" s="9">
        <v>0</v>
      </c>
      <c r="H310" s="10">
        <f>F310*G310</f>
        <v>0</v>
      </c>
      <c r="I310" s="11">
        <f t="shared" si="35"/>
        <v>0</v>
      </c>
      <c r="J310" s="107">
        <f>H310+I310</f>
        <v>0</v>
      </c>
      <c r="K310" s="94"/>
    </row>
    <row r="311" spans="1:11" ht="25.5">
      <c r="A311" s="106">
        <v>273</v>
      </c>
      <c r="B311" s="56" t="s">
        <v>397</v>
      </c>
      <c r="C311" s="7" t="s">
        <v>503</v>
      </c>
      <c r="D311" s="28" t="s">
        <v>249</v>
      </c>
      <c r="E311" s="8" t="s">
        <v>327</v>
      </c>
      <c r="F311" s="8">
        <v>1</v>
      </c>
      <c r="G311" s="9">
        <v>0</v>
      </c>
      <c r="H311" s="10">
        <f t="shared" si="37"/>
        <v>0</v>
      </c>
      <c r="I311" s="11">
        <f t="shared" si="35"/>
        <v>0</v>
      </c>
      <c r="J311" s="107">
        <f t="shared" si="38"/>
        <v>0</v>
      </c>
      <c r="K311" s="94"/>
    </row>
    <row r="312" spans="1:11" ht="12.75">
      <c r="A312" s="106">
        <v>274</v>
      </c>
      <c r="B312" s="56" t="s">
        <v>397</v>
      </c>
      <c r="C312" s="7" t="s">
        <v>504</v>
      </c>
      <c r="D312" s="28" t="s">
        <v>257</v>
      </c>
      <c r="E312" s="8" t="s">
        <v>327</v>
      </c>
      <c r="F312" s="8">
        <v>1</v>
      </c>
      <c r="G312" s="9">
        <v>0</v>
      </c>
      <c r="H312" s="10">
        <f t="shared" si="37"/>
        <v>0</v>
      </c>
      <c r="I312" s="63">
        <f t="shared" si="35"/>
        <v>0</v>
      </c>
      <c r="J312" s="107">
        <f t="shared" si="38"/>
        <v>0</v>
      </c>
      <c r="K312" s="94"/>
    </row>
    <row r="313" spans="1:11" ht="409.5" customHeight="1">
      <c r="A313" s="106">
        <v>275</v>
      </c>
      <c r="B313" s="56" t="s">
        <v>397</v>
      </c>
      <c r="C313" s="7" t="s">
        <v>429</v>
      </c>
      <c r="D313" s="42" t="s">
        <v>305</v>
      </c>
      <c r="E313" s="8" t="s">
        <v>327</v>
      </c>
      <c r="F313" s="8">
        <v>1</v>
      </c>
      <c r="G313" s="9">
        <v>0</v>
      </c>
      <c r="H313" s="10">
        <f>F313*G313</f>
        <v>0</v>
      </c>
      <c r="I313" s="63">
        <f aca="true" t="shared" si="39" ref="I313:I344">H313*$K$8</f>
        <v>0</v>
      </c>
      <c r="J313" s="107">
        <f>H313+I313</f>
        <v>0</v>
      </c>
      <c r="K313" s="94"/>
    </row>
    <row r="314" spans="1:11" ht="12.75">
      <c r="A314" s="106">
        <v>276</v>
      </c>
      <c r="B314" s="56" t="s">
        <v>397</v>
      </c>
      <c r="C314" s="7" t="s">
        <v>505</v>
      </c>
      <c r="D314" s="28" t="s">
        <v>524</v>
      </c>
      <c r="E314" s="8"/>
      <c r="F314" s="8">
        <v>0</v>
      </c>
      <c r="G314" s="9">
        <v>0</v>
      </c>
      <c r="H314" s="10">
        <f>F314*G314</f>
        <v>0</v>
      </c>
      <c r="I314" s="63">
        <f t="shared" si="39"/>
        <v>0</v>
      </c>
      <c r="J314" s="107">
        <f>H314+I314</f>
        <v>0</v>
      </c>
      <c r="K314" s="94"/>
    </row>
    <row r="315" spans="1:11" ht="25.5">
      <c r="A315" s="106">
        <v>277</v>
      </c>
      <c r="B315" s="56" t="s">
        <v>398</v>
      </c>
      <c r="C315" s="7" t="s">
        <v>501</v>
      </c>
      <c r="D315" s="28" t="s">
        <v>248</v>
      </c>
      <c r="E315" s="8" t="s">
        <v>327</v>
      </c>
      <c r="F315" s="8">
        <v>1</v>
      </c>
      <c r="G315" s="9">
        <v>0</v>
      </c>
      <c r="H315" s="10">
        <f>F315*G315</f>
        <v>0</v>
      </c>
      <c r="I315" s="63">
        <f t="shared" si="39"/>
        <v>0</v>
      </c>
      <c r="J315" s="107">
        <f>H315+I315</f>
        <v>0</v>
      </c>
      <c r="K315" s="94"/>
    </row>
    <row r="316" spans="1:11" ht="12.75">
      <c r="A316" s="106">
        <v>278</v>
      </c>
      <c r="B316" s="56" t="s">
        <v>398</v>
      </c>
      <c r="C316" s="7" t="s">
        <v>419</v>
      </c>
      <c r="D316" s="28" t="s">
        <v>524</v>
      </c>
      <c r="E316" s="8"/>
      <c r="F316" s="8">
        <v>0</v>
      </c>
      <c r="G316" s="9">
        <v>0</v>
      </c>
      <c r="H316" s="10">
        <f aca="true" t="shared" si="40" ref="H316:H321">F316*G316</f>
        <v>0</v>
      </c>
      <c r="I316" s="63">
        <f t="shared" si="39"/>
        <v>0</v>
      </c>
      <c r="J316" s="107">
        <f aca="true" t="shared" si="41" ref="J316:J321">H316+I316</f>
        <v>0</v>
      </c>
      <c r="K316" s="94"/>
    </row>
    <row r="317" spans="1:11" ht="12.75">
      <c r="A317" s="106">
        <v>279</v>
      </c>
      <c r="B317" s="56" t="s">
        <v>398</v>
      </c>
      <c r="C317" s="7" t="s">
        <v>502</v>
      </c>
      <c r="D317" s="28" t="s">
        <v>524</v>
      </c>
      <c r="E317" s="8"/>
      <c r="F317" s="8">
        <v>0</v>
      </c>
      <c r="G317" s="9">
        <v>0</v>
      </c>
      <c r="H317" s="10">
        <f>F317*G317</f>
        <v>0</v>
      </c>
      <c r="I317" s="63">
        <f t="shared" si="39"/>
        <v>0</v>
      </c>
      <c r="J317" s="107">
        <f>H317+I317</f>
        <v>0</v>
      </c>
      <c r="K317" s="94"/>
    </row>
    <row r="318" spans="1:11" ht="25.5">
      <c r="A318" s="106">
        <v>280</v>
      </c>
      <c r="B318" s="56" t="s">
        <v>398</v>
      </c>
      <c r="C318" s="7" t="s">
        <v>503</v>
      </c>
      <c r="D318" s="28" t="s">
        <v>249</v>
      </c>
      <c r="E318" s="8" t="s">
        <v>327</v>
      </c>
      <c r="F318" s="8">
        <v>1</v>
      </c>
      <c r="G318" s="9">
        <v>0</v>
      </c>
      <c r="H318" s="10">
        <f t="shared" si="40"/>
        <v>0</v>
      </c>
      <c r="I318" s="63">
        <f t="shared" si="39"/>
        <v>0</v>
      </c>
      <c r="J318" s="107">
        <f t="shared" si="41"/>
        <v>0</v>
      </c>
      <c r="K318" s="94"/>
    </row>
    <row r="319" spans="1:11" ht="12.75">
      <c r="A319" s="106">
        <v>281</v>
      </c>
      <c r="B319" s="56" t="s">
        <v>398</v>
      </c>
      <c r="C319" s="7" t="s">
        <v>504</v>
      </c>
      <c r="D319" s="28" t="s">
        <v>257</v>
      </c>
      <c r="E319" s="8" t="s">
        <v>327</v>
      </c>
      <c r="F319" s="8">
        <v>1</v>
      </c>
      <c r="G319" s="9">
        <v>0</v>
      </c>
      <c r="H319" s="10">
        <f t="shared" si="40"/>
        <v>0</v>
      </c>
      <c r="I319" s="63">
        <f t="shared" si="39"/>
        <v>0</v>
      </c>
      <c r="J319" s="107">
        <f t="shared" si="41"/>
        <v>0</v>
      </c>
      <c r="K319" s="94"/>
    </row>
    <row r="320" spans="1:11" ht="408.75" customHeight="1">
      <c r="A320" s="106">
        <v>282</v>
      </c>
      <c r="B320" s="56" t="s">
        <v>398</v>
      </c>
      <c r="C320" s="7" t="s">
        <v>429</v>
      </c>
      <c r="D320" s="42" t="s">
        <v>305</v>
      </c>
      <c r="E320" s="8" t="s">
        <v>327</v>
      </c>
      <c r="F320" s="8">
        <v>1</v>
      </c>
      <c r="G320" s="9">
        <v>0</v>
      </c>
      <c r="H320" s="10">
        <f t="shared" si="40"/>
        <v>0</v>
      </c>
      <c r="I320" s="63">
        <f t="shared" si="39"/>
        <v>0</v>
      </c>
      <c r="J320" s="107">
        <f t="shared" si="41"/>
        <v>0</v>
      </c>
      <c r="K320" s="94"/>
    </row>
    <row r="321" spans="1:11" ht="12.75">
      <c r="A321" s="106">
        <v>283</v>
      </c>
      <c r="B321" s="56" t="s">
        <v>398</v>
      </c>
      <c r="C321" s="7" t="s">
        <v>505</v>
      </c>
      <c r="D321" s="28" t="s">
        <v>524</v>
      </c>
      <c r="E321" s="8"/>
      <c r="F321" s="8">
        <v>0</v>
      </c>
      <c r="G321" s="9">
        <v>0</v>
      </c>
      <c r="H321" s="10">
        <f t="shared" si="40"/>
        <v>0</v>
      </c>
      <c r="I321" s="63">
        <f t="shared" si="39"/>
        <v>0</v>
      </c>
      <c r="J321" s="107">
        <f t="shared" si="41"/>
        <v>0</v>
      </c>
      <c r="K321" s="94"/>
    </row>
    <row r="322" spans="1:11" ht="25.5">
      <c r="A322" s="106">
        <v>284</v>
      </c>
      <c r="B322" s="56" t="s">
        <v>399</v>
      </c>
      <c r="C322" s="7" t="s">
        <v>501</v>
      </c>
      <c r="D322" s="28" t="s">
        <v>248</v>
      </c>
      <c r="E322" s="8" t="s">
        <v>327</v>
      </c>
      <c r="F322" s="8">
        <v>1</v>
      </c>
      <c r="G322" s="9">
        <v>0</v>
      </c>
      <c r="H322" s="10">
        <f>F322*G322</f>
        <v>0</v>
      </c>
      <c r="I322" s="63">
        <f t="shared" si="39"/>
        <v>0</v>
      </c>
      <c r="J322" s="107">
        <f>H322+I322</f>
        <v>0</v>
      </c>
      <c r="K322" s="94"/>
    </row>
    <row r="323" spans="1:11" ht="12.75">
      <c r="A323" s="106">
        <v>285</v>
      </c>
      <c r="B323" s="56" t="s">
        <v>399</v>
      </c>
      <c r="C323" s="7" t="s">
        <v>419</v>
      </c>
      <c r="D323" s="28" t="s">
        <v>524</v>
      </c>
      <c r="E323" s="8"/>
      <c r="F323" s="8">
        <v>0</v>
      </c>
      <c r="G323" s="9">
        <v>0</v>
      </c>
      <c r="H323" s="10">
        <f>F323*G323</f>
        <v>0</v>
      </c>
      <c r="I323" s="63">
        <f t="shared" si="39"/>
        <v>0</v>
      </c>
      <c r="J323" s="107">
        <f>H323+I323</f>
        <v>0</v>
      </c>
      <c r="K323" s="94"/>
    </row>
    <row r="324" spans="1:11" ht="12.75">
      <c r="A324" s="106">
        <v>286</v>
      </c>
      <c r="B324" s="56" t="s">
        <v>399</v>
      </c>
      <c r="C324" s="7" t="s">
        <v>502</v>
      </c>
      <c r="D324" s="28" t="s">
        <v>524</v>
      </c>
      <c r="E324" s="8"/>
      <c r="F324" s="8">
        <v>0</v>
      </c>
      <c r="G324" s="9">
        <v>0</v>
      </c>
      <c r="H324" s="10">
        <f>F324*G324</f>
        <v>0</v>
      </c>
      <c r="I324" s="63">
        <f t="shared" si="39"/>
        <v>0</v>
      </c>
      <c r="J324" s="107">
        <f>H324+I324</f>
        <v>0</v>
      </c>
      <c r="K324" s="94"/>
    </row>
    <row r="325" spans="1:11" ht="25.5">
      <c r="A325" s="106">
        <v>287</v>
      </c>
      <c r="B325" s="56" t="s">
        <v>399</v>
      </c>
      <c r="C325" s="7" t="s">
        <v>503</v>
      </c>
      <c r="D325" s="28" t="s">
        <v>250</v>
      </c>
      <c r="E325" s="8" t="s">
        <v>327</v>
      </c>
      <c r="F325" s="8">
        <v>1</v>
      </c>
      <c r="G325" s="9">
        <v>0</v>
      </c>
      <c r="H325" s="10">
        <f>F325*G325</f>
        <v>0</v>
      </c>
      <c r="I325" s="63">
        <f t="shared" si="39"/>
        <v>0</v>
      </c>
      <c r="J325" s="107">
        <f>H325+I325</f>
        <v>0</v>
      </c>
      <c r="K325" s="94"/>
    </row>
    <row r="326" spans="1:11" ht="12.75">
      <c r="A326" s="106">
        <v>288</v>
      </c>
      <c r="B326" s="56" t="s">
        <v>399</v>
      </c>
      <c r="C326" s="7" t="s">
        <v>504</v>
      </c>
      <c r="D326" s="28" t="s">
        <v>257</v>
      </c>
      <c r="E326" s="8" t="s">
        <v>327</v>
      </c>
      <c r="F326" s="8">
        <v>1</v>
      </c>
      <c r="G326" s="9">
        <v>0</v>
      </c>
      <c r="H326" s="10">
        <f>F326*G326</f>
        <v>0</v>
      </c>
      <c r="I326" s="63">
        <f t="shared" si="39"/>
        <v>0</v>
      </c>
      <c r="J326" s="107">
        <f>H326+I326</f>
        <v>0</v>
      </c>
      <c r="K326" s="94"/>
    </row>
    <row r="327" spans="1:11" ht="409.5" customHeight="1">
      <c r="A327" s="106">
        <v>289</v>
      </c>
      <c r="B327" s="56" t="s">
        <v>399</v>
      </c>
      <c r="C327" s="7" t="s">
        <v>429</v>
      </c>
      <c r="D327" s="42" t="s">
        <v>305</v>
      </c>
      <c r="E327" s="8" t="s">
        <v>327</v>
      </c>
      <c r="F327" s="8">
        <v>1</v>
      </c>
      <c r="G327" s="9">
        <v>0</v>
      </c>
      <c r="H327" s="10">
        <f aca="true" t="shared" si="42" ref="H327:H333">F327*G327</f>
        <v>0</v>
      </c>
      <c r="I327" s="63">
        <f t="shared" si="39"/>
        <v>0</v>
      </c>
      <c r="J327" s="107">
        <f aca="true" t="shared" si="43" ref="J327:J333">H327+I327</f>
        <v>0</v>
      </c>
      <c r="K327" s="94"/>
    </row>
    <row r="328" spans="1:11" ht="12.75">
      <c r="A328" s="106">
        <v>290</v>
      </c>
      <c r="B328" s="56" t="s">
        <v>399</v>
      </c>
      <c r="C328" s="7" t="s">
        <v>505</v>
      </c>
      <c r="D328" s="28" t="s">
        <v>524</v>
      </c>
      <c r="E328" s="8"/>
      <c r="F328" s="8">
        <v>0</v>
      </c>
      <c r="G328" s="9">
        <v>0</v>
      </c>
      <c r="H328" s="10">
        <f t="shared" si="42"/>
        <v>0</v>
      </c>
      <c r="I328" s="63">
        <f t="shared" si="39"/>
        <v>0</v>
      </c>
      <c r="J328" s="107">
        <f t="shared" si="43"/>
        <v>0</v>
      </c>
      <c r="K328" s="94"/>
    </row>
    <row r="329" spans="1:11" ht="25.5">
      <c r="A329" s="106">
        <v>291</v>
      </c>
      <c r="B329" s="56" t="s">
        <v>400</v>
      </c>
      <c r="C329" s="7" t="s">
        <v>501</v>
      </c>
      <c r="D329" s="28" t="s">
        <v>248</v>
      </c>
      <c r="E329" s="8" t="s">
        <v>327</v>
      </c>
      <c r="F329" s="8">
        <v>1</v>
      </c>
      <c r="G329" s="9">
        <v>0</v>
      </c>
      <c r="H329" s="10">
        <f>F329*G329</f>
        <v>0</v>
      </c>
      <c r="I329" s="63">
        <f t="shared" si="39"/>
        <v>0</v>
      </c>
      <c r="J329" s="107">
        <f>H329+I329</f>
        <v>0</v>
      </c>
      <c r="K329" s="94"/>
    </row>
    <row r="330" spans="1:11" ht="12.75">
      <c r="A330" s="106">
        <v>292</v>
      </c>
      <c r="B330" s="56" t="s">
        <v>400</v>
      </c>
      <c r="C330" s="7" t="s">
        <v>419</v>
      </c>
      <c r="D330" s="28" t="s">
        <v>524</v>
      </c>
      <c r="E330" s="8"/>
      <c r="F330" s="8">
        <v>0</v>
      </c>
      <c r="G330" s="9">
        <v>0</v>
      </c>
      <c r="H330" s="10">
        <f>F330*G330</f>
        <v>0</v>
      </c>
      <c r="I330" s="63">
        <f t="shared" si="39"/>
        <v>0</v>
      </c>
      <c r="J330" s="107">
        <f>H330+I330</f>
        <v>0</v>
      </c>
      <c r="K330" s="94"/>
    </row>
    <row r="331" spans="1:11" ht="12.75">
      <c r="A331" s="106">
        <v>293</v>
      </c>
      <c r="B331" s="56" t="s">
        <v>400</v>
      </c>
      <c r="C331" s="7" t="s">
        <v>502</v>
      </c>
      <c r="D331" s="28" t="s">
        <v>524</v>
      </c>
      <c r="E331" s="8" t="s">
        <v>327</v>
      </c>
      <c r="F331" s="8">
        <v>0</v>
      </c>
      <c r="G331" s="9">
        <v>0</v>
      </c>
      <c r="H331" s="10">
        <f>F331*G331</f>
        <v>0</v>
      </c>
      <c r="I331" s="63">
        <f t="shared" si="39"/>
        <v>0</v>
      </c>
      <c r="J331" s="107">
        <f>H331+I331</f>
        <v>0</v>
      </c>
      <c r="K331" s="94"/>
    </row>
    <row r="332" spans="1:11" ht="25.5">
      <c r="A332" s="106">
        <v>294</v>
      </c>
      <c r="B332" s="56" t="s">
        <v>400</v>
      </c>
      <c r="C332" s="7" t="s">
        <v>503</v>
      </c>
      <c r="D332" s="28" t="s">
        <v>250</v>
      </c>
      <c r="E332" s="8" t="s">
        <v>327</v>
      </c>
      <c r="F332" s="8">
        <v>1</v>
      </c>
      <c r="G332" s="9">
        <v>0</v>
      </c>
      <c r="H332" s="10">
        <f t="shared" si="42"/>
        <v>0</v>
      </c>
      <c r="I332" s="63">
        <f t="shared" si="39"/>
        <v>0</v>
      </c>
      <c r="J332" s="107">
        <f t="shared" si="43"/>
        <v>0</v>
      </c>
      <c r="K332" s="94"/>
    </row>
    <row r="333" spans="1:11" ht="12.75">
      <c r="A333" s="106">
        <v>295</v>
      </c>
      <c r="B333" s="56" t="s">
        <v>400</v>
      </c>
      <c r="C333" s="7" t="s">
        <v>504</v>
      </c>
      <c r="D333" s="28" t="s">
        <v>257</v>
      </c>
      <c r="E333" s="8" t="s">
        <v>327</v>
      </c>
      <c r="F333" s="8">
        <v>1</v>
      </c>
      <c r="G333" s="9">
        <v>0</v>
      </c>
      <c r="H333" s="10">
        <f t="shared" si="42"/>
        <v>0</v>
      </c>
      <c r="I333" s="63">
        <f t="shared" si="39"/>
        <v>0</v>
      </c>
      <c r="J333" s="107">
        <f t="shared" si="43"/>
        <v>0</v>
      </c>
      <c r="K333" s="94"/>
    </row>
    <row r="334" spans="1:11" ht="407.25" customHeight="1">
      <c r="A334" s="106">
        <v>296</v>
      </c>
      <c r="B334" s="56" t="s">
        <v>400</v>
      </c>
      <c r="C334" s="7" t="s">
        <v>429</v>
      </c>
      <c r="D334" s="42" t="s">
        <v>305</v>
      </c>
      <c r="E334" s="8" t="s">
        <v>327</v>
      </c>
      <c r="F334" s="8">
        <v>1</v>
      </c>
      <c r="G334" s="9">
        <v>0</v>
      </c>
      <c r="H334" s="10">
        <f aca="true" t="shared" si="44" ref="H334:H340">F334*G334</f>
        <v>0</v>
      </c>
      <c r="I334" s="63">
        <f t="shared" si="39"/>
        <v>0</v>
      </c>
      <c r="J334" s="107">
        <f aca="true" t="shared" si="45" ref="J334:J340">H334+I334</f>
        <v>0</v>
      </c>
      <c r="K334" s="94"/>
    </row>
    <row r="335" spans="1:11" ht="12.75">
      <c r="A335" s="106">
        <v>297</v>
      </c>
      <c r="B335" s="56" t="s">
        <v>400</v>
      </c>
      <c r="C335" s="7" t="s">
        <v>505</v>
      </c>
      <c r="D335" s="28" t="s">
        <v>524</v>
      </c>
      <c r="E335" s="8"/>
      <c r="F335" s="8">
        <v>0</v>
      </c>
      <c r="G335" s="9">
        <v>0</v>
      </c>
      <c r="H335" s="10">
        <f t="shared" si="44"/>
        <v>0</v>
      </c>
      <c r="I335" s="63">
        <f t="shared" si="39"/>
        <v>0</v>
      </c>
      <c r="J335" s="107">
        <f t="shared" si="45"/>
        <v>0</v>
      </c>
      <c r="K335" s="94"/>
    </row>
    <row r="336" spans="1:11" ht="25.5">
      <c r="A336" s="106">
        <v>298</v>
      </c>
      <c r="B336" s="56" t="s">
        <v>401</v>
      </c>
      <c r="C336" s="7" t="s">
        <v>501</v>
      </c>
      <c r="D336" s="28" t="s">
        <v>248</v>
      </c>
      <c r="E336" s="8" t="s">
        <v>327</v>
      </c>
      <c r="F336" s="8">
        <v>1</v>
      </c>
      <c r="G336" s="9">
        <v>0</v>
      </c>
      <c r="H336" s="10">
        <f>F336*G336</f>
        <v>0</v>
      </c>
      <c r="I336" s="63">
        <f t="shared" si="39"/>
        <v>0</v>
      </c>
      <c r="J336" s="107">
        <f>H336+I336</f>
        <v>0</v>
      </c>
      <c r="K336" s="94"/>
    </row>
    <row r="337" spans="1:11" ht="12.75">
      <c r="A337" s="106">
        <v>299</v>
      </c>
      <c r="B337" s="56" t="s">
        <v>401</v>
      </c>
      <c r="C337" s="7" t="s">
        <v>419</v>
      </c>
      <c r="D337" s="28" t="s">
        <v>524</v>
      </c>
      <c r="E337" s="8"/>
      <c r="F337" s="8">
        <v>0</v>
      </c>
      <c r="G337" s="9">
        <v>0</v>
      </c>
      <c r="H337" s="10">
        <f>F337*G337</f>
        <v>0</v>
      </c>
      <c r="I337" s="63">
        <f t="shared" si="39"/>
        <v>0</v>
      </c>
      <c r="J337" s="107">
        <f>H337+I337</f>
        <v>0</v>
      </c>
      <c r="K337" s="94"/>
    </row>
    <row r="338" spans="1:11" ht="12.75">
      <c r="A338" s="106">
        <v>300</v>
      </c>
      <c r="B338" s="56" t="s">
        <v>401</v>
      </c>
      <c r="C338" s="7" t="s">
        <v>502</v>
      </c>
      <c r="D338" s="28" t="s">
        <v>256</v>
      </c>
      <c r="E338" s="8" t="s">
        <v>327</v>
      </c>
      <c r="F338" s="8">
        <v>0</v>
      </c>
      <c r="G338" s="9">
        <v>0</v>
      </c>
      <c r="H338" s="10">
        <f>F338*G338</f>
        <v>0</v>
      </c>
      <c r="I338" s="63">
        <f t="shared" si="39"/>
        <v>0</v>
      </c>
      <c r="J338" s="107">
        <f>H338+I338</f>
        <v>0</v>
      </c>
      <c r="K338" s="94"/>
    </row>
    <row r="339" spans="1:11" ht="25.5">
      <c r="A339" s="106">
        <v>301</v>
      </c>
      <c r="B339" s="56" t="s">
        <v>401</v>
      </c>
      <c r="C339" s="7" t="s">
        <v>503</v>
      </c>
      <c r="D339" s="28" t="s">
        <v>249</v>
      </c>
      <c r="E339" s="8" t="s">
        <v>327</v>
      </c>
      <c r="F339" s="8">
        <v>1</v>
      </c>
      <c r="G339" s="9">
        <v>0</v>
      </c>
      <c r="H339" s="10">
        <f t="shared" si="44"/>
        <v>0</v>
      </c>
      <c r="I339" s="63">
        <f t="shared" si="39"/>
        <v>0</v>
      </c>
      <c r="J339" s="107">
        <f t="shared" si="45"/>
        <v>0</v>
      </c>
      <c r="K339" s="94"/>
    </row>
    <row r="340" spans="1:11" ht="12.75">
      <c r="A340" s="106">
        <v>302</v>
      </c>
      <c r="B340" s="56" t="s">
        <v>401</v>
      </c>
      <c r="C340" s="7" t="s">
        <v>504</v>
      </c>
      <c r="D340" s="28" t="s">
        <v>257</v>
      </c>
      <c r="E340" s="8" t="s">
        <v>327</v>
      </c>
      <c r="F340" s="8">
        <v>1</v>
      </c>
      <c r="G340" s="9">
        <v>0</v>
      </c>
      <c r="H340" s="10">
        <f t="shared" si="44"/>
        <v>0</v>
      </c>
      <c r="I340" s="63">
        <f t="shared" si="39"/>
        <v>0</v>
      </c>
      <c r="J340" s="107">
        <f t="shared" si="45"/>
        <v>0</v>
      </c>
      <c r="K340" s="94"/>
    </row>
    <row r="341" spans="1:11" ht="406.5" customHeight="1">
      <c r="A341" s="106">
        <v>303</v>
      </c>
      <c r="B341" s="56" t="s">
        <v>401</v>
      </c>
      <c r="C341" s="7" t="s">
        <v>429</v>
      </c>
      <c r="D341" s="42" t="s">
        <v>305</v>
      </c>
      <c r="E341" s="8" t="s">
        <v>327</v>
      </c>
      <c r="F341" s="8">
        <v>3</v>
      </c>
      <c r="G341" s="9">
        <v>0</v>
      </c>
      <c r="H341" s="10">
        <f aca="true" t="shared" si="46" ref="H341:H349">F341*G341</f>
        <v>0</v>
      </c>
      <c r="I341" s="63">
        <f t="shared" si="39"/>
        <v>0</v>
      </c>
      <c r="J341" s="107">
        <f aca="true" t="shared" si="47" ref="J341:J349">H341+I341</f>
        <v>0</v>
      </c>
      <c r="K341" s="94"/>
    </row>
    <row r="342" spans="1:11" ht="12.75">
      <c r="A342" s="106">
        <v>304</v>
      </c>
      <c r="B342" s="56" t="s">
        <v>401</v>
      </c>
      <c r="C342" s="7" t="s">
        <v>505</v>
      </c>
      <c r="D342" s="28" t="s">
        <v>524</v>
      </c>
      <c r="E342" s="8"/>
      <c r="F342" s="8">
        <v>0</v>
      </c>
      <c r="G342" s="9">
        <v>0</v>
      </c>
      <c r="H342" s="10">
        <f t="shared" si="46"/>
        <v>0</v>
      </c>
      <c r="I342" s="63">
        <f t="shared" si="39"/>
        <v>0</v>
      </c>
      <c r="J342" s="107">
        <f t="shared" si="47"/>
        <v>0</v>
      </c>
      <c r="K342" s="94"/>
    </row>
    <row r="343" spans="1:11" ht="12.75">
      <c r="A343" s="106">
        <v>305</v>
      </c>
      <c r="B343" s="56" t="s">
        <v>402</v>
      </c>
      <c r="C343" s="7" t="s">
        <v>492</v>
      </c>
      <c r="D343" s="28" t="s">
        <v>385</v>
      </c>
      <c r="E343" s="8" t="s">
        <v>327</v>
      </c>
      <c r="F343" s="8">
        <v>5</v>
      </c>
      <c r="G343" s="9">
        <v>0</v>
      </c>
      <c r="H343" s="10">
        <f t="shared" si="46"/>
        <v>0</v>
      </c>
      <c r="I343" s="63">
        <f t="shared" si="39"/>
        <v>0</v>
      </c>
      <c r="J343" s="107">
        <f t="shared" si="47"/>
        <v>0</v>
      </c>
      <c r="K343" s="94"/>
    </row>
    <row r="344" spans="1:11" ht="12.75">
      <c r="A344" s="106">
        <v>306</v>
      </c>
      <c r="B344" s="56" t="s">
        <v>402</v>
      </c>
      <c r="C344" s="7" t="s">
        <v>492</v>
      </c>
      <c r="D344" s="28" t="s">
        <v>386</v>
      </c>
      <c r="E344" s="8" t="s">
        <v>327</v>
      </c>
      <c r="F344" s="8">
        <v>6</v>
      </c>
      <c r="G344" s="9">
        <v>0</v>
      </c>
      <c r="H344" s="10">
        <f t="shared" si="46"/>
        <v>0</v>
      </c>
      <c r="I344" s="63">
        <f t="shared" si="39"/>
        <v>0</v>
      </c>
      <c r="J344" s="107">
        <f t="shared" si="47"/>
        <v>0</v>
      </c>
      <c r="K344" s="94"/>
    </row>
    <row r="345" spans="1:11" ht="12.75">
      <c r="A345" s="106">
        <v>307</v>
      </c>
      <c r="B345" s="56" t="s">
        <v>402</v>
      </c>
      <c r="C345" s="7" t="s">
        <v>492</v>
      </c>
      <c r="D345" s="28" t="s">
        <v>387</v>
      </c>
      <c r="E345" s="8" t="s">
        <v>327</v>
      </c>
      <c r="F345" s="8">
        <v>3</v>
      </c>
      <c r="G345" s="9">
        <v>0</v>
      </c>
      <c r="H345" s="10">
        <f t="shared" si="46"/>
        <v>0</v>
      </c>
      <c r="I345" s="63">
        <f aca="true" t="shared" si="48" ref="I345:I357">H345*$K$8</f>
        <v>0</v>
      </c>
      <c r="J345" s="107">
        <f t="shared" si="47"/>
        <v>0</v>
      </c>
      <c r="K345" s="94"/>
    </row>
    <row r="346" spans="1:11" ht="12.75">
      <c r="A346" s="106">
        <v>308</v>
      </c>
      <c r="B346" s="56" t="s">
        <v>402</v>
      </c>
      <c r="C346" s="7" t="s">
        <v>492</v>
      </c>
      <c r="D346" s="28" t="s">
        <v>388</v>
      </c>
      <c r="E346" s="8" t="s">
        <v>327</v>
      </c>
      <c r="F346" s="8">
        <v>6</v>
      </c>
      <c r="G346" s="9">
        <v>0</v>
      </c>
      <c r="H346" s="10">
        <f t="shared" si="46"/>
        <v>0</v>
      </c>
      <c r="I346" s="63">
        <f t="shared" si="48"/>
        <v>0</v>
      </c>
      <c r="J346" s="107">
        <f t="shared" si="47"/>
        <v>0</v>
      </c>
      <c r="K346" s="94"/>
    </row>
    <row r="347" spans="1:11" ht="12.75">
      <c r="A347" s="106">
        <v>309</v>
      </c>
      <c r="B347" s="56" t="s">
        <v>402</v>
      </c>
      <c r="C347" s="7" t="s">
        <v>492</v>
      </c>
      <c r="D347" s="28" t="s">
        <v>389</v>
      </c>
      <c r="E347" s="8" t="s">
        <v>327</v>
      </c>
      <c r="F347" s="8">
        <v>3</v>
      </c>
      <c r="G347" s="9">
        <v>0</v>
      </c>
      <c r="H347" s="10">
        <f t="shared" si="46"/>
        <v>0</v>
      </c>
      <c r="I347" s="63">
        <f t="shared" si="48"/>
        <v>0</v>
      </c>
      <c r="J347" s="107">
        <f t="shared" si="47"/>
        <v>0</v>
      </c>
      <c r="K347" s="94"/>
    </row>
    <row r="348" spans="1:11" ht="12.75">
      <c r="A348" s="106">
        <v>310</v>
      </c>
      <c r="B348" s="56" t="s">
        <v>402</v>
      </c>
      <c r="C348" s="7" t="s">
        <v>492</v>
      </c>
      <c r="D348" s="28" t="s">
        <v>390</v>
      </c>
      <c r="E348" s="8" t="s">
        <v>327</v>
      </c>
      <c r="F348" s="8">
        <v>3</v>
      </c>
      <c r="G348" s="9">
        <v>0</v>
      </c>
      <c r="H348" s="10">
        <f t="shared" si="46"/>
        <v>0</v>
      </c>
      <c r="I348" s="63">
        <f t="shared" si="48"/>
        <v>0</v>
      </c>
      <c r="J348" s="107">
        <f t="shared" si="47"/>
        <v>0</v>
      </c>
      <c r="K348" s="94"/>
    </row>
    <row r="349" spans="1:11" ht="12.75">
      <c r="A349" s="106">
        <v>311</v>
      </c>
      <c r="B349" s="56" t="s">
        <v>403</v>
      </c>
      <c r="C349" s="7" t="s">
        <v>475</v>
      </c>
      <c r="D349" s="28" t="s">
        <v>524</v>
      </c>
      <c r="E349" s="8" t="s">
        <v>327</v>
      </c>
      <c r="F349" s="8">
        <v>0</v>
      </c>
      <c r="G349" s="9">
        <v>0</v>
      </c>
      <c r="H349" s="10">
        <f t="shared" si="46"/>
        <v>0</v>
      </c>
      <c r="I349" s="63">
        <f t="shared" si="48"/>
        <v>0</v>
      </c>
      <c r="J349" s="107">
        <f t="shared" si="47"/>
        <v>0</v>
      </c>
      <c r="K349" s="94"/>
    </row>
    <row r="350" spans="1:11" ht="12.75">
      <c r="A350" s="106">
        <v>312</v>
      </c>
      <c r="B350" s="56" t="s">
        <v>403</v>
      </c>
      <c r="C350" s="7" t="s">
        <v>476</v>
      </c>
      <c r="D350" s="28" t="s">
        <v>524</v>
      </c>
      <c r="E350" s="8" t="s">
        <v>327</v>
      </c>
      <c r="F350" s="8">
        <v>0</v>
      </c>
      <c r="G350" s="9">
        <v>0</v>
      </c>
      <c r="H350" s="10">
        <f aca="true" t="shared" si="49" ref="H350:H356">F350*G350</f>
        <v>0</v>
      </c>
      <c r="I350" s="63">
        <f t="shared" si="48"/>
        <v>0</v>
      </c>
      <c r="J350" s="107">
        <f aca="true" t="shared" si="50" ref="J350:J356">H350+I350</f>
        <v>0</v>
      </c>
      <c r="K350" s="94"/>
    </row>
    <row r="351" spans="1:11" ht="12.75">
      <c r="A351" s="106">
        <v>313</v>
      </c>
      <c r="B351" s="56" t="s">
        <v>403</v>
      </c>
      <c r="C351" s="7" t="s">
        <v>477</v>
      </c>
      <c r="D351" s="28" t="s">
        <v>524</v>
      </c>
      <c r="E351" s="8"/>
      <c r="F351" s="8">
        <v>0</v>
      </c>
      <c r="G351" s="9">
        <v>0</v>
      </c>
      <c r="H351" s="10">
        <f t="shared" si="49"/>
        <v>0</v>
      </c>
      <c r="I351" s="63">
        <f t="shared" si="48"/>
        <v>0</v>
      </c>
      <c r="J351" s="107">
        <f t="shared" si="50"/>
        <v>0</v>
      </c>
      <c r="K351" s="94"/>
    </row>
    <row r="352" spans="1:11" ht="89.25">
      <c r="A352" s="106">
        <v>314</v>
      </c>
      <c r="B352" s="56" t="s">
        <v>377</v>
      </c>
      <c r="C352" s="7" t="s">
        <v>478</v>
      </c>
      <c r="D352" s="28" t="s">
        <v>273</v>
      </c>
      <c r="E352" s="8" t="s">
        <v>393</v>
      </c>
      <c r="F352" s="8">
        <v>25</v>
      </c>
      <c r="G352" s="9">
        <v>0</v>
      </c>
      <c r="H352" s="10">
        <f t="shared" si="49"/>
        <v>0</v>
      </c>
      <c r="I352" s="63">
        <f t="shared" si="48"/>
        <v>0</v>
      </c>
      <c r="J352" s="107">
        <f t="shared" si="50"/>
        <v>0</v>
      </c>
      <c r="K352" s="94"/>
    </row>
    <row r="353" spans="1:11" ht="12.75">
      <c r="A353" s="106">
        <v>315</v>
      </c>
      <c r="B353" s="56" t="s">
        <v>404</v>
      </c>
      <c r="C353" s="7" t="s">
        <v>479</v>
      </c>
      <c r="D353" s="28" t="s">
        <v>524</v>
      </c>
      <c r="E353" s="8" t="s">
        <v>327</v>
      </c>
      <c r="F353" s="8">
        <v>0</v>
      </c>
      <c r="G353" s="9">
        <v>0</v>
      </c>
      <c r="H353" s="10">
        <f t="shared" si="49"/>
        <v>0</v>
      </c>
      <c r="I353" s="63">
        <f t="shared" si="48"/>
        <v>0</v>
      </c>
      <c r="J353" s="107">
        <f t="shared" si="50"/>
        <v>0</v>
      </c>
      <c r="K353" s="94"/>
    </row>
    <row r="354" spans="1:11" ht="12.75">
      <c r="A354" s="106">
        <v>316</v>
      </c>
      <c r="B354" s="56" t="s">
        <v>394</v>
      </c>
      <c r="C354" s="7" t="s">
        <v>506</v>
      </c>
      <c r="D354" s="28" t="s">
        <v>524</v>
      </c>
      <c r="E354" s="8"/>
      <c r="F354" s="8">
        <v>0</v>
      </c>
      <c r="G354" s="9">
        <v>0</v>
      </c>
      <c r="H354" s="10">
        <f t="shared" si="49"/>
        <v>0</v>
      </c>
      <c r="I354" s="63">
        <f t="shared" si="48"/>
        <v>0</v>
      </c>
      <c r="J354" s="107">
        <f t="shared" si="50"/>
        <v>0</v>
      </c>
      <c r="K354" s="94"/>
    </row>
    <row r="355" spans="1:11" ht="38.25">
      <c r="A355" s="106">
        <v>317</v>
      </c>
      <c r="B355" s="56" t="s">
        <v>377</v>
      </c>
      <c r="C355" s="7" t="s">
        <v>507</v>
      </c>
      <c r="D355" s="28" t="s">
        <v>302</v>
      </c>
      <c r="E355" s="8" t="s">
        <v>393</v>
      </c>
      <c r="F355" s="8">
        <v>44</v>
      </c>
      <c r="G355" s="9">
        <v>0</v>
      </c>
      <c r="H355" s="10">
        <f t="shared" si="49"/>
        <v>0</v>
      </c>
      <c r="I355" s="11">
        <f t="shared" si="48"/>
        <v>0</v>
      </c>
      <c r="J355" s="107">
        <f t="shared" si="50"/>
        <v>0</v>
      </c>
      <c r="K355" s="94"/>
    </row>
    <row r="356" spans="1:11" ht="25.5">
      <c r="A356" s="109">
        <v>318</v>
      </c>
      <c r="B356" s="57" t="s">
        <v>394</v>
      </c>
      <c r="C356" s="13" t="s">
        <v>486</v>
      </c>
      <c r="D356" s="50" t="s">
        <v>376</v>
      </c>
      <c r="E356" s="36" t="s">
        <v>326</v>
      </c>
      <c r="F356" s="36">
        <v>1</v>
      </c>
      <c r="G356" s="9">
        <v>0</v>
      </c>
      <c r="H356" s="38">
        <f t="shared" si="49"/>
        <v>0</v>
      </c>
      <c r="I356" s="63">
        <f t="shared" si="48"/>
        <v>0</v>
      </c>
      <c r="J356" s="107">
        <f t="shared" si="50"/>
        <v>0</v>
      </c>
      <c r="K356" s="94"/>
    </row>
    <row r="357" spans="1:11" ht="127.5" customHeight="1">
      <c r="A357" s="292">
        <v>319</v>
      </c>
      <c r="B357" s="293" t="s">
        <v>525</v>
      </c>
      <c r="C357" s="297" t="s">
        <v>431</v>
      </c>
      <c r="D357" s="39" t="s">
        <v>549</v>
      </c>
      <c r="E357" s="298" t="s">
        <v>326</v>
      </c>
      <c r="F357" s="304">
        <v>1</v>
      </c>
      <c r="G357" s="253">
        <v>0</v>
      </c>
      <c r="H357" s="275">
        <f>F357*G357</f>
        <v>0</v>
      </c>
      <c r="I357" s="276">
        <f t="shared" si="48"/>
        <v>0</v>
      </c>
      <c r="J357" s="252">
        <f>H357+I357</f>
        <v>0</v>
      </c>
      <c r="K357" s="190"/>
    </row>
    <row r="358" spans="1:11" ht="102">
      <c r="A358" s="292"/>
      <c r="B358" s="293"/>
      <c r="C358" s="297"/>
      <c r="D358" s="40" t="s">
        <v>550</v>
      </c>
      <c r="E358" s="298"/>
      <c r="F358" s="304"/>
      <c r="G358" s="254"/>
      <c r="H358" s="275"/>
      <c r="I358" s="276"/>
      <c r="J358" s="252"/>
      <c r="K358" s="190"/>
    </row>
    <row r="359" spans="1:11" ht="63.75">
      <c r="A359" s="292"/>
      <c r="B359" s="293"/>
      <c r="C359" s="297"/>
      <c r="D359" s="41" t="s">
        <v>551</v>
      </c>
      <c r="E359" s="298"/>
      <c r="F359" s="304"/>
      <c r="G359" s="255"/>
      <c r="H359" s="275"/>
      <c r="I359" s="276"/>
      <c r="J359" s="252"/>
      <c r="K359" s="190"/>
    </row>
    <row r="360" spans="1:11" ht="13.5">
      <c r="A360" s="112">
        <v>320</v>
      </c>
      <c r="B360" s="58" t="s">
        <v>525</v>
      </c>
      <c r="C360" s="14" t="s">
        <v>432</v>
      </c>
      <c r="D360" s="22" t="s">
        <v>552</v>
      </c>
      <c r="E360" s="22" t="s">
        <v>327</v>
      </c>
      <c r="F360" s="18">
        <v>1</v>
      </c>
      <c r="G360" s="19">
        <v>0</v>
      </c>
      <c r="H360" s="20">
        <f aca="true" t="shared" si="51" ref="H360:H378">F360*G360</f>
        <v>0</v>
      </c>
      <c r="I360" s="63">
        <f aca="true" t="shared" si="52" ref="I360:I401">H360*$K$8</f>
        <v>0</v>
      </c>
      <c r="J360" s="107">
        <f aca="true" t="shared" si="53" ref="J360:J378">H360+I360</f>
        <v>0</v>
      </c>
      <c r="K360" s="94"/>
    </row>
    <row r="361" spans="1:11" ht="13.5">
      <c r="A361" s="106">
        <v>321</v>
      </c>
      <c r="B361" s="59" t="s">
        <v>525</v>
      </c>
      <c r="C361" s="7" t="s">
        <v>433</v>
      </c>
      <c r="D361" s="22" t="s">
        <v>553</v>
      </c>
      <c r="E361" s="22" t="s">
        <v>327</v>
      </c>
      <c r="F361" s="18">
        <v>1</v>
      </c>
      <c r="G361" s="19">
        <v>0</v>
      </c>
      <c r="H361" s="20">
        <f t="shared" si="51"/>
        <v>0</v>
      </c>
      <c r="I361" s="63">
        <f t="shared" si="52"/>
        <v>0</v>
      </c>
      <c r="J361" s="107">
        <f t="shared" si="53"/>
        <v>0</v>
      </c>
      <c r="K361" s="94"/>
    </row>
    <row r="362" spans="1:11" ht="25.5">
      <c r="A362" s="106">
        <v>322</v>
      </c>
      <c r="B362" s="59" t="s">
        <v>525</v>
      </c>
      <c r="C362" s="7" t="s">
        <v>434</v>
      </c>
      <c r="D362" s="17" t="s">
        <v>554</v>
      </c>
      <c r="E362" s="22" t="s">
        <v>327</v>
      </c>
      <c r="F362" s="18">
        <v>1</v>
      </c>
      <c r="G362" s="19">
        <v>0</v>
      </c>
      <c r="H362" s="20">
        <f t="shared" si="51"/>
        <v>0</v>
      </c>
      <c r="I362" s="63">
        <f t="shared" si="52"/>
        <v>0</v>
      </c>
      <c r="J362" s="107">
        <f t="shared" si="53"/>
        <v>0</v>
      </c>
      <c r="K362" s="94"/>
    </row>
    <row r="363" spans="1:11" ht="13.5">
      <c r="A363" s="106">
        <v>323</v>
      </c>
      <c r="B363" s="59" t="s">
        <v>525</v>
      </c>
      <c r="C363" s="7" t="s">
        <v>435</v>
      </c>
      <c r="D363" s="17" t="s">
        <v>555</v>
      </c>
      <c r="E363" s="22" t="s">
        <v>327</v>
      </c>
      <c r="F363" s="18">
        <v>1</v>
      </c>
      <c r="G363" s="19">
        <v>0</v>
      </c>
      <c r="H363" s="20">
        <f t="shared" si="51"/>
        <v>0</v>
      </c>
      <c r="I363" s="63">
        <f t="shared" si="52"/>
        <v>0</v>
      </c>
      <c r="J363" s="107">
        <f t="shared" si="53"/>
        <v>0</v>
      </c>
      <c r="K363" s="94"/>
    </row>
    <row r="364" spans="1:11" ht="23.25" customHeight="1">
      <c r="A364" s="106">
        <v>324</v>
      </c>
      <c r="B364" s="59" t="s">
        <v>525</v>
      </c>
      <c r="C364" s="7" t="s">
        <v>436</v>
      </c>
      <c r="D364" s="17" t="s">
        <v>343</v>
      </c>
      <c r="E364" s="22" t="s">
        <v>327</v>
      </c>
      <c r="F364" s="18">
        <v>1</v>
      </c>
      <c r="G364" s="19">
        <v>0</v>
      </c>
      <c r="H364" s="20">
        <f t="shared" si="51"/>
        <v>0</v>
      </c>
      <c r="I364" s="63">
        <f t="shared" si="52"/>
        <v>0</v>
      </c>
      <c r="J364" s="107">
        <f t="shared" si="53"/>
        <v>0</v>
      </c>
      <c r="K364" s="94"/>
    </row>
    <row r="365" spans="1:11" ht="38.25">
      <c r="A365" s="106">
        <v>325</v>
      </c>
      <c r="B365" s="59" t="s">
        <v>525</v>
      </c>
      <c r="C365" s="7" t="s">
        <v>437</v>
      </c>
      <c r="D365" s="17" t="s">
        <v>344</v>
      </c>
      <c r="E365" s="22" t="s">
        <v>327</v>
      </c>
      <c r="F365" s="18">
        <v>1</v>
      </c>
      <c r="G365" s="19">
        <v>0</v>
      </c>
      <c r="H365" s="20">
        <f t="shared" si="51"/>
        <v>0</v>
      </c>
      <c r="I365" s="63">
        <f t="shared" si="52"/>
        <v>0</v>
      </c>
      <c r="J365" s="107">
        <f t="shared" si="53"/>
        <v>0</v>
      </c>
      <c r="K365" s="94"/>
    </row>
    <row r="366" spans="1:11" ht="25.5">
      <c r="A366" s="106">
        <v>326</v>
      </c>
      <c r="B366" s="59" t="s">
        <v>525</v>
      </c>
      <c r="C366" s="7" t="s">
        <v>438</v>
      </c>
      <c r="D366" s="17" t="s">
        <v>556</v>
      </c>
      <c r="E366" s="22" t="s">
        <v>326</v>
      </c>
      <c r="F366" s="18">
        <v>1</v>
      </c>
      <c r="G366" s="19">
        <v>0</v>
      </c>
      <c r="H366" s="20">
        <f t="shared" si="51"/>
        <v>0</v>
      </c>
      <c r="I366" s="63">
        <f t="shared" si="52"/>
        <v>0</v>
      </c>
      <c r="J366" s="107">
        <f t="shared" si="53"/>
        <v>0</v>
      </c>
      <c r="K366" s="94"/>
    </row>
    <row r="367" spans="1:11" ht="13.5">
      <c r="A367" s="106">
        <v>327</v>
      </c>
      <c r="B367" s="59" t="s">
        <v>525</v>
      </c>
      <c r="C367" s="7" t="s">
        <v>439</v>
      </c>
      <c r="D367" s="17" t="s">
        <v>346</v>
      </c>
      <c r="E367" s="22" t="s">
        <v>327</v>
      </c>
      <c r="F367" s="18">
        <v>1</v>
      </c>
      <c r="G367" s="19">
        <v>0</v>
      </c>
      <c r="H367" s="20">
        <f t="shared" si="51"/>
        <v>0</v>
      </c>
      <c r="I367" s="63">
        <f t="shared" si="52"/>
        <v>0</v>
      </c>
      <c r="J367" s="107">
        <f t="shared" si="53"/>
        <v>0</v>
      </c>
      <c r="K367" s="94"/>
    </row>
    <row r="368" spans="1:11" ht="13.5">
      <c r="A368" s="106">
        <v>328</v>
      </c>
      <c r="B368" s="59" t="s">
        <v>525</v>
      </c>
      <c r="C368" s="7" t="s">
        <v>440</v>
      </c>
      <c r="D368" s="17" t="s">
        <v>347</v>
      </c>
      <c r="E368" s="22" t="s">
        <v>327</v>
      </c>
      <c r="F368" s="18">
        <v>1</v>
      </c>
      <c r="G368" s="19">
        <v>0</v>
      </c>
      <c r="H368" s="20">
        <f t="shared" si="51"/>
        <v>0</v>
      </c>
      <c r="I368" s="63">
        <f t="shared" si="52"/>
        <v>0</v>
      </c>
      <c r="J368" s="107">
        <f t="shared" si="53"/>
        <v>0</v>
      </c>
      <c r="K368" s="94"/>
    </row>
    <row r="369" spans="1:11" ht="13.5">
      <c r="A369" s="106">
        <v>329</v>
      </c>
      <c r="B369" s="59" t="s">
        <v>525</v>
      </c>
      <c r="C369" s="7" t="s">
        <v>441</v>
      </c>
      <c r="D369" s="17" t="s">
        <v>348</v>
      </c>
      <c r="E369" s="22" t="s">
        <v>327</v>
      </c>
      <c r="F369" s="18">
        <v>2</v>
      </c>
      <c r="G369" s="19">
        <v>0</v>
      </c>
      <c r="H369" s="20">
        <f t="shared" si="51"/>
        <v>0</v>
      </c>
      <c r="I369" s="63">
        <f t="shared" si="52"/>
        <v>0</v>
      </c>
      <c r="J369" s="107">
        <f t="shared" si="53"/>
        <v>0</v>
      </c>
      <c r="K369" s="94"/>
    </row>
    <row r="370" spans="1:11" ht="38.25">
      <c r="A370" s="106">
        <v>330</v>
      </c>
      <c r="B370" s="59" t="s">
        <v>525</v>
      </c>
      <c r="C370" s="7" t="s">
        <v>442</v>
      </c>
      <c r="D370" s="33" t="s">
        <v>557</v>
      </c>
      <c r="E370" s="22" t="s">
        <v>327</v>
      </c>
      <c r="F370" s="18">
        <v>1</v>
      </c>
      <c r="G370" s="19">
        <v>0</v>
      </c>
      <c r="H370" s="20">
        <f t="shared" si="51"/>
        <v>0</v>
      </c>
      <c r="I370" s="63">
        <f t="shared" si="52"/>
        <v>0</v>
      </c>
      <c r="J370" s="107">
        <f t="shared" si="53"/>
        <v>0</v>
      </c>
      <c r="K370" s="94"/>
    </row>
    <row r="371" spans="1:11" ht="63.75">
      <c r="A371" s="256">
        <v>331</v>
      </c>
      <c r="B371" s="259" t="s">
        <v>525</v>
      </c>
      <c r="C371" s="249" t="s">
        <v>443</v>
      </c>
      <c r="D371" s="17" t="s">
        <v>558</v>
      </c>
      <c r="E371" s="17" t="s">
        <v>327</v>
      </c>
      <c r="F371" s="18">
        <v>2</v>
      </c>
      <c r="G371" s="19">
        <v>0</v>
      </c>
      <c r="H371" s="20">
        <f t="shared" si="51"/>
        <v>0</v>
      </c>
      <c r="I371" s="63">
        <f t="shared" si="52"/>
        <v>0</v>
      </c>
      <c r="J371" s="108">
        <f t="shared" si="53"/>
        <v>0</v>
      </c>
      <c r="K371" s="190"/>
    </row>
    <row r="372" spans="1:11" ht="38.25">
      <c r="A372" s="257"/>
      <c r="B372" s="260"/>
      <c r="C372" s="250"/>
      <c r="D372" s="17" t="s">
        <v>559</v>
      </c>
      <c r="E372" s="17" t="s">
        <v>327</v>
      </c>
      <c r="F372" s="18">
        <v>4</v>
      </c>
      <c r="G372" s="19">
        <v>0</v>
      </c>
      <c r="H372" s="20">
        <f t="shared" si="51"/>
        <v>0</v>
      </c>
      <c r="I372" s="63">
        <f t="shared" si="52"/>
        <v>0</v>
      </c>
      <c r="J372" s="108">
        <f t="shared" si="53"/>
        <v>0</v>
      </c>
      <c r="K372" s="190"/>
    </row>
    <row r="373" spans="1:11" ht="51">
      <c r="A373" s="257"/>
      <c r="B373" s="260"/>
      <c r="C373" s="250"/>
      <c r="D373" s="17" t="s">
        <v>560</v>
      </c>
      <c r="E373" s="17" t="s">
        <v>327</v>
      </c>
      <c r="F373" s="18">
        <v>2</v>
      </c>
      <c r="G373" s="19">
        <v>0</v>
      </c>
      <c r="H373" s="20">
        <f t="shared" si="51"/>
        <v>0</v>
      </c>
      <c r="I373" s="63">
        <f t="shared" si="52"/>
        <v>0</v>
      </c>
      <c r="J373" s="108">
        <f t="shared" si="53"/>
        <v>0</v>
      </c>
      <c r="K373" s="190"/>
    </row>
    <row r="374" spans="1:11" ht="38.25">
      <c r="A374" s="257"/>
      <c r="B374" s="260"/>
      <c r="C374" s="250"/>
      <c r="D374" s="17" t="s">
        <v>561</v>
      </c>
      <c r="E374" s="17" t="s">
        <v>327</v>
      </c>
      <c r="F374" s="18">
        <v>4</v>
      </c>
      <c r="G374" s="19">
        <v>0</v>
      </c>
      <c r="H374" s="20">
        <f t="shared" si="51"/>
        <v>0</v>
      </c>
      <c r="I374" s="63">
        <f t="shared" si="52"/>
        <v>0</v>
      </c>
      <c r="J374" s="108">
        <f t="shared" si="53"/>
        <v>0</v>
      </c>
      <c r="K374" s="190"/>
    </row>
    <row r="375" spans="1:11" ht="12.75">
      <c r="A375" s="258"/>
      <c r="B375" s="261"/>
      <c r="C375" s="251"/>
      <c r="D375" s="17"/>
      <c r="E375" s="17"/>
      <c r="F375" s="18">
        <v>0</v>
      </c>
      <c r="G375" s="19">
        <v>0</v>
      </c>
      <c r="H375" s="20">
        <f t="shared" si="51"/>
        <v>0</v>
      </c>
      <c r="I375" s="63">
        <f t="shared" si="52"/>
        <v>0</v>
      </c>
      <c r="J375" s="108">
        <f t="shared" si="53"/>
        <v>0</v>
      </c>
      <c r="K375" s="190"/>
    </row>
    <row r="376" spans="1:11" ht="12.75">
      <c r="A376" s="256">
        <v>332</v>
      </c>
      <c r="B376" s="259" t="s">
        <v>525</v>
      </c>
      <c r="C376" s="249" t="s">
        <v>444</v>
      </c>
      <c r="D376" s="17" t="s">
        <v>562</v>
      </c>
      <c r="E376" s="17" t="s">
        <v>327</v>
      </c>
      <c r="F376" s="18">
        <v>2</v>
      </c>
      <c r="G376" s="19">
        <v>0</v>
      </c>
      <c r="H376" s="20">
        <f t="shared" si="51"/>
        <v>0</v>
      </c>
      <c r="I376" s="63">
        <f t="shared" si="52"/>
        <v>0</v>
      </c>
      <c r="J376" s="108">
        <f t="shared" si="53"/>
        <v>0</v>
      </c>
      <c r="K376" s="190"/>
    </row>
    <row r="377" spans="1:11" ht="12.75">
      <c r="A377" s="257"/>
      <c r="B377" s="260"/>
      <c r="C377" s="250"/>
      <c r="D377" s="17" t="s">
        <v>563</v>
      </c>
      <c r="E377" s="17" t="s">
        <v>327</v>
      </c>
      <c r="F377" s="18">
        <v>1</v>
      </c>
      <c r="G377" s="19">
        <v>0</v>
      </c>
      <c r="H377" s="20">
        <f t="shared" si="51"/>
        <v>0</v>
      </c>
      <c r="I377" s="63">
        <f t="shared" si="52"/>
        <v>0</v>
      </c>
      <c r="J377" s="108">
        <f t="shared" si="53"/>
        <v>0</v>
      </c>
      <c r="K377" s="190"/>
    </row>
    <row r="378" spans="1:11" ht="12.75">
      <c r="A378" s="258"/>
      <c r="B378" s="261"/>
      <c r="C378" s="251"/>
      <c r="D378" s="17" t="s">
        <v>564</v>
      </c>
      <c r="E378" s="17" t="s">
        <v>327</v>
      </c>
      <c r="F378" s="18">
        <v>3</v>
      </c>
      <c r="G378" s="19">
        <v>0</v>
      </c>
      <c r="H378" s="20">
        <f t="shared" si="51"/>
        <v>0</v>
      </c>
      <c r="I378" s="63">
        <f t="shared" si="52"/>
        <v>0</v>
      </c>
      <c r="J378" s="108">
        <f t="shared" si="53"/>
        <v>0</v>
      </c>
      <c r="K378" s="190"/>
    </row>
    <row r="379" spans="1:11" ht="25.5">
      <c r="A379" s="106">
        <v>333</v>
      </c>
      <c r="B379" s="59" t="s">
        <v>525</v>
      </c>
      <c r="C379" s="7" t="s">
        <v>445</v>
      </c>
      <c r="D379" s="30" t="s">
        <v>543</v>
      </c>
      <c r="E379" s="17" t="s">
        <v>327</v>
      </c>
      <c r="F379" s="18">
        <v>1</v>
      </c>
      <c r="G379" s="19">
        <v>0</v>
      </c>
      <c r="H379" s="20">
        <f>F379*G379</f>
        <v>0</v>
      </c>
      <c r="I379" s="63">
        <f t="shared" si="52"/>
        <v>0</v>
      </c>
      <c r="J379" s="108">
        <f>H379+I379</f>
        <v>0</v>
      </c>
      <c r="K379" s="94"/>
    </row>
    <row r="380" spans="1:11" ht="13.5">
      <c r="A380" s="106">
        <v>334</v>
      </c>
      <c r="B380" s="59" t="s">
        <v>525</v>
      </c>
      <c r="C380" s="7" t="s">
        <v>445</v>
      </c>
      <c r="D380" s="17" t="s">
        <v>544</v>
      </c>
      <c r="E380" s="17" t="s">
        <v>326</v>
      </c>
      <c r="F380" s="18">
        <v>1</v>
      </c>
      <c r="G380" s="19">
        <v>0</v>
      </c>
      <c r="H380" s="20">
        <f>F380*G380</f>
        <v>0</v>
      </c>
      <c r="I380" s="63">
        <f t="shared" si="52"/>
        <v>0</v>
      </c>
      <c r="J380" s="108">
        <f>H380+I380</f>
        <v>0</v>
      </c>
      <c r="K380" s="94"/>
    </row>
    <row r="381" spans="1:11" ht="63.75">
      <c r="A381" s="106">
        <v>335</v>
      </c>
      <c r="B381" s="59" t="s">
        <v>525</v>
      </c>
      <c r="C381" s="7" t="s">
        <v>446</v>
      </c>
      <c r="D381" s="89" t="s">
        <v>580</v>
      </c>
      <c r="E381" s="17" t="s">
        <v>327</v>
      </c>
      <c r="F381" s="18">
        <v>1</v>
      </c>
      <c r="G381" s="19">
        <v>0</v>
      </c>
      <c r="H381" s="20">
        <f>F381*G381</f>
        <v>0</v>
      </c>
      <c r="I381" s="63">
        <f t="shared" si="52"/>
        <v>0</v>
      </c>
      <c r="J381" s="108">
        <f>H381+I381</f>
        <v>0</v>
      </c>
      <c r="K381" s="94"/>
    </row>
    <row r="382" spans="1:11" ht="12.75">
      <c r="A382" s="256">
        <v>336</v>
      </c>
      <c r="B382" s="259" t="s">
        <v>525</v>
      </c>
      <c r="C382" s="249" t="s">
        <v>447</v>
      </c>
      <c r="D382" s="30" t="s">
        <v>565</v>
      </c>
      <c r="E382" s="17" t="s">
        <v>326</v>
      </c>
      <c r="F382" s="18">
        <v>8</v>
      </c>
      <c r="G382" s="19">
        <v>0</v>
      </c>
      <c r="H382" s="20">
        <f aca="true" t="shared" si="54" ref="H382:H409">F382*G382</f>
        <v>0</v>
      </c>
      <c r="I382" s="63">
        <f t="shared" si="52"/>
        <v>0</v>
      </c>
      <c r="J382" s="107">
        <f aca="true" t="shared" si="55" ref="J382:J409">H382+I382</f>
        <v>0</v>
      </c>
      <c r="K382" s="94"/>
    </row>
    <row r="383" spans="1:11" ht="12.75">
      <c r="A383" s="257"/>
      <c r="B383" s="260"/>
      <c r="C383" s="250"/>
      <c r="D383" s="30" t="s">
        <v>566</v>
      </c>
      <c r="E383" s="17" t="s">
        <v>326</v>
      </c>
      <c r="F383" s="18">
        <v>2</v>
      </c>
      <c r="G383" s="19">
        <v>0</v>
      </c>
      <c r="H383" s="20">
        <f t="shared" si="54"/>
        <v>0</v>
      </c>
      <c r="I383" s="63">
        <f t="shared" si="52"/>
        <v>0</v>
      </c>
      <c r="J383" s="107">
        <f t="shared" si="55"/>
        <v>0</v>
      </c>
      <c r="K383" s="94"/>
    </row>
    <row r="384" spans="1:11" ht="12.75">
      <c r="A384" s="257"/>
      <c r="B384" s="260"/>
      <c r="C384" s="250"/>
      <c r="D384" s="30" t="s">
        <v>567</v>
      </c>
      <c r="E384" s="17" t="s">
        <v>326</v>
      </c>
      <c r="F384" s="18">
        <v>1</v>
      </c>
      <c r="G384" s="19">
        <v>0</v>
      </c>
      <c r="H384" s="20">
        <f t="shared" si="54"/>
        <v>0</v>
      </c>
      <c r="I384" s="63">
        <f t="shared" si="52"/>
        <v>0</v>
      </c>
      <c r="J384" s="107">
        <f t="shared" si="55"/>
        <v>0</v>
      </c>
      <c r="K384" s="94"/>
    </row>
    <row r="385" spans="1:11" ht="12.75">
      <c r="A385" s="257"/>
      <c r="B385" s="260"/>
      <c r="C385" s="250"/>
      <c r="D385" s="30" t="s">
        <v>568</v>
      </c>
      <c r="E385" s="17" t="s">
        <v>326</v>
      </c>
      <c r="F385" s="18">
        <v>2</v>
      </c>
      <c r="G385" s="19">
        <v>0</v>
      </c>
      <c r="H385" s="20">
        <f t="shared" si="54"/>
        <v>0</v>
      </c>
      <c r="I385" s="63">
        <f t="shared" si="52"/>
        <v>0</v>
      </c>
      <c r="J385" s="107">
        <f t="shared" si="55"/>
        <v>0</v>
      </c>
      <c r="K385" s="94"/>
    </row>
    <row r="386" spans="1:11" ht="12.75">
      <c r="A386" s="257"/>
      <c r="B386" s="260"/>
      <c r="C386" s="250"/>
      <c r="D386" s="30" t="s">
        <v>574</v>
      </c>
      <c r="E386" s="17" t="s">
        <v>327</v>
      </c>
      <c r="F386" s="18">
        <v>1</v>
      </c>
      <c r="G386" s="19">
        <v>0</v>
      </c>
      <c r="H386" s="20">
        <f t="shared" si="54"/>
        <v>0</v>
      </c>
      <c r="I386" s="63">
        <f t="shared" si="52"/>
        <v>0</v>
      </c>
      <c r="J386" s="107">
        <f t="shared" si="55"/>
        <v>0</v>
      </c>
      <c r="K386" s="94"/>
    </row>
    <row r="387" spans="1:11" ht="12.75">
      <c r="A387" s="258"/>
      <c r="B387" s="261"/>
      <c r="C387" s="251"/>
      <c r="D387" s="30" t="s">
        <v>569</v>
      </c>
      <c r="E387" s="17" t="s">
        <v>570</v>
      </c>
      <c r="F387" s="18">
        <v>1</v>
      </c>
      <c r="G387" s="19">
        <v>0</v>
      </c>
      <c r="H387" s="20">
        <f t="shared" si="54"/>
        <v>0</v>
      </c>
      <c r="I387" s="63">
        <f t="shared" si="52"/>
        <v>0</v>
      </c>
      <c r="J387" s="107">
        <f t="shared" si="55"/>
        <v>0</v>
      </c>
      <c r="K387" s="94"/>
    </row>
    <row r="388" spans="1:11" ht="13.5">
      <c r="A388" s="106">
        <v>337</v>
      </c>
      <c r="B388" s="59" t="s">
        <v>525</v>
      </c>
      <c r="C388" s="7" t="s">
        <v>448</v>
      </c>
      <c r="D388" s="51" t="s">
        <v>524</v>
      </c>
      <c r="E388" s="43"/>
      <c r="F388" s="8">
        <v>0</v>
      </c>
      <c r="G388" s="19">
        <v>0</v>
      </c>
      <c r="H388" s="10">
        <f t="shared" si="54"/>
        <v>0</v>
      </c>
      <c r="I388" s="63">
        <f t="shared" si="52"/>
        <v>0</v>
      </c>
      <c r="J388" s="107">
        <f t="shared" si="55"/>
        <v>0</v>
      </c>
      <c r="K388" s="94"/>
    </row>
    <row r="389" spans="1:11" ht="13.5">
      <c r="A389" s="106">
        <v>338</v>
      </c>
      <c r="B389" s="59" t="s">
        <v>525</v>
      </c>
      <c r="C389" s="59" t="s">
        <v>450</v>
      </c>
      <c r="D389" s="28" t="s">
        <v>352</v>
      </c>
      <c r="E389" s="8" t="s">
        <v>353</v>
      </c>
      <c r="F389" s="54">
        <v>25</v>
      </c>
      <c r="G389" s="19">
        <v>0</v>
      </c>
      <c r="H389" s="10">
        <f t="shared" si="54"/>
        <v>0</v>
      </c>
      <c r="I389" s="63">
        <f t="shared" si="52"/>
        <v>0</v>
      </c>
      <c r="J389" s="107">
        <f t="shared" si="55"/>
        <v>0</v>
      </c>
      <c r="K389" s="94"/>
    </row>
    <row r="390" spans="1:11" ht="13.5">
      <c r="A390" s="106">
        <v>339</v>
      </c>
      <c r="B390" s="59" t="s">
        <v>525</v>
      </c>
      <c r="C390" s="59" t="s">
        <v>451</v>
      </c>
      <c r="D390" s="28" t="s">
        <v>354</v>
      </c>
      <c r="E390" s="8" t="s">
        <v>353</v>
      </c>
      <c r="F390" s="54">
        <v>25</v>
      </c>
      <c r="G390" s="19">
        <v>0</v>
      </c>
      <c r="H390" s="10">
        <f t="shared" si="54"/>
        <v>0</v>
      </c>
      <c r="I390" s="63">
        <f t="shared" si="52"/>
        <v>0</v>
      </c>
      <c r="J390" s="107">
        <f t="shared" si="55"/>
        <v>0</v>
      </c>
      <c r="K390" s="94"/>
    </row>
    <row r="391" spans="1:11" ht="13.5">
      <c r="A391" s="106">
        <v>340</v>
      </c>
      <c r="B391" s="59" t="s">
        <v>525</v>
      </c>
      <c r="C391" s="59" t="s">
        <v>452</v>
      </c>
      <c r="D391" s="28" t="s">
        <v>355</v>
      </c>
      <c r="E391" s="8" t="s">
        <v>353</v>
      </c>
      <c r="F391" s="54">
        <v>25</v>
      </c>
      <c r="G391" s="19">
        <v>0</v>
      </c>
      <c r="H391" s="10">
        <f t="shared" si="54"/>
        <v>0</v>
      </c>
      <c r="I391" s="63">
        <f t="shared" si="52"/>
        <v>0</v>
      </c>
      <c r="J391" s="107">
        <f t="shared" si="55"/>
        <v>0</v>
      </c>
      <c r="K391" s="94"/>
    </row>
    <row r="392" spans="1:11" ht="13.5">
      <c r="A392" s="106">
        <v>341</v>
      </c>
      <c r="B392" s="59" t="s">
        <v>525</v>
      </c>
      <c r="C392" s="59" t="s">
        <v>453</v>
      </c>
      <c r="D392" s="28" t="s">
        <v>356</v>
      </c>
      <c r="E392" s="8" t="s">
        <v>353</v>
      </c>
      <c r="F392" s="54">
        <v>17</v>
      </c>
      <c r="G392" s="19">
        <v>0</v>
      </c>
      <c r="H392" s="10">
        <f t="shared" si="54"/>
        <v>0</v>
      </c>
      <c r="I392" s="63">
        <f t="shared" si="52"/>
        <v>0</v>
      </c>
      <c r="J392" s="107">
        <f t="shared" si="55"/>
        <v>0</v>
      </c>
      <c r="K392" s="94"/>
    </row>
    <row r="393" spans="1:11" ht="13.5">
      <c r="A393" s="106">
        <v>342</v>
      </c>
      <c r="B393" s="59" t="s">
        <v>525</v>
      </c>
      <c r="C393" s="59" t="s">
        <v>454</v>
      </c>
      <c r="D393" s="28" t="s">
        <v>357</v>
      </c>
      <c r="E393" s="8" t="s">
        <v>353</v>
      </c>
      <c r="F393" s="54">
        <v>17</v>
      </c>
      <c r="G393" s="19">
        <v>0</v>
      </c>
      <c r="H393" s="10">
        <f t="shared" si="54"/>
        <v>0</v>
      </c>
      <c r="I393" s="63">
        <f t="shared" si="52"/>
        <v>0</v>
      </c>
      <c r="J393" s="107">
        <f t="shared" si="55"/>
        <v>0</v>
      </c>
      <c r="K393" s="94"/>
    </row>
    <row r="394" spans="1:11" ht="25.5">
      <c r="A394" s="106">
        <v>343</v>
      </c>
      <c r="B394" s="59" t="s">
        <v>525</v>
      </c>
      <c r="C394" s="59" t="s">
        <v>455</v>
      </c>
      <c r="D394" s="17" t="s">
        <v>545</v>
      </c>
      <c r="E394" s="18" t="s">
        <v>353</v>
      </c>
      <c r="F394" s="53">
        <v>20</v>
      </c>
      <c r="G394" s="19">
        <v>0</v>
      </c>
      <c r="H394" s="20">
        <f t="shared" si="54"/>
        <v>0</v>
      </c>
      <c r="I394" s="63">
        <f t="shared" si="52"/>
        <v>0</v>
      </c>
      <c r="J394" s="107">
        <f t="shared" si="55"/>
        <v>0</v>
      </c>
      <c r="K394" s="94"/>
    </row>
    <row r="395" spans="1:11" ht="25.5">
      <c r="A395" s="106">
        <v>344</v>
      </c>
      <c r="B395" s="59" t="s">
        <v>525</v>
      </c>
      <c r="C395" s="59" t="s">
        <v>456</v>
      </c>
      <c r="D395" s="17" t="s">
        <v>546</v>
      </c>
      <c r="E395" s="18" t="s">
        <v>353</v>
      </c>
      <c r="F395" s="53">
        <v>20</v>
      </c>
      <c r="G395" s="19">
        <v>0</v>
      </c>
      <c r="H395" s="20">
        <f t="shared" si="54"/>
        <v>0</v>
      </c>
      <c r="I395" s="63">
        <f t="shared" si="52"/>
        <v>0</v>
      </c>
      <c r="J395" s="107">
        <f t="shared" si="55"/>
        <v>0</v>
      </c>
      <c r="K395" s="94"/>
    </row>
    <row r="396" spans="1:11" ht="25.5">
      <c r="A396" s="106">
        <v>345</v>
      </c>
      <c r="B396" s="59" t="s">
        <v>525</v>
      </c>
      <c r="C396" s="59" t="s">
        <v>457</v>
      </c>
      <c r="D396" s="55" t="s">
        <v>572</v>
      </c>
      <c r="E396" s="17" t="s">
        <v>327</v>
      </c>
      <c r="F396" s="18">
        <v>1</v>
      </c>
      <c r="G396" s="19">
        <v>0</v>
      </c>
      <c r="H396" s="20">
        <f t="shared" si="54"/>
        <v>0</v>
      </c>
      <c r="I396" s="63">
        <f t="shared" si="52"/>
        <v>0</v>
      </c>
      <c r="J396" s="108">
        <f t="shared" si="55"/>
        <v>0</v>
      </c>
      <c r="K396" s="94"/>
    </row>
    <row r="397" spans="1:11" ht="25.5">
      <c r="A397" s="106">
        <v>346</v>
      </c>
      <c r="B397" s="59" t="s">
        <v>525</v>
      </c>
      <c r="C397" s="59" t="s">
        <v>458</v>
      </c>
      <c r="D397" s="30" t="s">
        <v>573</v>
      </c>
      <c r="E397" s="17" t="s">
        <v>327</v>
      </c>
      <c r="F397" s="18">
        <v>1</v>
      </c>
      <c r="G397" s="19">
        <v>0</v>
      </c>
      <c r="H397" s="20">
        <f t="shared" si="54"/>
        <v>0</v>
      </c>
      <c r="I397" s="63">
        <f t="shared" si="52"/>
        <v>0</v>
      </c>
      <c r="J397" s="108">
        <f t="shared" si="55"/>
        <v>0</v>
      </c>
      <c r="K397" s="94"/>
    </row>
    <row r="398" spans="1:11" ht="13.5">
      <c r="A398" s="106">
        <v>347</v>
      </c>
      <c r="B398" s="59" t="s">
        <v>525</v>
      </c>
      <c r="C398" s="59" t="s">
        <v>508</v>
      </c>
      <c r="D398" s="28" t="s">
        <v>405</v>
      </c>
      <c r="E398" s="8" t="s">
        <v>353</v>
      </c>
      <c r="F398" s="54">
        <v>50</v>
      </c>
      <c r="G398" s="19">
        <v>0</v>
      </c>
      <c r="H398" s="10">
        <f t="shared" si="54"/>
        <v>0</v>
      </c>
      <c r="I398" s="63">
        <f t="shared" si="52"/>
        <v>0</v>
      </c>
      <c r="J398" s="107">
        <f t="shared" si="55"/>
        <v>0</v>
      </c>
      <c r="K398" s="94"/>
    </row>
    <row r="399" spans="1:11" ht="13.5">
      <c r="A399" s="106">
        <v>348</v>
      </c>
      <c r="B399" s="59" t="s">
        <v>525</v>
      </c>
      <c r="C399" s="59" t="s">
        <v>459</v>
      </c>
      <c r="D399" s="28" t="s">
        <v>258</v>
      </c>
      <c r="E399" s="8" t="s">
        <v>326</v>
      </c>
      <c r="F399" s="8">
        <v>1</v>
      </c>
      <c r="G399" s="19">
        <v>0</v>
      </c>
      <c r="H399" s="10">
        <f t="shared" si="54"/>
        <v>0</v>
      </c>
      <c r="I399" s="63">
        <f t="shared" si="52"/>
        <v>0</v>
      </c>
      <c r="J399" s="107">
        <f t="shared" si="55"/>
        <v>0</v>
      </c>
      <c r="K399" s="94"/>
    </row>
    <row r="400" spans="1:11" ht="13.5">
      <c r="A400" s="106">
        <v>349</v>
      </c>
      <c r="B400" s="59" t="s">
        <v>525</v>
      </c>
      <c r="C400" s="59" t="s">
        <v>460</v>
      </c>
      <c r="D400" s="28" t="s">
        <v>406</v>
      </c>
      <c r="E400" s="8" t="s">
        <v>326</v>
      </c>
      <c r="F400" s="8">
        <v>1</v>
      </c>
      <c r="G400" s="19">
        <v>0</v>
      </c>
      <c r="H400" s="10">
        <f t="shared" si="54"/>
        <v>0</v>
      </c>
      <c r="I400" s="63">
        <f t="shared" si="52"/>
        <v>0</v>
      </c>
      <c r="J400" s="107">
        <f t="shared" si="55"/>
        <v>0</v>
      </c>
      <c r="K400" s="94"/>
    </row>
    <row r="401" spans="1:11" ht="76.5">
      <c r="A401" s="106">
        <v>350</v>
      </c>
      <c r="B401" s="59" t="s">
        <v>525</v>
      </c>
      <c r="C401" s="59" t="s">
        <v>461</v>
      </c>
      <c r="D401" s="44" t="s">
        <v>571</v>
      </c>
      <c r="E401" s="8" t="s">
        <v>326</v>
      </c>
      <c r="F401" s="8">
        <v>1</v>
      </c>
      <c r="G401" s="19">
        <v>0</v>
      </c>
      <c r="H401" s="10">
        <f>F401*G401</f>
        <v>0</v>
      </c>
      <c r="I401" s="63">
        <f t="shared" si="52"/>
        <v>0</v>
      </c>
      <c r="J401" s="107">
        <f>H401+I401</f>
        <v>0</v>
      </c>
      <c r="K401" s="94"/>
    </row>
    <row r="402" spans="1:11" ht="13.5">
      <c r="A402" s="106">
        <v>351</v>
      </c>
      <c r="B402" s="59" t="s">
        <v>525</v>
      </c>
      <c r="C402" s="7" t="s">
        <v>509</v>
      </c>
      <c r="D402" s="51" t="s">
        <v>524</v>
      </c>
      <c r="E402" s="84"/>
      <c r="F402" s="8"/>
      <c r="G402" s="19">
        <v>0</v>
      </c>
      <c r="H402" s="10"/>
      <c r="I402" s="63"/>
      <c r="J402" s="107"/>
      <c r="K402" s="94"/>
    </row>
    <row r="403" spans="1:11" ht="25.5">
      <c r="A403" s="106">
        <v>352</v>
      </c>
      <c r="B403" s="59" t="s">
        <v>525</v>
      </c>
      <c r="C403" s="7" t="s">
        <v>510</v>
      </c>
      <c r="D403" s="51" t="s">
        <v>252</v>
      </c>
      <c r="E403" s="8" t="s">
        <v>353</v>
      </c>
      <c r="F403" s="85">
        <v>14</v>
      </c>
      <c r="G403" s="19">
        <v>0</v>
      </c>
      <c r="H403" s="10">
        <f>F403*G403</f>
        <v>0</v>
      </c>
      <c r="I403" s="63">
        <f aca="true" t="shared" si="56" ref="I403:I418">H403*$K$8</f>
        <v>0</v>
      </c>
      <c r="J403" s="107">
        <f>H403+I403</f>
        <v>0</v>
      </c>
      <c r="K403" s="94"/>
    </row>
    <row r="404" spans="1:11" ht="188.25" customHeight="1">
      <c r="A404" s="111">
        <v>353</v>
      </c>
      <c r="B404" s="15" t="s">
        <v>525</v>
      </c>
      <c r="C404" s="7" t="s">
        <v>511</v>
      </c>
      <c r="D404" s="42" t="s">
        <v>173</v>
      </c>
      <c r="E404" s="8" t="s">
        <v>327</v>
      </c>
      <c r="F404" s="54">
        <v>40</v>
      </c>
      <c r="G404" s="19">
        <v>0</v>
      </c>
      <c r="H404" s="10">
        <f t="shared" si="54"/>
        <v>0</v>
      </c>
      <c r="I404" s="63">
        <f t="shared" si="56"/>
        <v>0</v>
      </c>
      <c r="J404" s="107">
        <f t="shared" si="55"/>
        <v>0</v>
      </c>
      <c r="K404" s="105"/>
    </row>
    <row r="405" spans="1:11" ht="13.5">
      <c r="A405" s="106">
        <v>354</v>
      </c>
      <c r="B405" s="59" t="s">
        <v>525</v>
      </c>
      <c r="C405" s="7" t="s">
        <v>512</v>
      </c>
      <c r="D405" s="28" t="s">
        <v>524</v>
      </c>
      <c r="E405" s="8"/>
      <c r="F405" s="8">
        <v>0</v>
      </c>
      <c r="G405" s="19">
        <v>0</v>
      </c>
      <c r="H405" s="10">
        <f t="shared" si="54"/>
        <v>0</v>
      </c>
      <c r="I405" s="63">
        <f t="shared" si="56"/>
        <v>0</v>
      </c>
      <c r="J405" s="107">
        <f t="shared" si="55"/>
        <v>0</v>
      </c>
      <c r="K405" s="94"/>
    </row>
    <row r="406" spans="1:11" ht="409.5" customHeight="1">
      <c r="A406" s="111">
        <v>355</v>
      </c>
      <c r="B406" s="15" t="s">
        <v>525</v>
      </c>
      <c r="C406" s="7" t="s">
        <v>429</v>
      </c>
      <c r="D406" s="42" t="s">
        <v>305</v>
      </c>
      <c r="E406" s="8" t="s">
        <v>327</v>
      </c>
      <c r="F406" s="54">
        <v>50</v>
      </c>
      <c r="G406" s="19">
        <v>0</v>
      </c>
      <c r="H406" s="10">
        <f t="shared" si="54"/>
        <v>0</v>
      </c>
      <c r="I406" s="63">
        <f t="shared" si="56"/>
        <v>0</v>
      </c>
      <c r="J406" s="107">
        <f t="shared" si="55"/>
        <v>0</v>
      </c>
      <c r="K406" s="94"/>
    </row>
    <row r="407" spans="1:11" ht="38.25">
      <c r="A407" s="106">
        <v>356</v>
      </c>
      <c r="B407" s="59" t="s">
        <v>525</v>
      </c>
      <c r="C407" s="7" t="s">
        <v>513</v>
      </c>
      <c r="D407" s="28" t="s">
        <v>244</v>
      </c>
      <c r="E407" s="8" t="s">
        <v>327</v>
      </c>
      <c r="F407" s="54">
        <v>1</v>
      </c>
      <c r="G407" s="19">
        <v>0</v>
      </c>
      <c r="H407" s="10">
        <f>F407*G407</f>
        <v>0</v>
      </c>
      <c r="I407" s="63">
        <f t="shared" si="56"/>
        <v>0</v>
      </c>
      <c r="J407" s="107">
        <f>H407+I407</f>
        <v>0</v>
      </c>
      <c r="K407" s="94"/>
    </row>
    <row r="408" spans="1:11" ht="89.25">
      <c r="A408" s="106">
        <v>357</v>
      </c>
      <c r="B408" s="59" t="s">
        <v>525</v>
      </c>
      <c r="C408" s="7" t="s">
        <v>500</v>
      </c>
      <c r="D408" s="28" t="s">
        <v>266</v>
      </c>
      <c r="E408" s="8" t="s">
        <v>326</v>
      </c>
      <c r="F408" s="85">
        <v>1</v>
      </c>
      <c r="G408" s="19">
        <v>0</v>
      </c>
      <c r="H408" s="10">
        <f>F408*G408</f>
        <v>0</v>
      </c>
      <c r="I408" s="63">
        <f t="shared" si="56"/>
        <v>0</v>
      </c>
      <c r="J408" s="107">
        <f t="shared" si="55"/>
        <v>0</v>
      </c>
      <c r="K408" s="94"/>
    </row>
    <row r="409" spans="1:11" ht="13.5">
      <c r="A409" s="106">
        <v>358</v>
      </c>
      <c r="B409" s="59" t="s">
        <v>525</v>
      </c>
      <c r="C409" s="7" t="s">
        <v>487</v>
      </c>
      <c r="D409" s="28" t="s">
        <v>524</v>
      </c>
      <c r="E409" s="8"/>
      <c r="F409" s="8">
        <v>0</v>
      </c>
      <c r="G409" s="19">
        <v>0</v>
      </c>
      <c r="H409" s="10">
        <f t="shared" si="54"/>
        <v>0</v>
      </c>
      <c r="I409" s="63">
        <f t="shared" si="56"/>
        <v>0</v>
      </c>
      <c r="J409" s="107">
        <f t="shared" si="55"/>
        <v>0</v>
      </c>
      <c r="K409" s="94"/>
    </row>
    <row r="410" spans="1:11" ht="13.5">
      <c r="A410" s="106">
        <v>359</v>
      </c>
      <c r="B410" s="59" t="s">
        <v>525</v>
      </c>
      <c r="C410" s="7" t="s">
        <v>514</v>
      </c>
      <c r="D410" s="28" t="s">
        <v>253</v>
      </c>
      <c r="E410" s="8" t="s">
        <v>326</v>
      </c>
      <c r="F410" s="8">
        <v>1</v>
      </c>
      <c r="G410" s="19">
        <v>0</v>
      </c>
      <c r="H410" s="10">
        <f aca="true" t="shared" si="57" ref="H410:H415">F410*G410</f>
        <v>0</v>
      </c>
      <c r="I410" s="63">
        <f t="shared" si="56"/>
        <v>0</v>
      </c>
      <c r="J410" s="107">
        <f aca="true" t="shared" si="58" ref="J410:J415">H410+I410</f>
        <v>0</v>
      </c>
      <c r="K410" s="94"/>
    </row>
    <row r="411" spans="1:11" ht="25.5">
      <c r="A411" s="106">
        <v>360</v>
      </c>
      <c r="B411" s="59" t="s">
        <v>525</v>
      </c>
      <c r="C411" s="7" t="s">
        <v>515</v>
      </c>
      <c r="D411" s="28" t="s">
        <v>254</v>
      </c>
      <c r="E411" s="8" t="s">
        <v>353</v>
      </c>
      <c r="F411" s="8">
        <v>14</v>
      </c>
      <c r="G411" s="19">
        <v>0</v>
      </c>
      <c r="H411" s="10">
        <f t="shared" si="57"/>
        <v>0</v>
      </c>
      <c r="I411" s="63">
        <f t="shared" si="56"/>
        <v>0</v>
      </c>
      <c r="J411" s="107">
        <f t="shared" si="58"/>
        <v>0</v>
      </c>
      <c r="K411" s="94"/>
    </row>
    <row r="412" spans="1:11" ht="25.5">
      <c r="A412" s="106">
        <v>361</v>
      </c>
      <c r="B412" s="59" t="s">
        <v>525</v>
      </c>
      <c r="C412" s="7" t="s">
        <v>516</v>
      </c>
      <c r="D412" s="28" t="s">
        <v>255</v>
      </c>
      <c r="E412" s="8" t="s">
        <v>353</v>
      </c>
      <c r="F412" s="8">
        <v>14</v>
      </c>
      <c r="G412" s="19">
        <v>0</v>
      </c>
      <c r="H412" s="10">
        <f t="shared" si="57"/>
        <v>0</v>
      </c>
      <c r="I412" s="63">
        <f t="shared" si="56"/>
        <v>0</v>
      </c>
      <c r="J412" s="107">
        <f t="shared" si="58"/>
        <v>0</v>
      </c>
      <c r="K412" s="94"/>
    </row>
    <row r="413" spans="1:11" ht="13.5">
      <c r="A413" s="106"/>
      <c r="B413" s="59" t="s">
        <v>525</v>
      </c>
      <c r="C413" s="7" t="s">
        <v>530</v>
      </c>
      <c r="D413" s="28" t="s">
        <v>524</v>
      </c>
      <c r="E413" s="8"/>
      <c r="F413" s="8">
        <v>0</v>
      </c>
      <c r="G413" s="19">
        <v>0</v>
      </c>
      <c r="H413" s="10">
        <f>F413*G413</f>
        <v>0</v>
      </c>
      <c r="I413" s="63">
        <f t="shared" si="56"/>
        <v>0</v>
      </c>
      <c r="J413" s="107">
        <f>H413+I413</f>
        <v>0</v>
      </c>
      <c r="K413" s="94"/>
    </row>
    <row r="414" spans="1:11" ht="13.5">
      <c r="A414" s="106">
        <v>362</v>
      </c>
      <c r="B414" s="59" t="s">
        <v>525</v>
      </c>
      <c r="C414" s="7" t="s">
        <v>499</v>
      </c>
      <c r="D414" s="28" t="s">
        <v>245</v>
      </c>
      <c r="E414" s="8" t="s">
        <v>327</v>
      </c>
      <c r="F414" s="8">
        <v>7</v>
      </c>
      <c r="G414" s="19">
        <v>0</v>
      </c>
      <c r="H414" s="10">
        <f>F414*G414</f>
        <v>0</v>
      </c>
      <c r="I414" s="63">
        <f t="shared" si="56"/>
        <v>0</v>
      </c>
      <c r="J414" s="107">
        <f>H414+I414</f>
        <v>0</v>
      </c>
      <c r="K414" s="94"/>
    </row>
    <row r="415" spans="1:11" ht="409.5" customHeight="1">
      <c r="A415" s="111">
        <v>363</v>
      </c>
      <c r="B415" s="12" t="s">
        <v>525</v>
      </c>
      <c r="C415" s="7" t="s">
        <v>429</v>
      </c>
      <c r="D415" s="42" t="s">
        <v>305</v>
      </c>
      <c r="E415" s="8" t="s">
        <v>327</v>
      </c>
      <c r="F415" s="8">
        <v>14</v>
      </c>
      <c r="G415" s="9">
        <v>0</v>
      </c>
      <c r="H415" s="10">
        <f t="shared" si="57"/>
        <v>0</v>
      </c>
      <c r="I415" s="63">
        <f t="shared" si="56"/>
        <v>0</v>
      </c>
      <c r="J415" s="107">
        <f t="shared" si="58"/>
        <v>0</v>
      </c>
      <c r="K415" s="94"/>
    </row>
    <row r="416" spans="1:11" ht="13.5">
      <c r="A416" s="106">
        <v>364</v>
      </c>
      <c r="B416" s="59" t="s">
        <v>525</v>
      </c>
      <c r="C416" s="7" t="s">
        <v>517</v>
      </c>
      <c r="D416" s="28" t="s">
        <v>524</v>
      </c>
      <c r="E416" s="8"/>
      <c r="F416" s="8">
        <v>0</v>
      </c>
      <c r="G416" s="9">
        <v>0</v>
      </c>
      <c r="H416" s="10">
        <f>F416*G416</f>
        <v>0</v>
      </c>
      <c r="I416" s="63">
        <f t="shared" si="56"/>
        <v>0</v>
      </c>
      <c r="J416" s="107">
        <f>H416+I416</f>
        <v>0</v>
      </c>
      <c r="K416" s="94"/>
    </row>
    <row r="417" spans="1:11" ht="25.5">
      <c r="A417" s="106">
        <v>365</v>
      </c>
      <c r="B417" s="23" t="s">
        <v>171</v>
      </c>
      <c r="C417" s="13" t="s">
        <v>486</v>
      </c>
      <c r="D417" s="50" t="s">
        <v>172</v>
      </c>
      <c r="E417" s="36" t="s">
        <v>326</v>
      </c>
      <c r="F417" s="36">
        <v>1</v>
      </c>
      <c r="G417" s="37">
        <v>0</v>
      </c>
      <c r="H417" s="38">
        <f>F417*G417</f>
        <v>0</v>
      </c>
      <c r="I417" s="63">
        <f t="shared" si="56"/>
        <v>0</v>
      </c>
      <c r="J417" s="107">
        <f>H417+I417</f>
        <v>0</v>
      </c>
      <c r="K417" s="94"/>
    </row>
    <row r="418" spans="1:11" ht="26.25" thickBot="1">
      <c r="A418" s="106">
        <v>366</v>
      </c>
      <c r="B418" s="57"/>
      <c r="C418" s="13"/>
      <c r="D418" s="62" t="s">
        <v>535</v>
      </c>
      <c r="E418" s="36" t="s">
        <v>327</v>
      </c>
      <c r="F418" s="36">
        <v>31</v>
      </c>
      <c r="G418" s="37">
        <v>0</v>
      </c>
      <c r="H418" s="38">
        <f>F418*G418</f>
        <v>0</v>
      </c>
      <c r="I418" s="65">
        <f t="shared" si="56"/>
        <v>0</v>
      </c>
      <c r="J418" s="113">
        <f>H418+I418</f>
        <v>0</v>
      </c>
      <c r="K418" s="94"/>
    </row>
    <row r="419" spans="1:11" ht="13.5" thickBot="1">
      <c r="A419" s="272" t="s">
        <v>407</v>
      </c>
      <c r="B419" s="273"/>
      <c r="C419" s="273"/>
      <c r="D419" s="273"/>
      <c r="E419" s="273"/>
      <c r="F419" s="273"/>
      <c r="G419" s="273"/>
      <c r="H419" s="273"/>
      <c r="I419" s="273"/>
      <c r="J419" s="274"/>
      <c r="K419" s="94"/>
    </row>
    <row r="420" spans="1:11" ht="13.5" thickBot="1">
      <c r="A420" s="66"/>
      <c r="B420" s="67"/>
      <c r="C420" s="68"/>
      <c r="D420" s="69"/>
      <c r="E420" s="70"/>
      <c r="F420" s="70"/>
      <c r="G420" s="71"/>
      <c r="H420" s="72">
        <f>SUM(H10:H418)</f>
        <v>0</v>
      </c>
      <c r="I420" s="73">
        <f>SUM(I10:I418)</f>
        <v>0</v>
      </c>
      <c r="J420" s="74">
        <f>SUM(J10:J416)</f>
        <v>0</v>
      </c>
      <c r="K420" s="94"/>
    </row>
    <row r="421" spans="1:11" ht="77.25" customHeight="1" thickBot="1">
      <c r="A421" s="269" t="s">
        <v>532</v>
      </c>
      <c r="B421" s="270"/>
      <c r="C421" s="270"/>
      <c r="D421" s="270"/>
      <c r="E421" s="270"/>
      <c r="F421" s="270"/>
      <c r="G421" s="270"/>
      <c r="H421" s="270"/>
      <c r="I421" s="270"/>
      <c r="J421" s="271"/>
      <c r="K421" s="94"/>
    </row>
    <row r="426" ht="30" customHeight="1"/>
    <row r="427" ht="12.75" customHeight="1"/>
    <row r="429" ht="12.75" customHeight="1"/>
  </sheetData>
  <sheetProtection selectLockedCells="1" selectUnlockedCells="1"/>
  <mergeCells count="49">
    <mergeCell ref="B1:J1"/>
    <mergeCell ref="B2:J2"/>
    <mergeCell ref="E4:F4"/>
    <mergeCell ref="F357:F359"/>
    <mergeCell ref="A7:J7"/>
    <mergeCell ref="G4:J4"/>
    <mergeCell ref="E5:F5"/>
    <mergeCell ref="G5:J5"/>
    <mergeCell ref="E6:F6"/>
    <mergeCell ref="C271:C275"/>
    <mergeCell ref="B3:J3"/>
    <mergeCell ref="B4:D4"/>
    <mergeCell ref="A357:A359"/>
    <mergeCell ref="B357:B359"/>
    <mergeCell ref="A253:A269"/>
    <mergeCell ref="C357:C359"/>
    <mergeCell ref="E357:E359"/>
    <mergeCell ref="I357:I359"/>
    <mergeCell ref="G6:J6"/>
    <mergeCell ref="C280:C289"/>
    <mergeCell ref="B280:B289"/>
    <mergeCell ref="C253:C269"/>
    <mergeCell ref="B253:B269"/>
    <mergeCell ref="E253:J253"/>
    <mergeCell ref="E280:J280"/>
    <mergeCell ref="E69:J69"/>
    <mergeCell ref="A421:J421"/>
    <mergeCell ref="A419:J419"/>
    <mergeCell ref="H357:H359"/>
    <mergeCell ref="C371:C375"/>
    <mergeCell ref="A376:A378"/>
    <mergeCell ref="B376:B378"/>
    <mergeCell ref="A382:A387"/>
    <mergeCell ref="B382:B387"/>
    <mergeCell ref="C382:C387"/>
    <mergeCell ref="A9:J9"/>
    <mergeCell ref="C376:C378"/>
    <mergeCell ref="J357:J359"/>
    <mergeCell ref="G357:G359"/>
    <mergeCell ref="A280:A289"/>
    <mergeCell ref="A371:A375"/>
    <mergeCell ref="B371:B375"/>
    <mergeCell ref="E271:J271"/>
    <mergeCell ref="A271:A275"/>
    <mergeCell ref="B271:B275"/>
    <mergeCell ref="K102:K103"/>
    <mergeCell ref="K376:K378"/>
    <mergeCell ref="K371:K375"/>
    <mergeCell ref="K357:K359"/>
  </mergeCells>
  <printOptions/>
  <pageMargins left="0.5902777777777778" right="0.5902777777777778" top="0.5118055555555555" bottom="0.5902777777777778" header="0.5118055555555555" footer="0.39375"/>
  <pageSetup fitToHeight="0" fitToWidth="1" horizontalDpi="600" verticalDpi="600" orientation="landscape" paperSize="9" scale="83" r:id="rId1"/>
  <headerFooter alignWithMargins="0">
    <oddFooter>&amp;C-&amp;P-</oddFooter>
  </headerFooter>
  <rowBreaks count="2" manualBreakCount="2">
    <brk id="400" max="9" man="1"/>
    <brk id="406" max="9" man="1"/>
  </rowBreaks>
</worksheet>
</file>

<file path=xl/worksheets/sheet4.xml><?xml version="1.0" encoding="utf-8"?>
<worksheet xmlns="http://schemas.openxmlformats.org/spreadsheetml/2006/main" xmlns:r="http://schemas.openxmlformats.org/officeDocument/2006/relationships">
  <sheetPr>
    <pageSetUpPr fitToPage="1"/>
  </sheetPr>
  <dimension ref="A1:J46"/>
  <sheetViews>
    <sheetView view="pageBreakPreview" zoomScaleSheetLayoutView="100" zoomScalePageLayoutView="0" workbookViewId="0" topLeftCell="A10">
      <selection activeCell="A24" sqref="A24:C26"/>
    </sheetView>
  </sheetViews>
  <sheetFormatPr defaultColWidth="9.00390625" defaultRowHeight="12.75"/>
  <cols>
    <col min="1" max="1" width="27.375" style="114" customWidth="1"/>
    <col min="2" max="2" width="21.375" style="114" customWidth="1"/>
    <col min="3" max="3" width="20.00390625" style="114" customWidth="1"/>
    <col min="4" max="4" width="12.75390625" style="114" customWidth="1"/>
    <col min="5" max="5" width="16.75390625" style="114" customWidth="1"/>
    <col min="6" max="6" width="26.00390625" style="114" customWidth="1"/>
    <col min="7" max="7" width="17.375" style="114" customWidth="1"/>
    <col min="8" max="8" width="22.75390625" style="114" customWidth="1"/>
    <col min="9" max="9" width="20.375" style="114" customWidth="1"/>
    <col min="10" max="16384" width="9.125" style="114" customWidth="1"/>
  </cols>
  <sheetData>
    <row r="1" spans="9:10" ht="12.75">
      <c r="I1" s="144"/>
      <c r="J1" s="141"/>
    </row>
    <row r="2" spans="9:10" ht="12.75">
      <c r="I2" s="144"/>
      <c r="J2" s="141"/>
    </row>
    <row r="3" spans="9:10" ht="12.75">
      <c r="I3" s="144"/>
      <c r="J3" s="141"/>
    </row>
    <row r="4" spans="9:10" ht="12.75">
      <c r="I4" s="144"/>
      <c r="J4" s="141"/>
    </row>
    <row r="5" spans="1:10" ht="18">
      <c r="A5" s="143" t="s">
        <v>162</v>
      </c>
      <c r="B5" s="143"/>
      <c r="J5" s="141"/>
    </row>
    <row r="6" spans="1:10" ht="18">
      <c r="A6" s="143"/>
      <c r="J6" s="141"/>
    </row>
    <row r="7" ht="12.75">
      <c r="J7" s="141"/>
    </row>
    <row r="8" spans="1:10" ht="12.75">
      <c r="A8" s="139" t="s">
        <v>216</v>
      </c>
      <c r="C8" s="140" t="s">
        <v>215</v>
      </c>
      <c r="J8" s="141"/>
    </row>
    <row r="9" spans="1:10" ht="12.75">
      <c r="A9" s="139" t="s">
        <v>214</v>
      </c>
      <c r="C9" s="140" t="s">
        <v>157</v>
      </c>
      <c r="J9" s="141"/>
    </row>
    <row r="10" spans="1:10" ht="12.75">
      <c r="A10" s="139" t="s">
        <v>213</v>
      </c>
      <c r="C10" s="140" t="s">
        <v>212</v>
      </c>
      <c r="J10" s="141"/>
    </row>
    <row r="11" spans="1:10" ht="12.75">
      <c r="A11" s="139" t="s">
        <v>211</v>
      </c>
      <c r="C11" s="140" t="s">
        <v>210</v>
      </c>
      <c r="J11" s="141"/>
    </row>
    <row r="12" spans="1:10" ht="12.75">
      <c r="A12" s="139" t="s">
        <v>209</v>
      </c>
      <c r="C12" s="140" t="s">
        <v>208</v>
      </c>
      <c r="J12" s="141"/>
    </row>
    <row r="13" spans="1:10" ht="12.75">
      <c r="A13" s="139" t="s">
        <v>207</v>
      </c>
      <c r="J13" s="141"/>
    </row>
    <row r="14" spans="1:10" ht="12.75">
      <c r="A14" s="139" t="s">
        <v>206</v>
      </c>
      <c r="J14" s="141"/>
    </row>
    <row r="15" spans="1:10" ht="12.75">
      <c r="A15" s="139" t="s">
        <v>205</v>
      </c>
      <c r="C15" s="142"/>
      <c r="J15" s="141"/>
    </row>
    <row r="16" spans="1:10" ht="12.75">
      <c r="A16" s="139"/>
      <c r="G16" s="139"/>
      <c r="H16" s="139"/>
      <c r="J16" s="141"/>
    </row>
    <row r="17" spans="1:10" ht="12.75">
      <c r="A17" s="139" t="s">
        <v>204</v>
      </c>
      <c r="C17" s="140" t="s">
        <v>315</v>
      </c>
      <c r="G17" s="139"/>
      <c r="H17" s="139"/>
      <c r="J17" s="141"/>
    </row>
    <row r="18" spans="1:10" ht="12.75">
      <c r="A18" s="139" t="s">
        <v>203</v>
      </c>
      <c r="C18" s="140" t="s">
        <v>202</v>
      </c>
      <c r="G18" s="139"/>
      <c r="H18" s="139"/>
      <c r="J18" s="141"/>
    </row>
    <row r="19" spans="1:10" ht="12.75">
      <c r="A19" s="139" t="s">
        <v>201</v>
      </c>
      <c r="C19" s="140" t="s">
        <v>200</v>
      </c>
      <c r="G19" s="139"/>
      <c r="H19" s="139"/>
      <c r="J19" s="141"/>
    </row>
    <row r="20" spans="1:10" ht="12.75">
      <c r="A20" s="139" t="s">
        <v>199</v>
      </c>
      <c r="C20" s="114" t="s">
        <v>198</v>
      </c>
      <c r="G20" s="139"/>
      <c r="H20" s="139"/>
      <c r="J20" s="141"/>
    </row>
    <row r="21" spans="1:10" ht="12.75">
      <c r="A21" s="139" t="s">
        <v>197</v>
      </c>
      <c r="C21" s="114" t="s">
        <v>156</v>
      </c>
      <c r="G21" s="139"/>
      <c r="H21" s="139"/>
      <c r="J21" s="141"/>
    </row>
    <row r="22" spans="1:10" ht="12.75">
      <c r="A22" s="139" t="s">
        <v>196</v>
      </c>
      <c r="C22" s="114" t="s">
        <v>155</v>
      </c>
      <c r="G22" s="139"/>
      <c r="H22" s="139"/>
      <c r="J22" s="141"/>
    </row>
    <row r="23" spans="1:10" ht="12.75">
      <c r="A23" s="139"/>
      <c r="G23" s="139"/>
      <c r="H23" s="139"/>
      <c r="J23" s="141"/>
    </row>
    <row r="24" spans="1:3" ht="12.75" customHeight="1">
      <c r="A24" s="139"/>
      <c r="C24" s="140"/>
    </row>
    <row r="25" spans="1:4" ht="12.75" customHeight="1">
      <c r="A25" s="139"/>
      <c r="C25" s="138"/>
      <c r="D25" s="138"/>
    </row>
    <row r="26" spans="1:4" ht="12.75" customHeight="1">
      <c r="A26" s="139"/>
      <c r="C26" s="138"/>
      <c r="D26" s="138"/>
    </row>
    <row r="27" spans="1:4" ht="12.75" customHeight="1">
      <c r="A27" s="139" t="s">
        <v>194</v>
      </c>
      <c r="C27" s="138">
        <v>41286</v>
      </c>
      <c r="D27" s="138"/>
    </row>
    <row r="28" spans="1:4" ht="12.75" customHeight="1">
      <c r="A28" s="139"/>
      <c r="C28" s="138"/>
      <c r="D28" s="138"/>
    </row>
    <row r="29" ht="13.5" thickBot="1"/>
    <row r="30" spans="1:9" ht="19.5" customHeight="1">
      <c r="A30" s="242" t="s">
        <v>193</v>
      </c>
      <c r="B30" s="243"/>
      <c r="C30" s="243"/>
      <c r="D30" s="243"/>
      <c r="E30" s="244"/>
      <c r="F30" s="242" t="s">
        <v>192</v>
      </c>
      <c r="G30" s="243"/>
      <c r="H30" s="243"/>
      <c r="I30" s="244"/>
    </row>
    <row r="31" spans="1:9" ht="19.5" customHeight="1" thickBot="1">
      <c r="A31" s="137" t="s">
        <v>191</v>
      </c>
      <c r="B31" s="136" t="s">
        <v>190</v>
      </c>
      <c r="C31" s="136" t="s">
        <v>189</v>
      </c>
      <c r="D31" s="136" t="s">
        <v>186</v>
      </c>
      <c r="E31" s="135" t="s">
        <v>185</v>
      </c>
      <c r="F31" s="137" t="s">
        <v>188</v>
      </c>
      <c r="G31" s="136" t="s">
        <v>187</v>
      </c>
      <c r="H31" s="136" t="s">
        <v>186</v>
      </c>
      <c r="I31" s="135" t="s">
        <v>185</v>
      </c>
    </row>
    <row r="32" spans="1:9" ht="19.5" customHeight="1" thickBot="1">
      <c r="A32" s="173" t="s">
        <v>154</v>
      </c>
      <c r="B32" s="214">
        <f>'D výkaz výměr'!H155</f>
        <v>0</v>
      </c>
      <c r="C32" s="215"/>
      <c r="D32" s="172">
        <v>21</v>
      </c>
      <c r="E32" s="170">
        <f>B32*0.21</f>
        <v>0</v>
      </c>
      <c r="F32" s="171"/>
      <c r="G32" s="170">
        <v>0</v>
      </c>
      <c r="H32" s="170"/>
      <c r="I32" s="169">
        <v>0</v>
      </c>
    </row>
    <row r="33" spans="1:9" ht="19.5" customHeight="1">
      <c r="A33" s="128" t="s">
        <v>183</v>
      </c>
      <c r="B33" s="216">
        <f>SUM(B29:B32)</f>
        <v>0</v>
      </c>
      <c r="C33" s="217"/>
      <c r="D33" s="217"/>
      <c r="E33" s="217"/>
      <c r="F33" s="127"/>
      <c r="G33" s="126">
        <v>0</v>
      </c>
      <c r="H33" s="125"/>
      <c r="I33" s="124">
        <v>0</v>
      </c>
    </row>
    <row r="34" spans="1:9" ht="19.5" customHeight="1">
      <c r="A34" s="123" t="s">
        <v>182</v>
      </c>
      <c r="B34" s="218">
        <f>B33*0.21</f>
        <v>0</v>
      </c>
      <c r="C34" s="219"/>
      <c r="D34" s="219"/>
      <c r="E34" s="219"/>
      <c r="F34" s="123"/>
      <c r="G34" s="122">
        <v>0</v>
      </c>
      <c r="H34" s="121"/>
      <c r="I34" s="120">
        <v>0</v>
      </c>
    </row>
    <row r="35" spans="1:9" ht="19.5" customHeight="1" thickBot="1">
      <c r="A35" s="119" t="s">
        <v>181</v>
      </c>
      <c r="B35" s="220">
        <f>SUM(B34+B33)</f>
        <v>0</v>
      </c>
      <c r="C35" s="221"/>
      <c r="D35" s="221"/>
      <c r="E35" s="221"/>
      <c r="F35" s="118" t="s">
        <v>180</v>
      </c>
      <c r="G35" s="117">
        <v>0</v>
      </c>
      <c r="H35" s="234">
        <v>0</v>
      </c>
      <c r="I35" s="235"/>
    </row>
    <row r="36" spans="3:9" ht="13.5" thickBot="1">
      <c r="C36" s="116"/>
      <c r="D36" s="116"/>
      <c r="F36" s="115"/>
      <c r="I36" s="115"/>
    </row>
    <row r="37" spans="1:9" ht="18" customHeight="1">
      <c r="A37" s="236" t="s">
        <v>179</v>
      </c>
      <c r="B37" s="237"/>
      <c r="C37" s="237"/>
      <c r="D37" s="201">
        <f>SUM(B35+D35+G35+H35)</f>
        <v>0</v>
      </c>
      <c r="E37" s="237"/>
      <c r="F37" s="237"/>
      <c r="G37" s="237"/>
      <c r="H37" s="237"/>
      <c r="I37" s="202"/>
    </row>
    <row r="38" spans="1:9" ht="12.75">
      <c r="A38" s="238"/>
      <c r="B38" s="239"/>
      <c r="C38" s="239"/>
      <c r="D38" s="239"/>
      <c r="E38" s="239"/>
      <c r="F38" s="239"/>
      <c r="G38" s="239"/>
      <c r="H38" s="239"/>
      <c r="I38" s="203"/>
    </row>
    <row r="39" spans="1:9" ht="13.5" thickBot="1">
      <c r="A39" s="240"/>
      <c r="B39" s="241"/>
      <c r="C39" s="241"/>
      <c r="D39" s="241"/>
      <c r="E39" s="241"/>
      <c r="F39" s="241"/>
      <c r="G39" s="241"/>
      <c r="H39" s="241"/>
      <c r="I39" s="204"/>
    </row>
    <row r="40" spans="3:9" ht="12.75">
      <c r="C40" s="116"/>
      <c r="D40" s="116"/>
      <c r="F40" s="115"/>
      <c r="I40" s="115"/>
    </row>
    <row r="41" ht="13.5" thickBot="1"/>
    <row r="42" spans="1:9" ht="12.75">
      <c r="A42" s="245" t="s">
        <v>178</v>
      </c>
      <c r="B42" s="213"/>
      <c r="C42" s="222" t="s">
        <v>177</v>
      </c>
      <c r="D42" s="210"/>
      <c r="E42" s="223"/>
      <c r="F42" s="222" t="s">
        <v>176</v>
      </c>
      <c r="G42" s="223"/>
      <c r="H42" s="228" t="s">
        <v>175</v>
      </c>
      <c r="I42" s="229"/>
    </row>
    <row r="43" spans="1:9" ht="12.75">
      <c r="A43" s="206"/>
      <c r="B43" s="207"/>
      <c r="C43" s="224"/>
      <c r="D43" s="211"/>
      <c r="E43" s="225"/>
      <c r="F43" s="224"/>
      <c r="G43" s="225"/>
      <c r="H43" s="230"/>
      <c r="I43" s="231"/>
    </row>
    <row r="44" spans="1:9" ht="12.75">
      <c r="A44" s="206"/>
      <c r="B44" s="207"/>
      <c r="C44" s="224"/>
      <c r="D44" s="211"/>
      <c r="E44" s="225"/>
      <c r="F44" s="224"/>
      <c r="G44" s="225"/>
      <c r="H44" s="230"/>
      <c r="I44" s="231"/>
    </row>
    <row r="45" spans="1:9" ht="12.75">
      <c r="A45" s="206"/>
      <c r="B45" s="207"/>
      <c r="C45" s="224"/>
      <c r="D45" s="211"/>
      <c r="E45" s="225"/>
      <c r="F45" s="224"/>
      <c r="G45" s="225"/>
      <c r="H45" s="230"/>
      <c r="I45" s="231"/>
    </row>
    <row r="46" spans="1:9" ht="13.5" thickBot="1">
      <c r="A46" s="208"/>
      <c r="B46" s="209"/>
      <c r="C46" s="226"/>
      <c r="D46" s="200"/>
      <c r="E46" s="227"/>
      <c r="F46" s="226"/>
      <c r="G46" s="227"/>
      <c r="H46" s="232"/>
      <c r="I46" s="233"/>
    </row>
  </sheetData>
  <sheetProtection/>
  <mergeCells count="13">
    <mergeCell ref="H42:I46"/>
    <mergeCell ref="H35:I35"/>
    <mergeCell ref="A37:C39"/>
    <mergeCell ref="A30:E30"/>
    <mergeCell ref="A42:B46"/>
    <mergeCell ref="C42:E46"/>
    <mergeCell ref="D37:I39"/>
    <mergeCell ref="F30:I30"/>
    <mergeCell ref="B32:C32"/>
    <mergeCell ref="B33:E33"/>
    <mergeCell ref="B34:E34"/>
    <mergeCell ref="B35:E35"/>
    <mergeCell ref="F42:G46"/>
  </mergeCells>
  <printOptions/>
  <pageMargins left="1.5748031496062993" right="0.7874015748031497" top="0.5905511811023623" bottom="0.984251968503937" header="0.5118110236220472" footer="0.5118110236220472"/>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1:K156"/>
  <sheetViews>
    <sheetView tabSelected="1" view="pageBreakPreview" zoomScale="75" zoomScaleSheetLayoutView="75" zoomScalePageLayoutView="0" workbookViewId="0" topLeftCell="A1">
      <selection activeCell="F31" sqref="F31"/>
    </sheetView>
  </sheetViews>
  <sheetFormatPr defaultColWidth="9.00390625" defaultRowHeight="12.75"/>
  <cols>
    <col min="1" max="1" width="7.375" style="1" customWidth="1"/>
    <col min="2" max="2" width="9.00390625" style="1" customWidth="1"/>
    <col min="3" max="3" width="6.375" style="1" customWidth="1"/>
    <col min="4" max="4" width="77.00390625" style="1" customWidth="1"/>
    <col min="5" max="5" width="3.75390625" style="1" customWidth="1"/>
    <col min="6" max="6" width="6.375" style="1" customWidth="1"/>
    <col min="7" max="7" width="9.25390625" style="1" customWidth="1"/>
    <col min="8" max="8" width="10.625" style="2" customWidth="1"/>
    <col min="9" max="9" width="11.875" style="1" customWidth="1"/>
    <col min="10" max="10" width="10.875" style="3" customWidth="1"/>
    <col min="11" max="11" width="34.75390625" style="1" customWidth="1"/>
    <col min="12" max="16384" width="9.125" style="1" customWidth="1"/>
  </cols>
  <sheetData>
    <row r="1" spans="1:11" ht="15.75">
      <c r="A1" s="180" t="s">
        <v>306</v>
      </c>
      <c r="B1" s="318" t="s">
        <v>164</v>
      </c>
      <c r="C1" s="319"/>
      <c r="D1" s="319"/>
      <c r="E1" s="319"/>
      <c r="F1" s="319"/>
      <c r="G1" s="319"/>
      <c r="H1" s="319"/>
      <c r="I1" s="319"/>
      <c r="J1" s="320"/>
      <c r="K1" s="94"/>
    </row>
    <row r="2" spans="1:11" ht="15.75">
      <c r="A2" s="181" t="s">
        <v>308</v>
      </c>
      <c r="B2" s="314" t="s">
        <v>153</v>
      </c>
      <c r="C2" s="315"/>
      <c r="D2" s="315"/>
      <c r="E2" s="315"/>
      <c r="F2" s="315"/>
      <c r="G2" s="315"/>
      <c r="H2" s="315"/>
      <c r="I2" s="315"/>
      <c r="J2" s="316"/>
      <c r="K2" s="94"/>
    </row>
    <row r="3" spans="1:11" ht="15.75">
      <c r="A3" s="181" t="s">
        <v>150</v>
      </c>
      <c r="B3" s="314" t="s">
        <v>163</v>
      </c>
      <c r="C3" s="315"/>
      <c r="D3" s="315"/>
      <c r="E3" s="315"/>
      <c r="F3" s="315"/>
      <c r="G3" s="315"/>
      <c r="H3" s="315"/>
      <c r="I3" s="315"/>
      <c r="J3" s="316"/>
      <c r="K3" s="94"/>
    </row>
    <row r="4" spans="1:11" s="4" customFormat="1" ht="15.75">
      <c r="A4" s="181" t="s">
        <v>152</v>
      </c>
      <c r="B4" s="331" t="s">
        <v>151</v>
      </c>
      <c r="C4" s="332"/>
      <c r="D4" s="332"/>
      <c r="E4" s="332"/>
      <c r="F4" s="332"/>
      <c r="G4" s="332"/>
      <c r="H4" s="332"/>
      <c r="I4" s="332"/>
      <c r="J4" s="333"/>
      <c r="K4" s="94"/>
    </row>
    <row r="5" spans="1:11" s="4" customFormat="1" ht="15.75">
      <c r="A5" s="181" t="s">
        <v>309</v>
      </c>
      <c r="B5" s="324" t="s">
        <v>165</v>
      </c>
      <c r="C5" s="324"/>
      <c r="D5" s="324"/>
      <c r="E5" s="325" t="s">
        <v>311</v>
      </c>
      <c r="F5" s="325"/>
      <c r="G5" s="326">
        <v>41275</v>
      </c>
      <c r="H5" s="326"/>
      <c r="I5" s="326"/>
      <c r="J5" s="327"/>
      <c r="K5" s="94"/>
    </row>
    <row r="6" spans="1:11" s="4" customFormat="1" ht="15.75">
      <c r="A6" s="181" t="s">
        <v>312</v>
      </c>
      <c r="B6" s="189" t="s">
        <v>149</v>
      </c>
      <c r="C6" s="189"/>
      <c r="D6" s="191"/>
      <c r="E6" s="334" t="s">
        <v>313</v>
      </c>
      <c r="F6" s="334"/>
      <c r="G6" s="335" t="s">
        <v>148</v>
      </c>
      <c r="H6" s="335"/>
      <c r="I6" s="335"/>
      <c r="J6" s="336"/>
      <c r="K6" s="94"/>
    </row>
    <row r="7" spans="1:11" s="4" customFormat="1" ht="16.5" thickBot="1">
      <c r="A7" s="182" t="s">
        <v>314</v>
      </c>
      <c r="B7" s="192" t="s">
        <v>315</v>
      </c>
      <c r="C7" s="192"/>
      <c r="D7" s="193"/>
      <c r="E7" s="337" t="s">
        <v>408</v>
      </c>
      <c r="F7" s="337"/>
      <c r="G7" s="338" t="s">
        <v>147</v>
      </c>
      <c r="H7" s="338"/>
      <c r="I7" s="338"/>
      <c r="J7" s="339"/>
      <c r="K7" s="94"/>
    </row>
    <row r="8" spans="1:11" ht="30" customHeight="1" thickBot="1">
      <c r="A8" s="321" t="s">
        <v>581</v>
      </c>
      <c r="B8" s="322"/>
      <c r="C8" s="322"/>
      <c r="D8" s="322"/>
      <c r="E8" s="322"/>
      <c r="F8" s="322"/>
      <c r="G8" s="322"/>
      <c r="H8" s="322"/>
      <c r="I8" s="322"/>
      <c r="J8" s="323"/>
      <c r="K8" s="94"/>
    </row>
    <row r="9" spans="1:11" s="5" customFormat="1" ht="30" customHeight="1" thickBot="1">
      <c r="A9" s="183" t="s">
        <v>316</v>
      </c>
      <c r="B9" s="184" t="s">
        <v>317</v>
      </c>
      <c r="C9" s="184" t="s">
        <v>318</v>
      </c>
      <c r="D9" s="185" t="s">
        <v>319</v>
      </c>
      <c r="E9" s="184" t="s">
        <v>320</v>
      </c>
      <c r="F9" s="184" t="s">
        <v>321</v>
      </c>
      <c r="G9" s="184" t="s">
        <v>322</v>
      </c>
      <c r="H9" s="186" t="s">
        <v>323</v>
      </c>
      <c r="I9" s="187" t="s">
        <v>264</v>
      </c>
      <c r="J9" s="188" t="s">
        <v>324</v>
      </c>
      <c r="K9" s="94"/>
    </row>
    <row r="10" spans="1:11" s="5" customFormat="1" ht="30" customHeight="1">
      <c r="A10" s="340"/>
      <c r="B10" s="341"/>
      <c r="C10" s="341"/>
      <c r="D10" s="341"/>
      <c r="E10" s="341"/>
      <c r="F10" s="341"/>
      <c r="G10" s="341"/>
      <c r="H10" s="341"/>
      <c r="I10" s="341"/>
      <c r="J10" s="342"/>
      <c r="K10" s="94"/>
    </row>
    <row r="11" spans="1:11" s="5" customFormat="1" ht="12.75">
      <c r="A11" s="328" t="s">
        <v>146</v>
      </c>
      <c r="B11" s="329"/>
      <c r="C11" s="329"/>
      <c r="D11" s="329"/>
      <c r="E11" s="329"/>
      <c r="F11" s="329"/>
      <c r="G11" s="329"/>
      <c r="H11" s="329"/>
      <c r="I11" s="329"/>
      <c r="J11" s="330"/>
      <c r="K11" s="159"/>
    </row>
    <row r="12" spans="1:11" s="4" customFormat="1" ht="76.5">
      <c r="A12" s="292">
        <v>1</v>
      </c>
      <c r="B12" s="317" t="s">
        <v>528</v>
      </c>
      <c r="C12" s="7" t="s">
        <v>145</v>
      </c>
      <c r="D12" s="28" t="s">
        <v>144</v>
      </c>
      <c r="E12" s="163" t="s">
        <v>327</v>
      </c>
      <c r="F12" s="7">
        <v>1</v>
      </c>
      <c r="G12" s="168">
        <v>0</v>
      </c>
      <c r="H12" s="167">
        <f aca="true" t="shared" si="0" ref="H12:H35">F12*G12</f>
        <v>0</v>
      </c>
      <c r="I12" s="160">
        <f aca="true" t="shared" si="1" ref="I12:I21">H12*$K$12</f>
        <v>0</v>
      </c>
      <c r="J12" s="174">
        <f aca="true" t="shared" si="2" ref="J12:J35">H12+I12</f>
        <v>0</v>
      </c>
      <c r="K12" s="159">
        <v>0.21</v>
      </c>
    </row>
    <row r="13" spans="1:11" s="4" customFormat="1" ht="89.25">
      <c r="A13" s="292"/>
      <c r="B13" s="317"/>
      <c r="C13" s="7" t="s">
        <v>143</v>
      </c>
      <c r="D13" s="28" t="s">
        <v>142</v>
      </c>
      <c r="E13" s="163" t="s">
        <v>327</v>
      </c>
      <c r="F13" s="7">
        <v>1</v>
      </c>
      <c r="G13" s="168">
        <v>0</v>
      </c>
      <c r="H13" s="167">
        <f t="shared" si="0"/>
        <v>0</v>
      </c>
      <c r="I13" s="160">
        <f t="shared" si="1"/>
        <v>0</v>
      </c>
      <c r="J13" s="174">
        <f t="shared" si="2"/>
        <v>0</v>
      </c>
      <c r="K13" s="159"/>
    </row>
    <row r="14" spans="1:11" s="4" customFormat="1" ht="25.5">
      <c r="A14" s="292"/>
      <c r="B14" s="317"/>
      <c r="C14" s="7" t="s">
        <v>141</v>
      </c>
      <c r="D14" s="28" t="s">
        <v>140</v>
      </c>
      <c r="E14" s="163" t="s">
        <v>327</v>
      </c>
      <c r="F14" s="7">
        <v>1</v>
      </c>
      <c r="G14" s="168">
        <v>0</v>
      </c>
      <c r="H14" s="167">
        <f t="shared" si="0"/>
        <v>0</v>
      </c>
      <c r="I14" s="160">
        <f t="shared" si="1"/>
        <v>0</v>
      </c>
      <c r="J14" s="174">
        <f t="shared" si="2"/>
        <v>0</v>
      </c>
      <c r="K14" s="159"/>
    </row>
    <row r="15" spans="1:11" s="4" customFormat="1" ht="25.5">
      <c r="A15" s="292"/>
      <c r="B15" s="317"/>
      <c r="C15" s="7" t="s">
        <v>139</v>
      </c>
      <c r="D15" s="28" t="s">
        <v>138</v>
      </c>
      <c r="E15" s="163" t="s">
        <v>327</v>
      </c>
      <c r="F15" s="7">
        <v>1</v>
      </c>
      <c r="G15" s="168">
        <v>0</v>
      </c>
      <c r="H15" s="167">
        <f t="shared" si="0"/>
        <v>0</v>
      </c>
      <c r="I15" s="160">
        <f t="shared" si="1"/>
        <v>0</v>
      </c>
      <c r="J15" s="174">
        <f t="shared" si="2"/>
        <v>0</v>
      </c>
      <c r="K15" s="159"/>
    </row>
    <row r="16" spans="1:11" s="4" customFormat="1" ht="25.5">
      <c r="A16" s="292"/>
      <c r="B16" s="317"/>
      <c r="C16" s="7" t="s">
        <v>137</v>
      </c>
      <c r="D16" s="28" t="s">
        <v>136</v>
      </c>
      <c r="E16" s="163" t="s">
        <v>327</v>
      </c>
      <c r="F16" s="7">
        <v>1</v>
      </c>
      <c r="G16" s="168">
        <v>0</v>
      </c>
      <c r="H16" s="167">
        <f t="shared" si="0"/>
        <v>0</v>
      </c>
      <c r="I16" s="160">
        <f t="shared" si="1"/>
        <v>0</v>
      </c>
      <c r="J16" s="174">
        <f t="shared" si="2"/>
        <v>0</v>
      </c>
      <c r="K16" s="159"/>
    </row>
    <row r="17" spans="1:11" s="4" customFormat="1" ht="51">
      <c r="A17" s="292">
        <v>2</v>
      </c>
      <c r="B17" s="317" t="s">
        <v>126</v>
      </c>
      <c r="C17" s="7" t="s">
        <v>135</v>
      </c>
      <c r="D17" s="28" t="s">
        <v>134</v>
      </c>
      <c r="E17" s="163" t="s">
        <v>327</v>
      </c>
      <c r="F17" s="7">
        <v>1</v>
      </c>
      <c r="G17" s="168">
        <v>0</v>
      </c>
      <c r="H17" s="167">
        <f t="shared" si="0"/>
        <v>0</v>
      </c>
      <c r="I17" s="160">
        <f t="shared" si="1"/>
        <v>0</v>
      </c>
      <c r="J17" s="174">
        <f t="shared" si="2"/>
        <v>0</v>
      </c>
      <c r="K17" s="159"/>
    </row>
    <row r="18" spans="1:11" s="4" customFormat="1" ht="51">
      <c r="A18" s="292"/>
      <c r="B18" s="317"/>
      <c r="C18" s="7" t="s">
        <v>133</v>
      </c>
      <c r="D18" s="28" t="s">
        <v>132</v>
      </c>
      <c r="E18" s="163" t="s">
        <v>327</v>
      </c>
      <c r="F18" s="7">
        <v>1</v>
      </c>
      <c r="G18" s="168">
        <v>0</v>
      </c>
      <c r="H18" s="167">
        <f t="shared" si="0"/>
        <v>0</v>
      </c>
      <c r="I18" s="160">
        <f t="shared" si="1"/>
        <v>0</v>
      </c>
      <c r="J18" s="174">
        <f t="shared" si="2"/>
        <v>0</v>
      </c>
      <c r="K18" s="159"/>
    </row>
    <row r="19" spans="1:11" s="4" customFormat="1" ht="25.5">
      <c r="A19" s="292">
        <v>3</v>
      </c>
      <c r="B19" s="317" t="s">
        <v>126</v>
      </c>
      <c r="C19" s="7" t="s">
        <v>131</v>
      </c>
      <c r="D19" s="28" t="s">
        <v>130</v>
      </c>
      <c r="E19" s="163" t="s">
        <v>327</v>
      </c>
      <c r="F19" s="7" t="s">
        <v>129</v>
      </c>
      <c r="G19" s="168">
        <v>0</v>
      </c>
      <c r="H19" s="167">
        <f t="shared" si="0"/>
        <v>0</v>
      </c>
      <c r="I19" s="160">
        <f t="shared" si="1"/>
        <v>0</v>
      </c>
      <c r="J19" s="174">
        <f t="shared" si="2"/>
        <v>0</v>
      </c>
      <c r="K19" s="159"/>
    </row>
    <row r="20" spans="1:11" s="4" customFormat="1" ht="25.5">
      <c r="A20" s="292"/>
      <c r="B20" s="317"/>
      <c r="C20" s="7" t="s">
        <v>128</v>
      </c>
      <c r="D20" s="28" t="s">
        <v>127</v>
      </c>
      <c r="E20" s="163" t="s">
        <v>327</v>
      </c>
      <c r="F20" s="7" t="s">
        <v>107</v>
      </c>
      <c r="G20" s="168">
        <v>0</v>
      </c>
      <c r="H20" s="167">
        <f t="shared" si="0"/>
        <v>0</v>
      </c>
      <c r="I20" s="160">
        <f t="shared" si="1"/>
        <v>0</v>
      </c>
      <c r="J20" s="174">
        <f t="shared" si="2"/>
        <v>0</v>
      </c>
      <c r="K20" s="159"/>
    </row>
    <row r="21" spans="1:11" s="4" customFormat="1" ht="38.25">
      <c r="A21" s="111">
        <v>4</v>
      </c>
      <c r="B21" s="88" t="s">
        <v>126</v>
      </c>
      <c r="C21" s="7" t="s">
        <v>125</v>
      </c>
      <c r="D21" s="28" t="s">
        <v>124</v>
      </c>
      <c r="E21" s="163" t="s">
        <v>327</v>
      </c>
      <c r="F21" s="7" t="s">
        <v>99</v>
      </c>
      <c r="G21" s="168">
        <v>0</v>
      </c>
      <c r="H21" s="167">
        <f t="shared" si="0"/>
        <v>0</v>
      </c>
      <c r="I21" s="160">
        <f t="shared" si="1"/>
        <v>0</v>
      </c>
      <c r="J21" s="174">
        <f t="shared" si="2"/>
        <v>0</v>
      </c>
      <c r="K21" s="159"/>
    </row>
    <row r="22" spans="1:11" s="4" customFormat="1" ht="13.5">
      <c r="A22" s="111">
        <v>5</v>
      </c>
      <c r="B22" s="88" t="s">
        <v>123</v>
      </c>
      <c r="C22" s="7" t="s">
        <v>122</v>
      </c>
      <c r="D22" s="28" t="s">
        <v>524</v>
      </c>
      <c r="E22" s="163"/>
      <c r="F22" s="163">
        <v>0</v>
      </c>
      <c r="G22" s="168">
        <v>0</v>
      </c>
      <c r="H22" s="161">
        <f t="shared" si="0"/>
        <v>0</v>
      </c>
      <c r="I22" s="160">
        <f>H22*$K$37</f>
        <v>0</v>
      </c>
      <c r="J22" s="174">
        <f t="shared" si="2"/>
        <v>0</v>
      </c>
      <c r="K22" s="159"/>
    </row>
    <row r="23" spans="1:11" s="4" customFormat="1" ht="13.5">
      <c r="A23" s="111">
        <v>6</v>
      </c>
      <c r="B23" s="88" t="s">
        <v>328</v>
      </c>
      <c r="C23" s="7" t="s">
        <v>121</v>
      </c>
      <c r="D23" s="28" t="s">
        <v>524</v>
      </c>
      <c r="E23" s="163"/>
      <c r="F23" s="163">
        <v>0</v>
      </c>
      <c r="G23" s="168">
        <v>0</v>
      </c>
      <c r="H23" s="161">
        <f t="shared" si="0"/>
        <v>0</v>
      </c>
      <c r="I23" s="160">
        <f>H23*$K$37</f>
        <v>0</v>
      </c>
      <c r="J23" s="174">
        <f t="shared" si="2"/>
        <v>0</v>
      </c>
      <c r="K23" s="159"/>
    </row>
    <row r="24" spans="1:11" s="5" customFormat="1" ht="12.75">
      <c r="A24" s="111">
        <v>7</v>
      </c>
      <c r="B24" s="88" t="s">
        <v>328</v>
      </c>
      <c r="C24" s="7" t="s">
        <v>45</v>
      </c>
      <c r="D24" s="28" t="s">
        <v>120</v>
      </c>
      <c r="E24" s="163" t="s">
        <v>327</v>
      </c>
      <c r="F24" s="7" t="s">
        <v>118</v>
      </c>
      <c r="G24" s="168">
        <v>0</v>
      </c>
      <c r="H24" s="167">
        <f t="shared" si="0"/>
        <v>0</v>
      </c>
      <c r="I24" s="160">
        <f aca="true" t="shared" si="3" ref="I24:I35">H24*$K$12</f>
        <v>0</v>
      </c>
      <c r="J24" s="174">
        <f t="shared" si="2"/>
        <v>0</v>
      </c>
      <c r="K24" s="159"/>
    </row>
    <row r="25" spans="1:11" s="5" customFormat="1" ht="38.25">
      <c r="A25" s="111">
        <v>8</v>
      </c>
      <c r="B25" s="88" t="s">
        <v>328</v>
      </c>
      <c r="C25" s="7" t="s">
        <v>79</v>
      </c>
      <c r="D25" s="28" t="s">
        <v>119</v>
      </c>
      <c r="E25" s="163" t="s">
        <v>327</v>
      </c>
      <c r="F25" s="7" t="s">
        <v>118</v>
      </c>
      <c r="G25" s="168">
        <v>0</v>
      </c>
      <c r="H25" s="167">
        <f t="shared" si="0"/>
        <v>0</v>
      </c>
      <c r="I25" s="160">
        <f t="shared" si="3"/>
        <v>0</v>
      </c>
      <c r="J25" s="174">
        <f t="shared" si="2"/>
        <v>0</v>
      </c>
      <c r="K25" s="159"/>
    </row>
    <row r="26" spans="1:11" s="5" customFormat="1" ht="76.5">
      <c r="A26" s="292">
        <v>9</v>
      </c>
      <c r="B26" s="317" t="s">
        <v>359</v>
      </c>
      <c r="C26" s="7" t="s">
        <v>117</v>
      </c>
      <c r="D26" s="28" t="s">
        <v>116</v>
      </c>
      <c r="E26" s="163" t="s">
        <v>327</v>
      </c>
      <c r="F26" s="7">
        <v>15</v>
      </c>
      <c r="G26" s="168">
        <v>0</v>
      </c>
      <c r="H26" s="167">
        <f t="shared" si="0"/>
        <v>0</v>
      </c>
      <c r="I26" s="160">
        <f t="shared" si="3"/>
        <v>0</v>
      </c>
      <c r="J26" s="174">
        <f t="shared" si="2"/>
        <v>0</v>
      </c>
      <c r="K26" s="159"/>
    </row>
    <row r="27" spans="1:11" s="5" customFormat="1" ht="25.5">
      <c r="A27" s="292"/>
      <c r="B27" s="317"/>
      <c r="C27" s="7" t="s">
        <v>115</v>
      </c>
      <c r="D27" s="28" t="s">
        <v>114</v>
      </c>
      <c r="E27" s="163" t="s">
        <v>327</v>
      </c>
      <c r="F27" s="7">
        <v>15</v>
      </c>
      <c r="G27" s="168">
        <v>0</v>
      </c>
      <c r="H27" s="167">
        <f t="shared" si="0"/>
        <v>0</v>
      </c>
      <c r="I27" s="160">
        <f t="shared" si="3"/>
        <v>0</v>
      </c>
      <c r="J27" s="174">
        <f t="shared" si="2"/>
        <v>0</v>
      </c>
      <c r="K27" s="159"/>
    </row>
    <row r="28" spans="1:11" s="4" customFormat="1" ht="38.25">
      <c r="A28" s="292">
        <v>10</v>
      </c>
      <c r="B28" s="317" t="s">
        <v>359</v>
      </c>
      <c r="C28" s="7" t="s">
        <v>113</v>
      </c>
      <c r="D28" s="28" t="s">
        <v>112</v>
      </c>
      <c r="E28" s="163" t="s">
        <v>327</v>
      </c>
      <c r="F28" s="7">
        <v>15</v>
      </c>
      <c r="G28" s="168">
        <v>0</v>
      </c>
      <c r="H28" s="167">
        <f t="shared" si="0"/>
        <v>0</v>
      </c>
      <c r="I28" s="160">
        <f t="shared" si="3"/>
        <v>0</v>
      </c>
      <c r="J28" s="174">
        <f t="shared" si="2"/>
        <v>0</v>
      </c>
      <c r="K28" s="159"/>
    </row>
    <row r="29" spans="1:11" s="4" customFormat="1" ht="63.75">
      <c r="A29" s="292"/>
      <c r="B29" s="317"/>
      <c r="C29" s="7" t="s">
        <v>111</v>
      </c>
      <c r="D29" s="28" t="s">
        <v>110</v>
      </c>
      <c r="E29" s="163" t="s">
        <v>326</v>
      </c>
      <c r="F29" s="7">
        <v>1</v>
      </c>
      <c r="G29" s="168">
        <v>0</v>
      </c>
      <c r="H29" s="167">
        <f t="shared" si="0"/>
        <v>0</v>
      </c>
      <c r="I29" s="160">
        <f t="shared" si="3"/>
        <v>0</v>
      </c>
      <c r="J29" s="174">
        <f t="shared" si="2"/>
        <v>0</v>
      </c>
      <c r="K29" s="159"/>
    </row>
    <row r="30" spans="1:11" s="4" customFormat="1" ht="38.25">
      <c r="A30" s="292"/>
      <c r="B30" s="317"/>
      <c r="C30" s="7" t="s">
        <v>109</v>
      </c>
      <c r="D30" s="28" t="s">
        <v>108</v>
      </c>
      <c r="E30" s="163" t="s">
        <v>327</v>
      </c>
      <c r="F30" s="7" t="s">
        <v>107</v>
      </c>
      <c r="G30" s="168">
        <v>0</v>
      </c>
      <c r="H30" s="167">
        <f t="shared" si="0"/>
        <v>0</v>
      </c>
      <c r="I30" s="160">
        <f t="shared" si="3"/>
        <v>0</v>
      </c>
      <c r="J30" s="174">
        <f t="shared" si="2"/>
        <v>0</v>
      </c>
      <c r="K30" s="159"/>
    </row>
    <row r="31" spans="1:11" s="4" customFormat="1" ht="38.25">
      <c r="A31" s="292"/>
      <c r="B31" s="317"/>
      <c r="C31" s="7" t="s">
        <v>106</v>
      </c>
      <c r="D31" s="28" t="s">
        <v>105</v>
      </c>
      <c r="E31" s="163" t="s">
        <v>327</v>
      </c>
      <c r="F31" s="7" t="s">
        <v>104</v>
      </c>
      <c r="G31" s="168">
        <v>0</v>
      </c>
      <c r="H31" s="167">
        <f t="shared" si="0"/>
        <v>0</v>
      </c>
      <c r="I31" s="160">
        <f t="shared" si="3"/>
        <v>0</v>
      </c>
      <c r="J31" s="174">
        <f t="shared" si="2"/>
        <v>0</v>
      </c>
      <c r="K31" s="159"/>
    </row>
    <row r="32" spans="1:11" s="4" customFormat="1" ht="13.5">
      <c r="A32" s="292"/>
      <c r="B32" s="317"/>
      <c r="C32" s="7" t="s">
        <v>103</v>
      </c>
      <c r="D32" s="31" t="s">
        <v>102</v>
      </c>
      <c r="E32" s="163" t="s">
        <v>327</v>
      </c>
      <c r="F32" s="7">
        <v>1</v>
      </c>
      <c r="G32" s="168">
        <v>0</v>
      </c>
      <c r="H32" s="167">
        <f t="shared" si="0"/>
        <v>0</v>
      </c>
      <c r="I32" s="160">
        <f t="shared" si="3"/>
        <v>0</v>
      </c>
      <c r="J32" s="174">
        <f t="shared" si="2"/>
        <v>0</v>
      </c>
      <c r="K32" s="159"/>
    </row>
    <row r="33" spans="1:11" s="5" customFormat="1" ht="76.5">
      <c r="A33" s="111">
        <v>11</v>
      </c>
      <c r="B33" s="88" t="s">
        <v>369</v>
      </c>
      <c r="C33" s="7" t="s">
        <v>101</v>
      </c>
      <c r="D33" s="28" t="s">
        <v>100</v>
      </c>
      <c r="E33" s="163" t="s">
        <v>326</v>
      </c>
      <c r="F33" s="7" t="s">
        <v>99</v>
      </c>
      <c r="G33" s="168">
        <v>0</v>
      </c>
      <c r="H33" s="167">
        <f t="shared" si="0"/>
        <v>0</v>
      </c>
      <c r="I33" s="160">
        <f t="shared" si="3"/>
        <v>0</v>
      </c>
      <c r="J33" s="174">
        <f t="shared" si="2"/>
        <v>0</v>
      </c>
      <c r="K33" s="159"/>
    </row>
    <row r="34" spans="1:11" s="5" customFormat="1" ht="25.5">
      <c r="A34" s="111">
        <v>12</v>
      </c>
      <c r="B34" s="88" t="s">
        <v>98</v>
      </c>
      <c r="C34" s="7" t="s">
        <v>492</v>
      </c>
      <c r="D34" s="28" t="s">
        <v>97</v>
      </c>
      <c r="E34" s="163" t="s">
        <v>326</v>
      </c>
      <c r="F34" s="7">
        <v>1</v>
      </c>
      <c r="G34" s="168">
        <v>0</v>
      </c>
      <c r="H34" s="167">
        <f t="shared" si="0"/>
        <v>0</v>
      </c>
      <c r="I34" s="160">
        <f t="shared" si="3"/>
        <v>0</v>
      </c>
      <c r="J34" s="174">
        <f t="shared" si="2"/>
        <v>0</v>
      </c>
      <c r="K34" s="159"/>
    </row>
    <row r="35" spans="1:11" s="5" customFormat="1" ht="25.5">
      <c r="A35" s="111">
        <v>13</v>
      </c>
      <c r="B35" s="88" t="s">
        <v>96</v>
      </c>
      <c r="C35" s="7" t="s">
        <v>492</v>
      </c>
      <c r="D35" s="28" t="s">
        <v>95</v>
      </c>
      <c r="E35" s="163" t="s">
        <v>326</v>
      </c>
      <c r="F35" s="7">
        <v>1</v>
      </c>
      <c r="G35" s="168">
        <v>0</v>
      </c>
      <c r="H35" s="167">
        <f t="shared" si="0"/>
        <v>0</v>
      </c>
      <c r="I35" s="160">
        <f t="shared" si="3"/>
        <v>0</v>
      </c>
      <c r="J35" s="174">
        <f t="shared" si="2"/>
        <v>0</v>
      </c>
      <c r="K35" s="159"/>
    </row>
    <row r="36" spans="1:11" s="4" customFormat="1" ht="13.5">
      <c r="A36" s="292" t="s">
        <v>94</v>
      </c>
      <c r="B36" s="293"/>
      <c r="C36" s="293"/>
      <c r="D36" s="293"/>
      <c r="E36" s="293"/>
      <c r="F36" s="293"/>
      <c r="G36" s="293"/>
      <c r="H36" s="293"/>
      <c r="I36" s="293"/>
      <c r="J36" s="175"/>
      <c r="K36" s="159"/>
    </row>
    <row r="37" spans="1:11" s="4" customFormat="1" ht="25.5" customHeight="1">
      <c r="A37" s="292">
        <v>14</v>
      </c>
      <c r="B37" s="317" t="s">
        <v>93</v>
      </c>
      <c r="C37" s="7" t="s">
        <v>92</v>
      </c>
      <c r="D37" s="28" t="s">
        <v>91</v>
      </c>
      <c r="E37" s="163" t="s">
        <v>327</v>
      </c>
      <c r="F37" s="7" t="s">
        <v>90</v>
      </c>
      <c r="G37" s="168">
        <v>0</v>
      </c>
      <c r="H37" s="167">
        <f aca="true" t="shared" si="4" ref="H37:H68">F37*G37</f>
        <v>0</v>
      </c>
      <c r="I37" s="160">
        <f aca="true" t="shared" si="5" ref="I37:I68">H37*$K$37</f>
        <v>0</v>
      </c>
      <c r="J37" s="174">
        <f aca="true" t="shared" si="6" ref="J37:J68">H37+I37</f>
        <v>0</v>
      </c>
      <c r="K37" s="159">
        <v>0.21</v>
      </c>
    </row>
    <row r="38" spans="1:11" s="4" customFormat="1" ht="25.5" customHeight="1">
      <c r="A38" s="292"/>
      <c r="B38" s="317"/>
      <c r="C38" s="7" t="s">
        <v>89</v>
      </c>
      <c r="D38" s="28" t="s">
        <v>88</v>
      </c>
      <c r="E38" s="163" t="s">
        <v>327</v>
      </c>
      <c r="F38" s="212" t="s">
        <v>87</v>
      </c>
      <c r="G38" s="168">
        <v>0</v>
      </c>
      <c r="H38" s="167">
        <f t="shared" si="4"/>
        <v>0</v>
      </c>
      <c r="I38" s="160">
        <f t="shared" si="5"/>
        <v>0</v>
      </c>
      <c r="J38" s="174">
        <f t="shared" si="6"/>
        <v>0</v>
      </c>
      <c r="K38" s="159"/>
    </row>
    <row r="39" spans="1:11" s="4" customFormat="1" ht="13.5">
      <c r="A39" s="111">
        <v>15</v>
      </c>
      <c r="B39" s="88" t="s">
        <v>377</v>
      </c>
      <c r="C39" s="7" t="s">
        <v>86</v>
      </c>
      <c r="D39" s="28" t="s">
        <v>524</v>
      </c>
      <c r="E39" s="163"/>
      <c r="F39" s="163">
        <v>0</v>
      </c>
      <c r="G39" s="168">
        <v>0</v>
      </c>
      <c r="H39" s="161">
        <f t="shared" si="4"/>
        <v>0</v>
      </c>
      <c r="I39" s="160">
        <f t="shared" si="5"/>
        <v>0</v>
      </c>
      <c r="J39" s="174">
        <f t="shared" si="6"/>
        <v>0</v>
      </c>
      <c r="K39" s="159"/>
    </row>
    <row r="40" spans="1:11" s="5" customFormat="1" ht="12.75">
      <c r="A40" s="111">
        <v>16</v>
      </c>
      <c r="B40" s="88" t="s">
        <v>377</v>
      </c>
      <c r="C40" s="7" t="s">
        <v>85</v>
      </c>
      <c r="D40" s="28" t="s">
        <v>524</v>
      </c>
      <c r="E40" s="163"/>
      <c r="F40" s="163">
        <v>0</v>
      </c>
      <c r="G40" s="168">
        <v>0</v>
      </c>
      <c r="H40" s="161">
        <f t="shared" si="4"/>
        <v>0</v>
      </c>
      <c r="I40" s="160">
        <f t="shared" si="5"/>
        <v>0</v>
      </c>
      <c r="J40" s="174">
        <f t="shared" si="6"/>
        <v>0</v>
      </c>
      <c r="K40" s="159"/>
    </row>
    <row r="41" spans="1:11" s="5" customFormat="1" ht="12.75">
      <c r="A41" s="111">
        <v>17</v>
      </c>
      <c r="B41" s="88" t="s">
        <v>377</v>
      </c>
      <c r="C41" s="7" t="s">
        <v>84</v>
      </c>
      <c r="D41" s="28" t="s">
        <v>524</v>
      </c>
      <c r="E41" s="163"/>
      <c r="F41" s="163">
        <v>0</v>
      </c>
      <c r="G41" s="168">
        <v>0</v>
      </c>
      <c r="H41" s="161">
        <f t="shared" si="4"/>
        <v>0</v>
      </c>
      <c r="I41" s="160">
        <f t="shared" si="5"/>
        <v>0</v>
      </c>
      <c r="J41" s="174">
        <f t="shared" si="6"/>
        <v>0</v>
      </c>
      <c r="K41" s="159"/>
    </row>
    <row r="42" spans="1:11" s="5" customFormat="1" ht="63.75">
      <c r="A42" s="111">
        <v>18</v>
      </c>
      <c r="B42" s="88" t="s">
        <v>378</v>
      </c>
      <c r="C42" s="7" t="s">
        <v>83</v>
      </c>
      <c r="D42" s="28" t="s">
        <v>82</v>
      </c>
      <c r="E42" s="163" t="s">
        <v>327</v>
      </c>
      <c r="F42" s="163">
        <v>1</v>
      </c>
      <c r="G42" s="168">
        <v>0</v>
      </c>
      <c r="H42" s="161">
        <f t="shared" si="4"/>
        <v>0</v>
      </c>
      <c r="I42" s="160">
        <f t="shared" si="5"/>
        <v>0</v>
      </c>
      <c r="J42" s="174">
        <f t="shared" si="6"/>
        <v>0</v>
      </c>
      <c r="K42" s="159"/>
    </row>
    <row r="43" spans="1:11" s="5" customFormat="1" ht="38.25">
      <c r="A43" s="111">
        <v>19</v>
      </c>
      <c r="B43" s="88" t="s">
        <v>378</v>
      </c>
      <c r="C43" s="7" t="s">
        <v>81</v>
      </c>
      <c r="D43" s="28" t="s">
        <v>80</v>
      </c>
      <c r="E43" s="163" t="s">
        <v>327</v>
      </c>
      <c r="F43" s="163">
        <v>1</v>
      </c>
      <c r="G43" s="168">
        <v>0</v>
      </c>
      <c r="H43" s="161">
        <f t="shared" si="4"/>
        <v>0</v>
      </c>
      <c r="I43" s="160">
        <f t="shared" si="5"/>
        <v>0</v>
      </c>
      <c r="J43" s="174">
        <f t="shared" si="6"/>
        <v>0</v>
      </c>
      <c r="K43" s="159"/>
    </row>
    <row r="44" spans="1:11" s="5" customFormat="1" ht="12.75">
      <c r="A44" s="111">
        <v>20</v>
      </c>
      <c r="B44" s="88" t="s">
        <v>378</v>
      </c>
      <c r="C44" s="7" t="s">
        <v>45</v>
      </c>
      <c r="D44" s="28" t="s">
        <v>44</v>
      </c>
      <c r="E44" s="164" t="s">
        <v>327</v>
      </c>
      <c r="F44" s="163">
        <v>1</v>
      </c>
      <c r="G44" s="168">
        <v>0</v>
      </c>
      <c r="H44" s="161">
        <f t="shared" si="4"/>
        <v>0</v>
      </c>
      <c r="I44" s="160">
        <f t="shared" si="5"/>
        <v>0</v>
      </c>
      <c r="J44" s="174">
        <f t="shared" si="6"/>
        <v>0</v>
      </c>
      <c r="K44" s="159"/>
    </row>
    <row r="45" spans="1:11" s="5" customFormat="1" ht="38.25">
      <c r="A45" s="111">
        <v>21</v>
      </c>
      <c r="B45" s="88" t="s">
        <v>378</v>
      </c>
      <c r="C45" s="7" t="s">
        <v>79</v>
      </c>
      <c r="D45" s="28" t="s">
        <v>78</v>
      </c>
      <c r="E45" s="163" t="s">
        <v>327</v>
      </c>
      <c r="F45" s="163">
        <v>1</v>
      </c>
      <c r="G45" s="168">
        <v>0</v>
      </c>
      <c r="H45" s="161">
        <f t="shared" si="4"/>
        <v>0</v>
      </c>
      <c r="I45" s="160">
        <f t="shared" si="5"/>
        <v>0</v>
      </c>
      <c r="J45" s="174">
        <f t="shared" si="6"/>
        <v>0</v>
      </c>
      <c r="K45" s="159"/>
    </row>
    <row r="46" spans="1:11" s="5" customFormat="1" ht="409.5" customHeight="1">
      <c r="A46" s="111">
        <v>22</v>
      </c>
      <c r="B46" s="88" t="s">
        <v>379</v>
      </c>
      <c r="C46" s="7" t="s">
        <v>429</v>
      </c>
      <c r="D46" s="42" t="s">
        <v>166</v>
      </c>
      <c r="E46" s="163" t="s">
        <v>327</v>
      </c>
      <c r="F46" s="163">
        <v>40</v>
      </c>
      <c r="G46" s="168">
        <v>0</v>
      </c>
      <c r="H46" s="161">
        <f t="shared" si="4"/>
        <v>0</v>
      </c>
      <c r="I46" s="160">
        <f t="shared" si="5"/>
        <v>0</v>
      </c>
      <c r="J46" s="174">
        <f t="shared" si="6"/>
        <v>0</v>
      </c>
      <c r="K46" s="159"/>
    </row>
    <row r="47" spans="1:11" s="5" customFormat="1" ht="25.5">
      <c r="A47" s="111">
        <v>23</v>
      </c>
      <c r="B47" s="88" t="s">
        <v>379</v>
      </c>
      <c r="C47" s="7" t="s">
        <v>49</v>
      </c>
      <c r="D47" s="28" t="s">
        <v>77</v>
      </c>
      <c r="E47" s="163" t="s">
        <v>327</v>
      </c>
      <c r="F47" s="163">
        <v>1</v>
      </c>
      <c r="G47" s="168">
        <v>0</v>
      </c>
      <c r="H47" s="161">
        <f t="shared" si="4"/>
        <v>0</v>
      </c>
      <c r="I47" s="160">
        <f t="shared" si="5"/>
        <v>0</v>
      </c>
      <c r="J47" s="174">
        <f t="shared" si="6"/>
        <v>0</v>
      </c>
      <c r="K47" s="159"/>
    </row>
    <row r="48" spans="1:11" s="5" customFormat="1" ht="12.75">
      <c r="A48" s="111">
        <v>24</v>
      </c>
      <c r="B48" s="88" t="s">
        <v>379</v>
      </c>
      <c r="C48" s="7" t="s">
        <v>1</v>
      </c>
      <c r="D48" s="28" t="s">
        <v>0</v>
      </c>
      <c r="E48" s="163" t="s">
        <v>327</v>
      </c>
      <c r="F48" s="163">
        <v>8</v>
      </c>
      <c r="G48" s="168">
        <v>0</v>
      </c>
      <c r="H48" s="161">
        <f t="shared" si="4"/>
        <v>0</v>
      </c>
      <c r="I48" s="160">
        <f t="shared" si="5"/>
        <v>0</v>
      </c>
      <c r="J48" s="174">
        <f t="shared" si="6"/>
        <v>0</v>
      </c>
      <c r="K48" s="159"/>
    </row>
    <row r="49" spans="1:11" s="5" customFormat="1" ht="12.75">
      <c r="A49" s="111">
        <v>25</v>
      </c>
      <c r="B49" s="88" t="s">
        <v>379</v>
      </c>
      <c r="C49" s="7" t="s">
        <v>45</v>
      </c>
      <c r="D49" s="28" t="s">
        <v>76</v>
      </c>
      <c r="E49" s="163" t="s">
        <v>327</v>
      </c>
      <c r="F49" s="163">
        <v>1</v>
      </c>
      <c r="G49" s="168">
        <v>0</v>
      </c>
      <c r="H49" s="161">
        <f t="shared" si="4"/>
        <v>0</v>
      </c>
      <c r="I49" s="160">
        <f t="shared" si="5"/>
        <v>0</v>
      </c>
      <c r="J49" s="174">
        <f t="shared" si="6"/>
        <v>0</v>
      </c>
      <c r="K49" s="159"/>
    </row>
    <row r="50" spans="1:11" s="5" customFormat="1" ht="38.25">
      <c r="A50" s="111">
        <v>26</v>
      </c>
      <c r="B50" s="88" t="s">
        <v>53</v>
      </c>
      <c r="C50" s="7" t="s">
        <v>431</v>
      </c>
      <c r="D50" s="28" t="s">
        <v>75</v>
      </c>
      <c r="E50" s="164" t="s">
        <v>327</v>
      </c>
      <c r="F50" s="163">
        <v>1</v>
      </c>
      <c r="G50" s="168">
        <v>0</v>
      </c>
      <c r="H50" s="161">
        <f t="shared" si="4"/>
        <v>0</v>
      </c>
      <c r="I50" s="160">
        <f t="shared" si="5"/>
        <v>0</v>
      </c>
      <c r="J50" s="174">
        <f t="shared" si="6"/>
        <v>0</v>
      </c>
      <c r="K50" s="159"/>
    </row>
    <row r="51" spans="1:11" s="5" customFormat="1" ht="12.75">
      <c r="A51" s="111">
        <v>27</v>
      </c>
      <c r="B51" s="88" t="s">
        <v>53</v>
      </c>
      <c r="C51" s="7" t="s">
        <v>432</v>
      </c>
      <c r="D51" s="28" t="s">
        <v>74</v>
      </c>
      <c r="E51" s="164" t="s">
        <v>327</v>
      </c>
      <c r="F51" s="163">
        <v>1</v>
      </c>
      <c r="G51" s="168">
        <v>0</v>
      </c>
      <c r="H51" s="161">
        <f t="shared" si="4"/>
        <v>0</v>
      </c>
      <c r="I51" s="160">
        <f t="shared" si="5"/>
        <v>0</v>
      </c>
      <c r="J51" s="174">
        <f t="shared" si="6"/>
        <v>0</v>
      </c>
      <c r="K51" s="159"/>
    </row>
    <row r="52" spans="1:11" s="5" customFormat="1" ht="25.5">
      <c r="A52" s="111">
        <v>28</v>
      </c>
      <c r="B52" s="88" t="s">
        <v>53</v>
      </c>
      <c r="C52" s="7" t="s">
        <v>433</v>
      </c>
      <c r="D52" s="28" t="s">
        <v>27</v>
      </c>
      <c r="E52" s="164" t="s">
        <v>327</v>
      </c>
      <c r="F52" s="163">
        <v>1</v>
      </c>
      <c r="G52" s="168">
        <v>0</v>
      </c>
      <c r="H52" s="161">
        <f t="shared" si="4"/>
        <v>0</v>
      </c>
      <c r="I52" s="160">
        <f t="shared" si="5"/>
        <v>0</v>
      </c>
      <c r="J52" s="174">
        <f t="shared" si="6"/>
        <v>0</v>
      </c>
      <c r="K52" s="176"/>
    </row>
    <row r="53" spans="1:11" s="5" customFormat="1" ht="25.5">
      <c r="A53" s="111">
        <v>29</v>
      </c>
      <c r="B53" s="88" t="s">
        <v>53</v>
      </c>
      <c r="C53" s="7" t="s">
        <v>434</v>
      </c>
      <c r="D53" s="28" t="s">
        <v>73</v>
      </c>
      <c r="E53" s="164" t="s">
        <v>327</v>
      </c>
      <c r="F53" s="163">
        <v>1</v>
      </c>
      <c r="G53" s="168">
        <v>0</v>
      </c>
      <c r="H53" s="161">
        <f t="shared" si="4"/>
        <v>0</v>
      </c>
      <c r="I53" s="160">
        <f t="shared" si="5"/>
        <v>0</v>
      </c>
      <c r="J53" s="174">
        <f t="shared" si="6"/>
        <v>0</v>
      </c>
      <c r="K53" s="177"/>
    </row>
    <row r="54" spans="1:11" s="5" customFormat="1" ht="12.75">
      <c r="A54" s="111">
        <v>30</v>
      </c>
      <c r="B54" s="88" t="s">
        <v>53</v>
      </c>
      <c r="C54" s="7" t="s">
        <v>435</v>
      </c>
      <c r="D54" s="28" t="s">
        <v>25</v>
      </c>
      <c r="E54" s="164" t="s">
        <v>327</v>
      </c>
      <c r="F54" s="163">
        <v>1</v>
      </c>
      <c r="G54" s="168">
        <v>0</v>
      </c>
      <c r="H54" s="161">
        <f t="shared" si="4"/>
        <v>0</v>
      </c>
      <c r="I54" s="160">
        <f t="shared" si="5"/>
        <v>0</v>
      </c>
      <c r="J54" s="174">
        <f t="shared" si="6"/>
        <v>0</v>
      </c>
      <c r="K54" s="177"/>
    </row>
    <row r="55" spans="1:11" s="5" customFormat="1" ht="12.75">
      <c r="A55" s="111">
        <v>31</v>
      </c>
      <c r="B55" s="88" t="s">
        <v>53</v>
      </c>
      <c r="C55" s="7" t="s">
        <v>24</v>
      </c>
      <c r="D55" s="28" t="s">
        <v>524</v>
      </c>
      <c r="E55" s="164"/>
      <c r="F55" s="163">
        <v>0</v>
      </c>
      <c r="G55" s="168">
        <v>0</v>
      </c>
      <c r="H55" s="161">
        <f t="shared" si="4"/>
        <v>0</v>
      </c>
      <c r="I55" s="160">
        <f t="shared" si="5"/>
        <v>0</v>
      </c>
      <c r="J55" s="174">
        <f t="shared" si="6"/>
        <v>0</v>
      </c>
      <c r="K55" s="177"/>
    </row>
    <row r="56" spans="1:11" s="5" customFormat="1" ht="12.75">
      <c r="A56" s="111">
        <v>32</v>
      </c>
      <c r="B56" s="88" t="s">
        <v>53</v>
      </c>
      <c r="C56" s="7" t="s">
        <v>436</v>
      </c>
      <c r="D56" s="28" t="s">
        <v>23</v>
      </c>
      <c r="E56" s="164" t="s">
        <v>327</v>
      </c>
      <c r="F56" s="163">
        <v>1</v>
      </c>
      <c r="G56" s="168">
        <v>0</v>
      </c>
      <c r="H56" s="161">
        <f t="shared" si="4"/>
        <v>0</v>
      </c>
      <c r="I56" s="160">
        <f t="shared" si="5"/>
        <v>0</v>
      </c>
      <c r="J56" s="174">
        <f t="shared" si="6"/>
        <v>0</v>
      </c>
      <c r="K56" s="177"/>
    </row>
    <row r="57" spans="1:11" s="5" customFormat="1" ht="38.25">
      <c r="A57" s="111">
        <v>33</v>
      </c>
      <c r="B57" s="88" t="s">
        <v>53</v>
      </c>
      <c r="C57" s="7" t="s">
        <v>437</v>
      </c>
      <c r="D57" s="28" t="s">
        <v>22</v>
      </c>
      <c r="E57" s="164" t="s">
        <v>327</v>
      </c>
      <c r="F57" s="163">
        <v>1</v>
      </c>
      <c r="G57" s="168">
        <v>0</v>
      </c>
      <c r="H57" s="161">
        <f t="shared" si="4"/>
        <v>0</v>
      </c>
      <c r="I57" s="160">
        <f t="shared" si="5"/>
        <v>0</v>
      </c>
      <c r="J57" s="174">
        <f t="shared" si="6"/>
        <v>0</v>
      </c>
      <c r="K57" s="177"/>
    </row>
    <row r="58" spans="1:11" s="5" customFormat="1" ht="12.75">
      <c r="A58" s="111">
        <v>34</v>
      </c>
      <c r="B58" s="88" t="s">
        <v>53</v>
      </c>
      <c r="C58" s="7" t="s">
        <v>438</v>
      </c>
      <c r="D58" s="165" t="s">
        <v>72</v>
      </c>
      <c r="E58" s="164" t="s">
        <v>326</v>
      </c>
      <c r="F58" s="163">
        <v>3</v>
      </c>
      <c r="G58" s="168">
        <v>0</v>
      </c>
      <c r="H58" s="161">
        <f t="shared" si="4"/>
        <v>0</v>
      </c>
      <c r="I58" s="160">
        <f t="shared" si="5"/>
        <v>0</v>
      </c>
      <c r="J58" s="174">
        <f t="shared" si="6"/>
        <v>0</v>
      </c>
      <c r="K58" s="177"/>
    </row>
    <row r="59" spans="1:11" s="5" customFormat="1" ht="25.5">
      <c r="A59" s="111">
        <v>35</v>
      </c>
      <c r="B59" s="88" t="s">
        <v>53</v>
      </c>
      <c r="C59" s="7" t="s">
        <v>439</v>
      </c>
      <c r="D59" s="28" t="s">
        <v>71</v>
      </c>
      <c r="E59" s="164" t="s">
        <v>327</v>
      </c>
      <c r="F59" s="163">
        <v>3</v>
      </c>
      <c r="G59" s="168">
        <v>0</v>
      </c>
      <c r="H59" s="161">
        <f t="shared" si="4"/>
        <v>0</v>
      </c>
      <c r="I59" s="160">
        <f t="shared" si="5"/>
        <v>0</v>
      </c>
      <c r="J59" s="174">
        <f t="shared" si="6"/>
        <v>0</v>
      </c>
      <c r="K59" s="177"/>
    </row>
    <row r="60" spans="1:11" s="5" customFormat="1" ht="25.5">
      <c r="A60" s="111">
        <v>36</v>
      </c>
      <c r="B60" s="88" t="s">
        <v>53</v>
      </c>
      <c r="C60" s="7" t="s">
        <v>440</v>
      </c>
      <c r="D60" s="28" t="s">
        <v>70</v>
      </c>
      <c r="E60" s="164" t="s">
        <v>327</v>
      </c>
      <c r="F60" s="163">
        <v>6</v>
      </c>
      <c r="G60" s="168">
        <v>0</v>
      </c>
      <c r="H60" s="161">
        <f t="shared" si="4"/>
        <v>0</v>
      </c>
      <c r="I60" s="160">
        <f t="shared" si="5"/>
        <v>0</v>
      </c>
      <c r="J60" s="174">
        <f t="shared" si="6"/>
        <v>0</v>
      </c>
      <c r="K60" s="177"/>
    </row>
    <row r="61" spans="1:11" s="5" customFormat="1" ht="25.5">
      <c r="A61" s="111">
        <v>37</v>
      </c>
      <c r="B61" s="88" t="s">
        <v>53</v>
      </c>
      <c r="C61" s="7" t="s">
        <v>441</v>
      </c>
      <c r="D61" s="28" t="s">
        <v>69</v>
      </c>
      <c r="E61" s="164" t="s">
        <v>327</v>
      </c>
      <c r="F61" s="163">
        <v>3</v>
      </c>
      <c r="G61" s="168">
        <v>0</v>
      </c>
      <c r="H61" s="161">
        <f t="shared" si="4"/>
        <v>0</v>
      </c>
      <c r="I61" s="160">
        <f t="shared" si="5"/>
        <v>0</v>
      </c>
      <c r="J61" s="174">
        <f t="shared" si="6"/>
        <v>0</v>
      </c>
      <c r="K61" s="177"/>
    </row>
    <row r="62" spans="1:11" s="5" customFormat="1" ht="38.25">
      <c r="A62" s="111">
        <v>38</v>
      </c>
      <c r="B62" s="88" t="s">
        <v>53</v>
      </c>
      <c r="C62" s="7" t="s">
        <v>442</v>
      </c>
      <c r="D62" s="31" t="s">
        <v>68</v>
      </c>
      <c r="E62" s="164" t="s">
        <v>327</v>
      </c>
      <c r="F62" s="163">
        <v>1</v>
      </c>
      <c r="G62" s="168">
        <v>0</v>
      </c>
      <c r="H62" s="161">
        <f t="shared" si="4"/>
        <v>0</v>
      </c>
      <c r="I62" s="160">
        <f t="shared" si="5"/>
        <v>0</v>
      </c>
      <c r="J62" s="174">
        <f t="shared" si="6"/>
        <v>0</v>
      </c>
      <c r="K62" s="177"/>
    </row>
    <row r="63" spans="1:11" s="5" customFormat="1" ht="12.75">
      <c r="A63" s="111">
        <v>39</v>
      </c>
      <c r="B63" s="88" t="s">
        <v>53</v>
      </c>
      <c r="C63" s="7" t="s">
        <v>17</v>
      </c>
      <c r="D63" s="31" t="s">
        <v>67</v>
      </c>
      <c r="E63" s="164" t="s">
        <v>327</v>
      </c>
      <c r="F63" s="163">
        <v>1</v>
      </c>
      <c r="G63" s="168">
        <v>0</v>
      </c>
      <c r="H63" s="161">
        <f t="shared" si="4"/>
        <v>0</v>
      </c>
      <c r="I63" s="160">
        <f t="shared" si="5"/>
        <v>0</v>
      </c>
      <c r="J63" s="174">
        <f t="shared" si="6"/>
        <v>0</v>
      </c>
      <c r="K63" s="177"/>
    </row>
    <row r="64" spans="1:11" s="5" customFormat="1" ht="12.75">
      <c r="A64" s="111">
        <v>40</v>
      </c>
      <c r="B64" s="88" t="s">
        <v>53</v>
      </c>
      <c r="C64" s="7" t="s">
        <v>16</v>
      </c>
      <c r="D64" s="31" t="s">
        <v>66</v>
      </c>
      <c r="E64" s="164" t="s">
        <v>327</v>
      </c>
      <c r="F64" s="163">
        <v>1</v>
      </c>
      <c r="G64" s="168">
        <v>0</v>
      </c>
      <c r="H64" s="161">
        <f t="shared" si="4"/>
        <v>0</v>
      </c>
      <c r="I64" s="160">
        <f t="shared" si="5"/>
        <v>0</v>
      </c>
      <c r="J64" s="174">
        <f t="shared" si="6"/>
        <v>0</v>
      </c>
      <c r="K64" s="177"/>
    </row>
    <row r="65" spans="1:11" s="5" customFormat="1" ht="25.5">
      <c r="A65" s="111">
        <v>41</v>
      </c>
      <c r="B65" s="88" t="s">
        <v>53</v>
      </c>
      <c r="C65" s="7" t="s">
        <v>443</v>
      </c>
      <c r="D65" s="28" t="s">
        <v>65</v>
      </c>
      <c r="E65" s="164" t="s">
        <v>327</v>
      </c>
      <c r="F65" s="163">
        <v>3</v>
      </c>
      <c r="G65" s="168">
        <v>0</v>
      </c>
      <c r="H65" s="161">
        <f t="shared" si="4"/>
        <v>0</v>
      </c>
      <c r="I65" s="160">
        <f t="shared" si="5"/>
        <v>0</v>
      </c>
      <c r="J65" s="174">
        <f t="shared" si="6"/>
        <v>0</v>
      </c>
      <c r="K65" s="177"/>
    </row>
    <row r="66" spans="1:11" s="5" customFormat="1" ht="12.75">
      <c r="A66" s="111">
        <v>42</v>
      </c>
      <c r="B66" s="88" t="s">
        <v>53</v>
      </c>
      <c r="C66" s="7" t="s">
        <v>444</v>
      </c>
      <c r="D66" s="28" t="s">
        <v>64</v>
      </c>
      <c r="E66" s="164" t="s">
        <v>327</v>
      </c>
      <c r="F66" s="163">
        <v>3</v>
      </c>
      <c r="G66" s="168">
        <v>0</v>
      </c>
      <c r="H66" s="161">
        <f t="shared" si="4"/>
        <v>0</v>
      </c>
      <c r="I66" s="160">
        <f t="shared" si="5"/>
        <v>0</v>
      </c>
      <c r="J66" s="174">
        <f t="shared" si="6"/>
        <v>0</v>
      </c>
      <c r="K66" s="177"/>
    </row>
    <row r="67" spans="1:11" s="5" customFormat="1" ht="12.75">
      <c r="A67" s="111">
        <v>43</v>
      </c>
      <c r="B67" s="88" t="s">
        <v>53</v>
      </c>
      <c r="C67" s="7" t="s">
        <v>445</v>
      </c>
      <c r="D67" s="31" t="s">
        <v>63</v>
      </c>
      <c r="E67" s="164" t="s">
        <v>327</v>
      </c>
      <c r="F67" s="163">
        <v>3</v>
      </c>
      <c r="G67" s="168">
        <v>0</v>
      </c>
      <c r="H67" s="161">
        <f t="shared" si="4"/>
        <v>0</v>
      </c>
      <c r="I67" s="160">
        <f t="shared" si="5"/>
        <v>0</v>
      </c>
      <c r="J67" s="174">
        <f t="shared" si="6"/>
        <v>0</v>
      </c>
      <c r="K67" s="177"/>
    </row>
    <row r="68" spans="1:11" s="5" customFormat="1" ht="12.75">
      <c r="A68" s="111">
        <v>44</v>
      </c>
      <c r="B68" s="88" t="s">
        <v>53</v>
      </c>
      <c r="C68" s="7" t="s">
        <v>12</v>
      </c>
      <c r="D68" s="31" t="s">
        <v>524</v>
      </c>
      <c r="E68" s="164"/>
      <c r="F68" s="163">
        <v>0</v>
      </c>
      <c r="G68" s="168">
        <v>0</v>
      </c>
      <c r="H68" s="161">
        <f t="shared" si="4"/>
        <v>0</v>
      </c>
      <c r="I68" s="160">
        <f t="shared" si="5"/>
        <v>0</v>
      </c>
      <c r="J68" s="174">
        <f t="shared" si="6"/>
        <v>0</v>
      </c>
      <c r="K68" s="177"/>
    </row>
    <row r="69" spans="1:11" s="5" customFormat="1" ht="12.75">
      <c r="A69" s="111">
        <v>45</v>
      </c>
      <c r="B69" s="88" t="s">
        <v>53</v>
      </c>
      <c r="C69" s="7" t="s">
        <v>446</v>
      </c>
      <c r="D69" s="28" t="s">
        <v>524</v>
      </c>
      <c r="E69" s="164"/>
      <c r="F69" s="163">
        <v>0</v>
      </c>
      <c r="G69" s="168">
        <v>0</v>
      </c>
      <c r="H69" s="161">
        <f aca="true" t="shared" si="7" ref="H69:H87">F69*G69</f>
        <v>0</v>
      </c>
      <c r="I69" s="160">
        <f aca="true" t="shared" si="8" ref="I69:I100">H69*$K$37</f>
        <v>0</v>
      </c>
      <c r="J69" s="174">
        <f aca="true" t="shared" si="9" ref="J69:J100">H69+I69</f>
        <v>0</v>
      </c>
      <c r="K69" s="177"/>
    </row>
    <row r="70" spans="1:11" s="5" customFormat="1" ht="12.75">
      <c r="A70" s="111">
        <v>46</v>
      </c>
      <c r="B70" s="88" t="s">
        <v>53</v>
      </c>
      <c r="C70" s="7" t="s">
        <v>11</v>
      </c>
      <c r="D70" s="28" t="s">
        <v>524</v>
      </c>
      <c r="E70" s="164"/>
      <c r="F70" s="163">
        <v>0</v>
      </c>
      <c r="G70" s="168">
        <v>0</v>
      </c>
      <c r="H70" s="161">
        <f t="shared" si="7"/>
        <v>0</v>
      </c>
      <c r="I70" s="160">
        <f t="shared" si="8"/>
        <v>0</v>
      </c>
      <c r="J70" s="174">
        <f t="shared" si="9"/>
        <v>0</v>
      </c>
      <c r="K70" s="177"/>
    </row>
    <row r="71" spans="1:11" s="5" customFormat="1" ht="12.75">
      <c r="A71" s="111">
        <v>47</v>
      </c>
      <c r="B71" s="88" t="s">
        <v>53</v>
      </c>
      <c r="C71" s="7" t="s">
        <v>447</v>
      </c>
      <c r="D71" s="31" t="s">
        <v>524</v>
      </c>
      <c r="E71" s="164"/>
      <c r="F71" s="163">
        <v>0</v>
      </c>
      <c r="G71" s="168">
        <v>0</v>
      </c>
      <c r="H71" s="161">
        <f t="shared" si="7"/>
        <v>0</v>
      </c>
      <c r="I71" s="160">
        <f t="shared" si="8"/>
        <v>0</v>
      </c>
      <c r="J71" s="174">
        <f t="shared" si="9"/>
        <v>0</v>
      </c>
      <c r="K71" s="177"/>
    </row>
    <row r="72" spans="1:11" s="5" customFormat="1" ht="12.75">
      <c r="A72" s="111">
        <v>48</v>
      </c>
      <c r="B72" s="88" t="s">
        <v>53</v>
      </c>
      <c r="C72" s="7" t="s">
        <v>448</v>
      </c>
      <c r="D72" s="31" t="s">
        <v>524</v>
      </c>
      <c r="E72" s="164"/>
      <c r="F72" s="163">
        <v>0</v>
      </c>
      <c r="G72" s="168">
        <v>0</v>
      </c>
      <c r="H72" s="161">
        <f t="shared" si="7"/>
        <v>0</v>
      </c>
      <c r="I72" s="160">
        <f t="shared" si="8"/>
        <v>0</v>
      </c>
      <c r="J72" s="174">
        <f t="shared" si="9"/>
        <v>0</v>
      </c>
      <c r="K72" s="177"/>
    </row>
    <row r="73" spans="1:11" s="5" customFormat="1" ht="38.25">
      <c r="A73" s="111">
        <v>49</v>
      </c>
      <c r="B73" s="88" t="s">
        <v>53</v>
      </c>
      <c r="C73" s="7" t="s">
        <v>449</v>
      </c>
      <c r="D73" s="31" t="s">
        <v>62</v>
      </c>
      <c r="E73" s="164" t="s">
        <v>326</v>
      </c>
      <c r="F73" s="163">
        <v>1</v>
      </c>
      <c r="G73" s="168">
        <v>0</v>
      </c>
      <c r="H73" s="161">
        <f t="shared" si="7"/>
        <v>0</v>
      </c>
      <c r="I73" s="160">
        <f t="shared" si="8"/>
        <v>0</v>
      </c>
      <c r="J73" s="174">
        <f t="shared" si="9"/>
        <v>0</v>
      </c>
      <c r="K73" s="177"/>
    </row>
    <row r="74" spans="1:11" s="5" customFormat="1" ht="12.75">
      <c r="A74" s="111">
        <v>50</v>
      </c>
      <c r="B74" s="88" t="s">
        <v>53</v>
      </c>
      <c r="C74" s="7" t="s">
        <v>450</v>
      </c>
      <c r="D74" s="28" t="s">
        <v>61</v>
      </c>
      <c r="E74" s="163" t="s">
        <v>353</v>
      </c>
      <c r="F74" s="163">
        <v>75</v>
      </c>
      <c r="G74" s="168">
        <v>0</v>
      </c>
      <c r="H74" s="161">
        <f t="shared" si="7"/>
        <v>0</v>
      </c>
      <c r="I74" s="160">
        <f t="shared" si="8"/>
        <v>0</v>
      </c>
      <c r="J74" s="174">
        <f t="shared" si="9"/>
        <v>0</v>
      </c>
      <c r="K74" s="177"/>
    </row>
    <row r="75" spans="1:11" s="5" customFormat="1" ht="12.75">
      <c r="A75" s="111">
        <v>51</v>
      </c>
      <c r="B75" s="88" t="s">
        <v>53</v>
      </c>
      <c r="C75" s="7" t="s">
        <v>451</v>
      </c>
      <c r="D75" s="28" t="s">
        <v>60</v>
      </c>
      <c r="E75" s="163" t="s">
        <v>353</v>
      </c>
      <c r="F75" s="163">
        <v>75</v>
      </c>
      <c r="G75" s="168">
        <v>0</v>
      </c>
      <c r="H75" s="161">
        <f t="shared" si="7"/>
        <v>0</v>
      </c>
      <c r="I75" s="160">
        <f t="shared" si="8"/>
        <v>0</v>
      </c>
      <c r="J75" s="174">
        <f t="shared" si="9"/>
        <v>0</v>
      </c>
      <c r="K75" s="159"/>
    </row>
    <row r="76" spans="1:11" s="5" customFormat="1" ht="12.75">
      <c r="A76" s="111">
        <v>52</v>
      </c>
      <c r="B76" s="88" t="s">
        <v>53</v>
      </c>
      <c r="C76" s="7" t="s">
        <v>452</v>
      </c>
      <c r="D76" s="28" t="s">
        <v>59</v>
      </c>
      <c r="E76" s="163" t="s">
        <v>353</v>
      </c>
      <c r="F76" s="163">
        <v>75</v>
      </c>
      <c r="G76" s="168">
        <v>0</v>
      </c>
      <c r="H76" s="161">
        <f t="shared" si="7"/>
        <v>0</v>
      </c>
      <c r="I76" s="160">
        <f t="shared" si="8"/>
        <v>0</v>
      </c>
      <c r="J76" s="174">
        <f t="shared" si="9"/>
        <v>0</v>
      </c>
      <c r="K76" s="159"/>
    </row>
    <row r="77" spans="1:11" s="5" customFormat="1" ht="12.75">
      <c r="A77" s="111">
        <v>53</v>
      </c>
      <c r="B77" s="88" t="s">
        <v>53</v>
      </c>
      <c r="C77" s="7" t="s">
        <v>453</v>
      </c>
      <c r="D77" s="12" t="s">
        <v>524</v>
      </c>
      <c r="E77" s="164"/>
      <c r="F77" s="163">
        <v>0</v>
      </c>
      <c r="G77" s="168">
        <v>0</v>
      </c>
      <c r="H77" s="161">
        <f t="shared" si="7"/>
        <v>0</v>
      </c>
      <c r="I77" s="160">
        <f t="shared" si="8"/>
        <v>0</v>
      </c>
      <c r="J77" s="174">
        <f t="shared" si="9"/>
        <v>0</v>
      </c>
      <c r="K77" s="159"/>
    </row>
    <row r="78" spans="1:11" s="5" customFormat="1" ht="12.75">
      <c r="A78" s="111">
        <v>54</v>
      </c>
      <c r="B78" s="88" t="s">
        <v>53</v>
      </c>
      <c r="C78" s="7" t="s">
        <v>454</v>
      </c>
      <c r="D78" s="28" t="s">
        <v>58</v>
      </c>
      <c r="E78" s="163" t="s">
        <v>353</v>
      </c>
      <c r="F78" s="163">
        <v>51</v>
      </c>
      <c r="G78" s="168">
        <v>0</v>
      </c>
      <c r="H78" s="161">
        <f t="shared" si="7"/>
        <v>0</v>
      </c>
      <c r="I78" s="160">
        <f t="shared" si="8"/>
        <v>0</v>
      </c>
      <c r="J78" s="174">
        <f t="shared" si="9"/>
        <v>0</v>
      </c>
      <c r="K78" s="159"/>
    </row>
    <row r="79" spans="1:11" s="5" customFormat="1" ht="25.5">
      <c r="A79" s="111">
        <v>55</v>
      </c>
      <c r="B79" s="88" t="s">
        <v>53</v>
      </c>
      <c r="C79" s="7" t="s">
        <v>455</v>
      </c>
      <c r="D79" s="28" t="s">
        <v>57</v>
      </c>
      <c r="E79" s="163" t="s">
        <v>353</v>
      </c>
      <c r="F79" s="163">
        <v>84</v>
      </c>
      <c r="G79" s="168">
        <v>0</v>
      </c>
      <c r="H79" s="161">
        <f t="shared" si="7"/>
        <v>0</v>
      </c>
      <c r="I79" s="160">
        <f t="shared" si="8"/>
        <v>0</v>
      </c>
      <c r="J79" s="174">
        <f t="shared" si="9"/>
        <v>0</v>
      </c>
      <c r="K79" s="159"/>
    </row>
    <row r="80" spans="1:11" s="5" customFormat="1" ht="25.5">
      <c r="A80" s="111">
        <v>56</v>
      </c>
      <c r="B80" s="88" t="s">
        <v>53</v>
      </c>
      <c r="C80" s="7" t="s">
        <v>456</v>
      </c>
      <c r="D80" s="28" t="s">
        <v>56</v>
      </c>
      <c r="E80" s="163" t="s">
        <v>353</v>
      </c>
      <c r="F80" s="163">
        <v>51</v>
      </c>
      <c r="G80" s="168">
        <v>0</v>
      </c>
      <c r="H80" s="161">
        <f t="shared" si="7"/>
        <v>0</v>
      </c>
      <c r="I80" s="160">
        <f t="shared" si="8"/>
        <v>0</v>
      </c>
      <c r="J80" s="174">
        <f t="shared" si="9"/>
        <v>0</v>
      </c>
      <c r="K80" s="159"/>
    </row>
    <row r="81" spans="1:11" s="5" customFormat="1" ht="12.75">
      <c r="A81" s="111">
        <v>57</v>
      </c>
      <c r="B81" s="88" t="s">
        <v>53</v>
      </c>
      <c r="C81" s="7" t="s">
        <v>457</v>
      </c>
      <c r="D81" s="12" t="s">
        <v>524</v>
      </c>
      <c r="E81" s="164"/>
      <c r="F81" s="163">
        <v>0</v>
      </c>
      <c r="G81" s="168">
        <v>0</v>
      </c>
      <c r="H81" s="161">
        <f t="shared" si="7"/>
        <v>0</v>
      </c>
      <c r="I81" s="160">
        <f t="shared" si="8"/>
        <v>0</v>
      </c>
      <c r="J81" s="174">
        <f t="shared" si="9"/>
        <v>0</v>
      </c>
      <c r="K81" s="159"/>
    </row>
    <row r="82" spans="1:11" s="5" customFormat="1" ht="12.75">
      <c r="A82" s="111">
        <v>58</v>
      </c>
      <c r="B82" s="88" t="s">
        <v>53</v>
      </c>
      <c r="C82" s="7" t="s">
        <v>458</v>
      </c>
      <c r="D82" s="28" t="s">
        <v>524</v>
      </c>
      <c r="E82" s="164"/>
      <c r="F82" s="163">
        <v>0</v>
      </c>
      <c r="G82" s="168">
        <v>0</v>
      </c>
      <c r="H82" s="161">
        <f t="shared" si="7"/>
        <v>0</v>
      </c>
      <c r="I82" s="160">
        <f t="shared" si="8"/>
        <v>0</v>
      </c>
      <c r="J82" s="174">
        <f t="shared" si="9"/>
        <v>0</v>
      </c>
      <c r="K82" s="159"/>
    </row>
    <row r="83" spans="1:11" s="5" customFormat="1" ht="12.75">
      <c r="A83" s="111">
        <v>59</v>
      </c>
      <c r="B83" s="88" t="s">
        <v>53</v>
      </c>
      <c r="C83" s="7" t="s">
        <v>460</v>
      </c>
      <c r="D83" s="28" t="s">
        <v>55</v>
      </c>
      <c r="E83" s="163" t="s">
        <v>326</v>
      </c>
      <c r="F83" s="163">
        <v>1</v>
      </c>
      <c r="G83" s="168">
        <v>0</v>
      </c>
      <c r="H83" s="161">
        <f t="shared" si="7"/>
        <v>0</v>
      </c>
      <c r="I83" s="160">
        <f t="shared" si="8"/>
        <v>0</v>
      </c>
      <c r="J83" s="174">
        <f t="shared" si="9"/>
        <v>0</v>
      </c>
      <c r="K83" s="159"/>
    </row>
    <row r="84" spans="1:11" s="5" customFormat="1" ht="12.75">
      <c r="A84" s="111">
        <v>60</v>
      </c>
      <c r="B84" s="88" t="s">
        <v>53</v>
      </c>
      <c r="C84" s="7" t="s">
        <v>459</v>
      </c>
      <c r="D84" s="28" t="s">
        <v>54</v>
      </c>
      <c r="E84" s="163" t="s">
        <v>326</v>
      </c>
      <c r="F84" s="163">
        <v>1</v>
      </c>
      <c r="G84" s="168">
        <v>0</v>
      </c>
      <c r="H84" s="161">
        <f t="shared" si="7"/>
        <v>0</v>
      </c>
      <c r="I84" s="160">
        <f t="shared" si="8"/>
        <v>0</v>
      </c>
      <c r="J84" s="174">
        <f t="shared" si="9"/>
        <v>0</v>
      </c>
      <c r="K84" s="159"/>
    </row>
    <row r="85" spans="1:11" s="5" customFormat="1" ht="12.75">
      <c r="A85" s="111">
        <v>61</v>
      </c>
      <c r="B85" s="88" t="s">
        <v>53</v>
      </c>
      <c r="C85" s="7" t="s">
        <v>461</v>
      </c>
      <c r="D85" s="28" t="s">
        <v>524</v>
      </c>
      <c r="E85" s="164"/>
      <c r="F85" s="163">
        <v>0</v>
      </c>
      <c r="G85" s="168">
        <v>0</v>
      </c>
      <c r="H85" s="161">
        <f t="shared" si="7"/>
        <v>0</v>
      </c>
      <c r="I85" s="160">
        <f t="shared" si="8"/>
        <v>0</v>
      </c>
      <c r="J85" s="174">
        <f t="shared" si="9"/>
        <v>0</v>
      </c>
      <c r="K85" s="159"/>
    </row>
    <row r="86" spans="1:11" s="5" customFormat="1" ht="140.25">
      <c r="A86" s="111">
        <v>62</v>
      </c>
      <c r="B86" s="88" t="s">
        <v>50</v>
      </c>
      <c r="C86" s="7" t="s">
        <v>429</v>
      </c>
      <c r="D86" s="42" t="s">
        <v>166</v>
      </c>
      <c r="E86" s="163" t="s">
        <v>327</v>
      </c>
      <c r="F86" s="163">
        <v>20</v>
      </c>
      <c r="G86" s="162">
        <v>0</v>
      </c>
      <c r="H86" s="161">
        <f t="shared" si="7"/>
        <v>0</v>
      </c>
      <c r="I86" s="160">
        <f t="shared" si="8"/>
        <v>0</v>
      </c>
      <c r="J86" s="174">
        <f t="shared" si="9"/>
        <v>0</v>
      </c>
      <c r="K86" s="159"/>
    </row>
    <row r="87" spans="1:11" s="5" customFormat="1" ht="25.5">
      <c r="A87" s="111">
        <v>63</v>
      </c>
      <c r="B87" s="88" t="s">
        <v>50</v>
      </c>
      <c r="C87" s="7" t="s">
        <v>49</v>
      </c>
      <c r="D87" s="28" t="s">
        <v>52</v>
      </c>
      <c r="E87" s="163" t="s">
        <v>327</v>
      </c>
      <c r="F87" s="163">
        <v>1</v>
      </c>
      <c r="G87" s="162">
        <v>0</v>
      </c>
      <c r="H87" s="161">
        <f t="shared" si="7"/>
        <v>0</v>
      </c>
      <c r="I87" s="160">
        <f t="shared" si="8"/>
        <v>0</v>
      </c>
      <c r="J87" s="174">
        <f t="shared" si="9"/>
        <v>0</v>
      </c>
      <c r="K87" s="159"/>
    </row>
    <row r="88" spans="1:11" s="5" customFormat="1" ht="25.5">
      <c r="A88" s="111">
        <v>64</v>
      </c>
      <c r="B88" s="88" t="s">
        <v>50</v>
      </c>
      <c r="C88" s="7" t="s">
        <v>1</v>
      </c>
      <c r="D88" s="28" t="s">
        <v>51</v>
      </c>
      <c r="E88" s="163" t="s">
        <v>327</v>
      </c>
      <c r="F88" s="163">
        <v>8</v>
      </c>
      <c r="G88" s="162">
        <v>0</v>
      </c>
      <c r="H88" s="161">
        <f>F88*G88</f>
        <v>0</v>
      </c>
      <c r="I88" s="160">
        <f t="shared" si="8"/>
        <v>0</v>
      </c>
      <c r="J88" s="174">
        <f>H88+I88</f>
        <v>0</v>
      </c>
      <c r="K88" s="159"/>
    </row>
    <row r="89" spans="1:11" s="5" customFormat="1" ht="12.75">
      <c r="A89" s="111">
        <v>65</v>
      </c>
      <c r="B89" s="88" t="s">
        <v>50</v>
      </c>
      <c r="C89" s="7" t="s">
        <v>45</v>
      </c>
      <c r="D89" s="28" t="s">
        <v>44</v>
      </c>
      <c r="E89" s="164" t="s">
        <v>327</v>
      </c>
      <c r="F89" s="163">
        <v>1</v>
      </c>
      <c r="G89" s="162">
        <v>0</v>
      </c>
      <c r="H89" s="161">
        <f>F89*G89</f>
        <v>0</v>
      </c>
      <c r="I89" s="160">
        <f t="shared" si="8"/>
        <v>0</v>
      </c>
      <c r="J89" s="174">
        <f>H89+I89</f>
        <v>0</v>
      </c>
      <c r="K89" s="159"/>
    </row>
    <row r="90" spans="1:11" ht="140.25">
      <c r="A90" s="111">
        <v>66</v>
      </c>
      <c r="B90" s="88" t="s">
        <v>46</v>
      </c>
      <c r="C90" s="7" t="s">
        <v>429</v>
      </c>
      <c r="D90" s="42" t="s">
        <v>166</v>
      </c>
      <c r="E90" s="164" t="s">
        <v>327</v>
      </c>
      <c r="F90" s="163">
        <v>20</v>
      </c>
      <c r="G90" s="162">
        <v>0</v>
      </c>
      <c r="H90" s="161">
        <f aca="true" t="shared" si="10" ref="H90:H121">F90*G90</f>
        <v>0</v>
      </c>
      <c r="I90" s="160">
        <f t="shared" si="8"/>
        <v>0</v>
      </c>
      <c r="J90" s="174">
        <f t="shared" si="9"/>
        <v>0</v>
      </c>
      <c r="K90" s="159"/>
    </row>
    <row r="91" spans="1:11" ht="25.5">
      <c r="A91" s="111">
        <v>67</v>
      </c>
      <c r="B91" s="88" t="s">
        <v>46</v>
      </c>
      <c r="C91" s="7" t="s">
        <v>49</v>
      </c>
      <c r="D91" s="28" t="s">
        <v>48</v>
      </c>
      <c r="E91" s="163" t="s">
        <v>327</v>
      </c>
      <c r="F91" s="163">
        <v>1</v>
      </c>
      <c r="G91" s="162">
        <v>0</v>
      </c>
      <c r="H91" s="161">
        <f t="shared" si="10"/>
        <v>0</v>
      </c>
      <c r="I91" s="160">
        <f t="shared" si="8"/>
        <v>0</v>
      </c>
      <c r="J91" s="174">
        <f t="shared" si="9"/>
        <v>0</v>
      </c>
      <c r="K91" s="159"/>
    </row>
    <row r="92" spans="1:11" ht="12.75">
      <c r="A92" s="111">
        <v>68</v>
      </c>
      <c r="B92" s="88" t="s">
        <v>46</v>
      </c>
      <c r="C92" s="7" t="s">
        <v>1</v>
      </c>
      <c r="D92" s="28" t="s">
        <v>47</v>
      </c>
      <c r="E92" s="163" t="s">
        <v>327</v>
      </c>
      <c r="F92" s="163">
        <v>7</v>
      </c>
      <c r="G92" s="162">
        <v>0</v>
      </c>
      <c r="H92" s="161">
        <f t="shared" si="10"/>
        <v>0</v>
      </c>
      <c r="I92" s="160">
        <f t="shared" si="8"/>
        <v>0</v>
      </c>
      <c r="J92" s="174">
        <f t="shared" si="9"/>
        <v>0</v>
      </c>
      <c r="K92" s="159"/>
    </row>
    <row r="93" spans="1:11" ht="12.75">
      <c r="A93" s="111">
        <v>69</v>
      </c>
      <c r="B93" s="88" t="s">
        <v>46</v>
      </c>
      <c r="C93" s="7" t="s">
        <v>45</v>
      </c>
      <c r="D93" s="28" t="s">
        <v>44</v>
      </c>
      <c r="E93" s="164" t="s">
        <v>327</v>
      </c>
      <c r="F93" s="163">
        <v>1</v>
      </c>
      <c r="G93" s="162">
        <v>0</v>
      </c>
      <c r="H93" s="161">
        <f t="shared" si="10"/>
        <v>0</v>
      </c>
      <c r="I93" s="160">
        <f t="shared" si="8"/>
        <v>0</v>
      </c>
      <c r="J93" s="174">
        <f t="shared" si="9"/>
        <v>0</v>
      </c>
      <c r="K93" s="159"/>
    </row>
    <row r="94" spans="1:11" ht="25.5">
      <c r="A94" s="111">
        <v>70</v>
      </c>
      <c r="B94" s="88" t="s">
        <v>36</v>
      </c>
      <c r="C94" s="7" t="s">
        <v>43</v>
      </c>
      <c r="D94" s="28" t="s">
        <v>42</v>
      </c>
      <c r="E94" s="164" t="s">
        <v>327</v>
      </c>
      <c r="F94" s="163">
        <v>5</v>
      </c>
      <c r="G94" s="162">
        <v>0</v>
      </c>
      <c r="H94" s="161">
        <f t="shared" si="10"/>
        <v>0</v>
      </c>
      <c r="I94" s="160">
        <f t="shared" si="8"/>
        <v>0</v>
      </c>
      <c r="J94" s="174">
        <f t="shared" si="9"/>
        <v>0</v>
      </c>
      <c r="K94" s="159"/>
    </row>
    <row r="95" spans="1:11" ht="25.5">
      <c r="A95" s="111">
        <v>71</v>
      </c>
      <c r="B95" s="88" t="s">
        <v>36</v>
      </c>
      <c r="C95" s="7" t="s">
        <v>41</v>
      </c>
      <c r="D95" s="28" t="s">
        <v>40</v>
      </c>
      <c r="E95" s="164" t="s">
        <v>327</v>
      </c>
      <c r="F95" s="163">
        <v>2</v>
      </c>
      <c r="G95" s="162">
        <v>0</v>
      </c>
      <c r="H95" s="161">
        <f t="shared" si="10"/>
        <v>0</v>
      </c>
      <c r="I95" s="160">
        <f t="shared" si="8"/>
        <v>0</v>
      </c>
      <c r="J95" s="174">
        <f t="shared" si="9"/>
        <v>0</v>
      </c>
      <c r="K95" s="159"/>
    </row>
    <row r="96" spans="1:11" ht="25.5">
      <c r="A96" s="111">
        <v>72</v>
      </c>
      <c r="B96" s="88" t="s">
        <v>39</v>
      </c>
      <c r="C96" s="7" t="s">
        <v>38</v>
      </c>
      <c r="D96" s="28" t="s">
        <v>37</v>
      </c>
      <c r="E96" s="163" t="s">
        <v>327</v>
      </c>
      <c r="F96" s="163">
        <v>8</v>
      </c>
      <c r="G96" s="162">
        <v>0</v>
      </c>
      <c r="H96" s="161">
        <f t="shared" si="10"/>
        <v>0</v>
      </c>
      <c r="I96" s="160">
        <f t="shared" si="8"/>
        <v>0</v>
      </c>
      <c r="J96" s="174">
        <f t="shared" si="9"/>
        <v>0</v>
      </c>
      <c r="K96" s="159"/>
    </row>
    <row r="97" spans="1:11" ht="25.5">
      <c r="A97" s="111">
        <v>73</v>
      </c>
      <c r="B97" s="88" t="s">
        <v>36</v>
      </c>
      <c r="C97" s="7" t="s">
        <v>35</v>
      </c>
      <c r="D97" s="28" t="s">
        <v>34</v>
      </c>
      <c r="E97" s="164" t="s">
        <v>327</v>
      </c>
      <c r="F97" s="163">
        <v>1</v>
      </c>
      <c r="G97" s="162">
        <v>0</v>
      </c>
      <c r="H97" s="161">
        <f t="shared" si="10"/>
        <v>0</v>
      </c>
      <c r="I97" s="160">
        <f t="shared" si="8"/>
        <v>0</v>
      </c>
      <c r="J97" s="174">
        <f t="shared" si="9"/>
        <v>0</v>
      </c>
      <c r="K97" s="159"/>
    </row>
    <row r="98" spans="1:11" ht="38.25">
      <c r="A98" s="111">
        <v>74</v>
      </c>
      <c r="B98" s="88" t="s">
        <v>33</v>
      </c>
      <c r="C98" s="7" t="s">
        <v>492</v>
      </c>
      <c r="D98" s="28" t="s">
        <v>32</v>
      </c>
      <c r="E98" s="164" t="s">
        <v>326</v>
      </c>
      <c r="F98" s="163">
        <v>1</v>
      </c>
      <c r="G98" s="162">
        <v>0</v>
      </c>
      <c r="H98" s="161">
        <f t="shared" si="10"/>
        <v>0</v>
      </c>
      <c r="I98" s="160">
        <f t="shared" si="8"/>
        <v>0</v>
      </c>
      <c r="J98" s="174">
        <f t="shared" si="9"/>
        <v>0</v>
      </c>
      <c r="K98" s="159"/>
    </row>
    <row r="99" spans="1:11" ht="38.25">
      <c r="A99" s="111">
        <v>75</v>
      </c>
      <c r="B99" s="88" t="s">
        <v>31</v>
      </c>
      <c r="C99" s="7" t="s">
        <v>492</v>
      </c>
      <c r="D99" s="31" t="s">
        <v>30</v>
      </c>
      <c r="E99" s="164" t="s">
        <v>326</v>
      </c>
      <c r="F99" s="163">
        <v>1</v>
      </c>
      <c r="G99" s="162">
        <v>0</v>
      </c>
      <c r="H99" s="161">
        <f t="shared" si="10"/>
        <v>0</v>
      </c>
      <c r="I99" s="160">
        <f t="shared" si="8"/>
        <v>0</v>
      </c>
      <c r="J99" s="174">
        <f t="shared" si="9"/>
        <v>0</v>
      </c>
      <c r="K99" s="159"/>
    </row>
    <row r="100" spans="1:11" ht="38.25">
      <c r="A100" s="111">
        <v>76</v>
      </c>
      <c r="B100" s="88" t="s">
        <v>529</v>
      </c>
      <c r="C100" s="7" t="s">
        <v>431</v>
      </c>
      <c r="D100" s="28" t="s">
        <v>29</v>
      </c>
      <c r="E100" s="164" t="s">
        <v>327</v>
      </c>
      <c r="F100" s="163">
        <v>1</v>
      </c>
      <c r="G100" s="162">
        <v>0</v>
      </c>
      <c r="H100" s="161">
        <f t="shared" si="10"/>
        <v>0</v>
      </c>
      <c r="I100" s="160">
        <f t="shared" si="8"/>
        <v>0</v>
      </c>
      <c r="J100" s="174">
        <f t="shared" si="9"/>
        <v>0</v>
      </c>
      <c r="K100" s="159"/>
    </row>
    <row r="101" spans="1:11" ht="12.75">
      <c r="A101" s="111">
        <v>77</v>
      </c>
      <c r="B101" s="88" t="s">
        <v>529</v>
      </c>
      <c r="C101" s="7" t="s">
        <v>432</v>
      </c>
      <c r="D101" s="28" t="s">
        <v>28</v>
      </c>
      <c r="E101" s="164" t="s">
        <v>327</v>
      </c>
      <c r="F101" s="163">
        <v>1</v>
      </c>
      <c r="G101" s="162">
        <v>0</v>
      </c>
      <c r="H101" s="161">
        <f t="shared" si="10"/>
        <v>0</v>
      </c>
      <c r="I101" s="160">
        <f aca="true" t="shared" si="11" ref="I101:I132">H101*$K$37</f>
        <v>0</v>
      </c>
      <c r="J101" s="174">
        <f aca="true" t="shared" si="12" ref="J101:J132">H101+I101</f>
        <v>0</v>
      </c>
      <c r="K101" s="159"/>
    </row>
    <row r="102" spans="1:11" ht="25.5">
      <c r="A102" s="111">
        <v>78</v>
      </c>
      <c r="B102" s="88" t="s">
        <v>529</v>
      </c>
      <c r="C102" s="7" t="s">
        <v>433</v>
      </c>
      <c r="D102" s="28" t="s">
        <v>27</v>
      </c>
      <c r="E102" s="164" t="s">
        <v>327</v>
      </c>
      <c r="F102" s="163">
        <v>1</v>
      </c>
      <c r="G102" s="162">
        <v>0</v>
      </c>
      <c r="H102" s="161">
        <f t="shared" si="10"/>
        <v>0</v>
      </c>
      <c r="I102" s="160">
        <f t="shared" si="11"/>
        <v>0</v>
      </c>
      <c r="J102" s="174">
        <f t="shared" si="12"/>
        <v>0</v>
      </c>
      <c r="K102" s="159"/>
    </row>
    <row r="103" spans="1:11" ht="25.5">
      <c r="A103" s="111">
        <v>79</v>
      </c>
      <c r="B103" s="88" t="s">
        <v>529</v>
      </c>
      <c r="C103" s="7" t="s">
        <v>434</v>
      </c>
      <c r="D103" s="28" t="s">
        <v>26</v>
      </c>
      <c r="E103" s="164" t="s">
        <v>327</v>
      </c>
      <c r="F103" s="163">
        <v>1</v>
      </c>
      <c r="G103" s="162">
        <v>0</v>
      </c>
      <c r="H103" s="161">
        <f t="shared" si="10"/>
        <v>0</v>
      </c>
      <c r="I103" s="160">
        <f t="shared" si="11"/>
        <v>0</v>
      </c>
      <c r="J103" s="174">
        <f t="shared" si="12"/>
        <v>0</v>
      </c>
      <c r="K103" s="159"/>
    </row>
    <row r="104" spans="1:11" ht="12.75">
      <c r="A104" s="111">
        <v>80</v>
      </c>
      <c r="B104" s="88" t="s">
        <v>529</v>
      </c>
      <c r="C104" s="7" t="s">
        <v>435</v>
      </c>
      <c r="D104" s="28" t="s">
        <v>25</v>
      </c>
      <c r="E104" s="164" t="s">
        <v>327</v>
      </c>
      <c r="F104" s="163">
        <v>1</v>
      </c>
      <c r="G104" s="162">
        <v>0</v>
      </c>
      <c r="H104" s="161">
        <f t="shared" si="10"/>
        <v>0</v>
      </c>
      <c r="I104" s="160">
        <f t="shared" si="11"/>
        <v>0</v>
      </c>
      <c r="J104" s="174">
        <f t="shared" si="12"/>
        <v>0</v>
      </c>
      <c r="K104" s="159"/>
    </row>
    <row r="105" spans="1:11" ht="12.75">
      <c r="A105" s="111">
        <v>81</v>
      </c>
      <c r="B105" s="88" t="s">
        <v>529</v>
      </c>
      <c r="C105" s="7" t="s">
        <v>24</v>
      </c>
      <c r="D105" s="28" t="s">
        <v>524</v>
      </c>
      <c r="E105" s="164"/>
      <c r="F105" s="163">
        <v>0</v>
      </c>
      <c r="G105" s="162">
        <v>0</v>
      </c>
      <c r="H105" s="161">
        <f t="shared" si="10"/>
        <v>0</v>
      </c>
      <c r="I105" s="160">
        <f t="shared" si="11"/>
        <v>0</v>
      </c>
      <c r="J105" s="174">
        <f t="shared" si="12"/>
        <v>0</v>
      </c>
      <c r="K105" s="159"/>
    </row>
    <row r="106" spans="1:11" ht="12.75">
      <c r="A106" s="111">
        <v>82</v>
      </c>
      <c r="B106" s="88" t="s">
        <v>529</v>
      </c>
      <c r="C106" s="7" t="s">
        <v>436</v>
      </c>
      <c r="D106" s="28" t="s">
        <v>23</v>
      </c>
      <c r="E106" s="164" t="s">
        <v>327</v>
      </c>
      <c r="F106" s="163">
        <v>1</v>
      </c>
      <c r="G106" s="162">
        <v>0</v>
      </c>
      <c r="H106" s="161">
        <f t="shared" si="10"/>
        <v>0</v>
      </c>
      <c r="I106" s="160">
        <f t="shared" si="11"/>
        <v>0</v>
      </c>
      <c r="J106" s="174">
        <f t="shared" si="12"/>
        <v>0</v>
      </c>
      <c r="K106" s="159"/>
    </row>
    <row r="107" spans="1:11" ht="38.25">
      <c r="A107" s="111">
        <v>83</v>
      </c>
      <c r="B107" s="88" t="s">
        <v>529</v>
      </c>
      <c r="C107" s="7" t="s">
        <v>437</v>
      </c>
      <c r="D107" s="28" t="s">
        <v>22</v>
      </c>
      <c r="E107" s="164" t="s">
        <v>327</v>
      </c>
      <c r="F107" s="163">
        <v>1</v>
      </c>
      <c r="G107" s="162">
        <v>0</v>
      </c>
      <c r="H107" s="161">
        <f t="shared" si="10"/>
        <v>0</v>
      </c>
      <c r="I107" s="160">
        <f t="shared" si="11"/>
        <v>0</v>
      </c>
      <c r="J107" s="174">
        <f t="shared" si="12"/>
        <v>0</v>
      </c>
      <c r="K107" s="159"/>
    </row>
    <row r="108" spans="1:11" ht="12.75">
      <c r="A108" s="111">
        <v>84</v>
      </c>
      <c r="B108" s="88" t="s">
        <v>529</v>
      </c>
      <c r="C108" s="7" t="s">
        <v>438</v>
      </c>
      <c r="D108" s="28" t="s">
        <v>21</v>
      </c>
      <c r="E108" s="164" t="s">
        <v>326</v>
      </c>
      <c r="F108" s="163">
        <v>1</v>
      </c>
      <c r="G108" s="162">
        <v>0</v>
      </c>
      <c r="H108" s="161">
        <f t="shared" si="10"/>
        <v>0</v>
      </c>
      <c r="I108" s="160">
        <f t="shared" si="11"/>
        <v>0</v>
      </c>
      <c r="J108" s="174">
        <f t="shared" si="12"/>
        <v>0</v>
      </c>
      <c r="K108" s="159"/>
    </row>
    <row r="109" spans="1:11" ht="25.5">
      <c r="A109" s="111">
        <v>85</v>
      </c>
      <c r="B109" s="88" t="s">
        <v>529</v>
      </c>
      <c r="C109" s="7" t="s">
        <v>439</v>
      </c>
      <c r="D109" s="28" t="s">
        <v>20</v>
      </c>
      <c r="E109" s="164" t="s">
        <v>327</v>
      </c>
      <c r="F109" s="163">
        <v>1</v>
      </c>
      <c r="G109" s="162">
        <v>0</v>
      </c>
      <c r="H109" s="161">
        <f t="shared" si="10"/>
        <v>0</v>
      </c>
      <c r="I109" s="160">
        <f t="shared" si="11"/>
        <v>0</v>
      </c>
      <c r="J109" s="174">
        <f t="shared" si="12"/>
        <v>0</v>
      </c>
      <c r="K109" s="159"/>
    </row>
    <row r="110" spans="1:11" ht="25.5">
      <c r="A110" s="111">
        <v>86</v>
      </c>
      <c r="B110" s="88" t="s">
        <v>529</v>
      </c>
      <c r="C110" s="7" t="s">
        <v>440</v>
      </c>
      <c r="D110" s="28" t="s">
        <v>19</v>
      </c>
      <c r="E110" s="164" t="s">
        <v>327</v>
      </c>
      <c r="F110" s="163">
        <v>1</v>
      </c>
      <c r="G110" s="162">
        <v>0</v>
      </c>
      <c r="H110" s="161">
        <f t="shared" si="10"/>
        <v>0</v>
      </c>
      <c r="I110" s="160">
        <f t="shared" si="11"/>
        <v>0</v>
      </c>
      <c r="J110" s="174">
        <f t="shared" si="12"/>
        <v>0</v>
      </c>
      <c r="K110" s="159"/>
    </row>
    <row r="111" spans="1:11" ht="25.5">
      <c r="A111" s="111">
        <v>87</v>
      </c>
      <c r="B111" s="88" t="s">
        <v>529</v>
      </c>
      <c r="C111" s="7" t="s">
        <v>441</v>
      </c>
      <c r="D111" s="28" t="s">
        <v>18</v>
      </c>
      <c r="E111" s="164" t="s">
        <v>327</v>
      </c>
      <c r="F111" s="163">
        <v>1</v>
      </c>
      <c r="G111" s="162">
        <v>0</v>
      </c>
      <c r="H111" s="161">
        <f t="shared" si="10"/>
        <v>0</v>
      </c>
      <c r="I111" s="160">
        <f t="shared" si="11"/>
        <v>0</v>
      </c>
      <c r="J111" s="174">
        <f t="shared" si="12"/>
        <v>0</v>
      </c>
      <c r="K111" s="159"/>
    </row>
    <row r="112" spans="1:11" ht="12.75">
      <c r="A112" s="111">
        <v>88</v>
      </c>
      <c r="B112" s="88" t="s">
        <v>529</v>
      </c>
      <c r="C112" s="7" t="s">
        <v>442</v>
      </c>
      <c r="D112" s="31" t="s">
        <v>524</v>
      </c>
      <c r="E112" s="164"/>
      <c r="F112" s="163">
        <v>0</v>
      </c>
      <c r="G112" s="162">
        <v>0</v>
      </c>
      <c r="H112" s="161">
        <f t="shared" si="10"/>
        <v>0</v>
      </c>
      <c r="I112" s="160">
        <f t="shared" si="11"/>
        <v>0</v>
      </c>
      <c r="J112" s="174">
        <f t="shared" si="12"/>
        <v>0</v>
      </c>
      <c r="K112" s="159"/>
    </row>
    <row r="113" spans="1:11" ht="12.75">
      <c r="A113" s="111">
        <v>89</v>
      </c>
      <c r="B113" s="88" t="s">
        <v>529</v>
      </c>
      <c r="C113" s="7" t="s">
        <v>17</v>
      </c>
      <c r="D113" s="31" t="s">
        <v>524</v>
      </c>
      <c r="E113" s="164"/>
      <c r="F113" s="163">
        <v>0</v>
      </c>
      <c r="G113" s="162">
        <v>0</v>
      </c>
      <c r="H113" s="161">
        <f t="shared" si="10"/>
        <v>0</v>
      </c>
      <c r="I113" s="160">
        <f t="shared" si="11"/>
        <v>0</v>
      </c>
      <c r="J113" s="174">
        <f t="shared" si="12"/>
        <v>0</v>
      </c>
      <c r="K113" s="159"/>
    </row>
    <row r="114" spans="1:11" ht="12.75">
      <c r="A114" s="111">
        <v>90</v>
      </c>
      <c r="B114" s="88" t="s">
        <v>529</v>
      </c>
      <c r="C114" s="7" t="s">
        <v>16</v>
      </c>
      <c r="D114" s="31" t="s">
        <v>524</v>
      </c>
      <c r="E114" s="164"/>
      <c r="F114" s="163">
        <v>0</v>
      </c>
      <c r="G114" s="162">
        <v>0</v>
      </c>
      <c r="H114" s="161">
        <f t="shared" si="10"/>
        <v>0</v>
      </c>
      <c r="I114" s="160">
        <f t="shared" si="11"/>
        <v>0</v>
      </c>
      <c r="J114" s="174">
        <f t="shared" si="12"/>
        <v>0</v>
      </c>
      <c r="K114" s="159"/>
    </row>
    <row r="115" spans="1:11" ht="25.5">
      <c r="A115" s="111">
        <v>91</v>
      </c>
      <c r="B115" s="88" t="s">
        <v>529</v>
      </c>
      <c r="C115" s="7" t="s">
        <v>443</v>
      </c>
      <c r="D115" s="28" t="s">
        <v>15</v>
      </c>
      <c r="E115" s="164" t="s">
        <v>327</v>
      </c>
      <c r="F115" s="163">
        <v>1</v>
      </c>
      <c r="G115" s="162">
        <v>0</v>
      </c>
      <c r="H115" s="161">
        <f t="shared" si="10"/>
        <v>0</v>
      </c>
      <c r="I115" s="160">
        <f t="shared" si="11"/>
        <v>0</v>
      </c>
      <c r="J115" s="174">
        <f t="shared" si="12"/>
        <v>0</v>
      </c>
      <c r="K115" s="159"/>
    </row>
    <row r="116" spans="1:11" ht="12.75">
      <c r="A116" s="111">
        <v>92</v>
      </c>
      <c r="B116" s="88" t="s">
        <v>529</v>
      </c>
      <c r="C116" s="7" t="s">
        <v>444</v>
      </c>
      <c r="D116" s="28" t="s">
        <v>14</v>
      </c>
      <c r="E116" s="164" t="s">
        <v>327</v>
      </c>
      <c r="F116" s="163">
        <v>1</v>
      </c>
      <c r="G116" s="162">
        <v>0</v>
      </c>
      <c r="H116" s="161">
        <f t="shared" si="10"/>
        <v>0</v>
      </c>
      <c r="I116" s="160">
        <f t="shared" si="11"/>
        <v>0</v>
      </c>
      <c r="J116" s="174">
        <f t="shared" si="12"/>
        <v>0</v>
      </c>
      <c r="K116" s="159"/>
    </row>
    <row r="117" spans="1:11" ht="12.75">
      <c r="A117" s="111">
        <v>93</v>
      </c>
      <c r="B117" s="88" t="s">
        <v>529</v>
      </c>
      <c r="C117" s="7" t="s">
        <v>445</v>
      </c>
      <c r="D117" s="31" t="s">
        <v>13</v>
      </c>
      <c r="E117" s="164" t="s">
        <v>327</v>
      </c>
      <c r="F117" s="163">
        <v>1</v>
      </c>
      <c r="G117" s="162">
        <v>0</v>
      </c>
      <c r="H117" s="161">
        <f t="shared" si="10"/>
        <v>0</v>
      </c>
      <c r="I117" s="160">
        <f t="shared" si="11"/>
        <v>0</v>
      </c>
      <c r="J117" s="174">
        <f t="shared" si="12"/>
        <v>0</v>
      </c>
      <c r="K117" s="159"/>
    </row>
    <row r="118" spans="1:11" ht="12.75">
      <c r="A118" s="111">
        <v>94</v>
      </c>
      <c r="B118" s="88" t="s">
        <v>529</v>
      </c>
      <c r="C118" s="7" t="s">
        <v>12</v>
      </c>
      <c r="D118" s="31" t="s">
        <v>524</v>
      </c>
      <c r="E118" s="164"/>
      <c r="F118" s="163">
        <v>0</v>
      </c>
      <c r="G118" s="162">
        <v>0</v>
      </c>
      <c r="H118" s="161">
        <f t="shared" si="10"/>
        <v>0</v>
      </c>
      <c r="I118" s="160">
        <f t="shared" si="11"/>
        <v>0</v>
      </c>
      <c r="J118" s="174">
        <f t="shared" si="12"/>
        <v>0</v>
      </c>
      <c r="K118" s="159"/>
    </row>
    <row r="119" spans="1:11" ht="12.75">
      <c r="A119" s="111">
        <v>95</v>
      </c>
      <c r="B119" s="88" t="s">
        <v>529</v>
      </c>
      <c r="C119" s="7" t="s">
        <v>446</v>
      </c>
      <c r="D119" s="28" t="s">
        <v>524</v>
      </c>
      <c r="E119" s="164"/>
      <c r="F119" s="163">
        <v>0</v>
      </c>
      <c r="G119" s="162">
        <v>0</v>
      </c>
      <c r="H119" s="161">
        <f t="shared" si="10"/>
        <v>0</v>
      </c>
      <c r="I119" s="160">
        <f t="shared" si="11"/>
        <v>0</v>
      </c>
      <c r="J119" s="174">
        <f t="shared" si="12"/>
        <v>0</v>
      </c>
      <c r="K119" s="159"/>
    </row>
    <row r="120" spans="1:11" ht="12.75">
      <c r="A120" s="111">
        <v>96</v>
      </c>
      <c r="B120" s="88" t="s">
        <v>529</v>
      </c>
      <c r="C120" s="7" t="s">
        <v>11</v>
      </c>
      <c r="D120" s="28" t="s">
        <v>524</v>
      </c>
      <c r="E120" s="164"/>
      <c r="F120" s="163">
        <v>0</v>
      </c>
      <c r="G120" s="162">
        <v>0</v>
      </c>
      <c r="H120" s="161">
        <f t="shared" si="10"/>
        <v>0</v>
      </c>
      <c r="I120" s="160">
        <f t="shared" si="11"/>
        <v>0</v>
      </c>
      <c r="J120" s="174">
        <f t="shared" si="12"/>
        <v>0</v>
      </c>
      <c r="K120" s="159"/>
    </row>
    <row r="121" spans="1:11" ht="12.75">
      <c r="A121" s="111">
        <v>97</v>
      </c>
      <c r="B121" s="88" t="s">
        <v>529</v>
      </c>
      <c r="C121" s="7" t="s">
        <v>447</v>
      </c>
      <c r="D121" s="31" t="s">
        <v>524</v>
      </c>
      <c r="E121" s="164"/>
      <c r="F121" s="163">
        <v>0</v>
      </c>
      <c r="G121" s="162">
        <v>0</v>
      </c>
      <c r="H121" s="161">
        <f t="shared" si="10"/>
        <v>0</v>
      </c>
      <c r="I121" s="160">
        <f t="shared" si="11"/>
        <v>0</v>
      </c>
      <c r="J121" s="174">
        <f t="shared" si="12"/>
        <v>0</v>
      </c>
      <c r="K121" s="159"/>
    </row>
    <row r="122" spans="1:11" ht="12.75">
      <c r="A122" s="111">
        <v>98</v>
      </c>
      <c r="B122" s="88" t="s">
        <v>529</v>
      </c>
      <c r="C122" s="7" t="s">
        <v>448</v>
      </c>
      <c r="D122" s="31" t="s">
        <v>524</v>
      </c>
      <c r="E122" s="164"/>
      <c r="F122" s="163">
        <v>0</v>
      </c>
      <c r="G122" s="162">
        <v>0</v>
      </c>
      <c r="H122" s="161">
        <f aca="true" t="shared" si="13" ref="H122:H145">F122*G122</f>
        <v>0</v>
      </c>
      <c r="I122" s="160">
        <f t="shared" si="11"/>
        <v>0</v>
      </c>
      <c r="J122" s="174">
        <f t="shared" si="12"/>
        <v>0</v>
      </c>
      <c r="K122" s="159"/>
    </row>
    <row r="123" spans="1:11" ht="12.75">
      <c r="A123" s="111">
        <v>99</v>
      </c>
      <c r="B123" s="88" t="s">
        <v>529</v>
      </c>
      <c r="C123" s="7" t="s">
        <v>449</v>
      </c>
      <c r="D123" s="31" t="s">
        <v>524</v>
      </c>
      <c r="E123" s="164"/>
      <c r="F123" s="163">
        <v>0</v>
      </c>
      <c r="G123" s="162">
        <v>0</v>
      </c>
      <c r="H123" s="161">
        <f t="shared" si="13"/>
        <v>0</v>
      </c>
      <c r="I123" s="160">
        <f t="shared" si="11"/>
        <v>0</v>
      </c>
      <c r="J123" s="174">
        <f t="shared" si="12"/>
        <v>0</v>
      </c>
      <c r="K123" s="159"/>
    </row>
    <row r="124" spans="1:11" ht="12.75">
      <c r="A124" s="111">
        <v>100</v>
      </c>
      <c r="B124" s="88" t="s">
        <v>529</v>
      </c>
      <c r="C124" s="7" t="s">
        <v>450</v>
      </c>
      <c r="D124" s="28" t="s">
        <v>10</v>
      </c>
      <c r="E124" s="166" t="s">
        <v>353</v>
      </c>
      <c r="F124" s="163">
        <v>50</v>
      </c>
      <c r="G124" s="162">
        <v>0</v>
      </c>
      <c r="H124" s="161">
        <f t="shared" si="13"/>
        <v>0</v>
      </c>
      <c r="I124" s="160">
        <f t="shared" si="11"/>
        <v>0</v>
      </c>
      <c r="J124" s="174">
        <f t="shared" si="12"/>
        <v>0</v>
      </c>
      <c r="K124" s="159"/>
    </row>
    <row r="125" spans="1:11" ht="12.75">
      <c r="A125" s="111">
        <v>101</v>
      </c>
      <c r="B125" s="88" t="s">
        <v>529</v>
      </c>
      <c r="C125" s="7" t="s">
        <v>451</v>
      </c>
      <c r="D125" s="28" t="s">
        <v>9</v>
      </c>
      <c r="E125" s="166" t="s">
        <v>353</v>
      </c>
      <c r="F125" s="163">
        <v>50</v>
      </c>
      <c r="G125" s="162">
        <v>0</v>
      </c>
      <c r="H125" s="161">
        <f t="shared" si="13"/>
        <v>0</v>
      </c>
      <c r="I125" s="160">
        <f t="shared" si="11"/>
        <v>0</v>
      </c>
      <c r="J125" s="174">
        <f t="shared" si="12"/>
        <v>0</v>
      </c>
      <c r="K125" s="159"/>
    </row>
    <row r="126" spans="1:11" ht="12.75">
      <c r="A126" s="111">
        <v>102</v>
      </c>
      <c r="B126" s="88" t="s">
        <v>529</v>
      </c>
      <c r="C126" s="7" t="s">
        <v>452</v>
      </c>
      <c r="D126" s="28" t="s">
        <v>8</v>
      </c>
      <c r="E126" s="166" t="s">
        <v>353</v>
      </c>
      <c r="F126" s="163">
        <v>50</v>
      </c>
      <c r="G126" s="162">
        <v>0</v>
      </c>
      <c r="H126" s="161">
        <f t="shared" si="13"/>
        <v>0</v>
      </c>
      <c r="I126" s="160">
        <f t="shared" si="11"/>
        <v>0</v>
      </c>
      <c r="J126" s="174">
        <f t="shared" si="12"/>
        <v>0</v>
      </c>
      <c r="K126" s="159"/>
    </row>
    <row r="127" spans="1:11" ht="12.75">
      <c r="A127" s="111">
        <v>103</v>
      </c>
      <c r="B127" s="88" t="s">
        <v>529</v>
      </c>
      <c r="C127" s="7" t="s">
        <v>453</v>
      </c>
      <c r="D127" s="28" t="s">
        <v>524</v>
      </c>
      <c r="E127" s="163"/>
      <c r="F127" s="178">
        <v>0</v>
      </c>
      <c r="G127" s="162">
        <v>0</v>
      </c>
      <c r="H127" s="161">
        <f t="shared" si="13"/>
        <v>0</v>
      </c>
      <c r="I127" s="160">
        <f t="shared" si="11"/>
        <v>0</v>
      </c>
      <c r="J127" s="174">
        <f t="shared" si="12"/>
        <v>0</v>
      </c>
      <c r="K127" s="159"/>
    </row>
    <row r="128" spans="1:11" ht="12.75">
      <c r="A128" s="111">
        <v>104</v>
      </c>
      <c r="B128" s="88" t="s">
        <v>529</v>
      </c>
      <c r="C128" s="7" t="s">
        <v>454</v>
      </c>
      <c r="D128" s="28" t="s">
        <v>524</v>
      </c>
      <c r="E128" s="163"/>
      <c r="F128" s="178">
        <v>0</v>
      </c>
      <c r="G128" s="162">
        <v>0</v>
      </c>
      <c r="H128" s="161">
        <f t="shared" si="13"/>
        <v>0</v>
      </c>
      <c r="I128" s="160">
        <f t="shared" si="11"/>
        <v>0</v>
      </c>
      <c r="J128" s="174">
        <f t="shared" si="12"/>
        <v>0</v>
      </c>
      <c r="K128" s="159"/>
    </row>
    <row r="129" spans="1:11" ht="25.5">
      <c r="A129" s="111">
        <v>105</v>
      </c>
      <c r="B129" s="88" t="s">
        <v>529</v>
      </c>
      <c r="C129" s="7" t="s">
        <v>455</v>
      </c>
      <c r="D129" s="28" t="s">
        <v>7</v>
      </c>
      <c r="E129" s="166" t="s">
        <v>353</v>
      </c>
      <c r="F129" s="178">
        <v>70</v>
      </c>
      <c r="G129" s="162">
        <v>0</v>
      </c>
      <c r="H129" s="161">
        <f t="shared" si="13"/>
        <v>0</v>
      </c>
      <c r="I129" s="160">
        <f t="shared" si="11"/>
        <v>0</v>
      </c>
      <c r="J129" s="174">
        <f t="shared" si="12"/>
        <v>0</v>
      </c>
      <c r="K129" s="159"/>
    </row>
    <row r="130" spans="1:11" ht="25.5">
      <c r="A130" s="111">
        <v>106</v>
      </c>
      <c r="B130" s="88" t="s">
        <v>529</v>
      </c>
      <c r="C130" s="7" t="s">
        <v>456</v>
      </c>
      <c r="D130" s="28" t="s">
        <v>6</v>
      </c>
      <c r="E130" s="166" t="s">
        <v>353</v>
      </c>
      <c r="F130" s="178">
        <v>40</v>
      </c>
      <c r="G130" s="162">
        <v>0</v>
      </c>
      <c r="H130" s="161">
        <f t="shared" si="13"/>
        <v>0</v>
      </c>
      <c r="I130" s="160">
        <f t="shared" si="11"/>
        <v>0</v>
      </c>
      <c r="J130" s="174">
        <f t="shared" si="12"/>
        <v>0</v>
      </c>
      <c r="K130" s="159"/>
    </row>
    <row r="131" spans="1:11" ht="12.75">
      <c r="A131" s="111">
        <v>107</v>
      </c>
      <c r="B131" s="88" t="s">
        <v>529</v>
      </c>
      <c r="C131" s="7" t="s">
        <v>457</v>
      </c>
      <c r="D131" s="28" t="s">
        <v>524</v>
      </c>
      <c r="E131" s="163"/>
      <c r="F131" s="178">
        <v>0</v>
      </c>
      <c r="G131" s="162">
        <v>0</v>
      </c>
      <c r="H131" s="161">
        <f t="shared" si="13"/>
        <v>0</v>
      </c>
      <c r="I131" s="160">
        <f t="shared" si="11"/>
        <v>0</v>
      </c>
      <c r="J131" s="174">
        <f t="shared" si="12"/>
        <v>0</v>
      </c>
      <c r="K131" s="159"/>
    </row>
    <row r="132" spans="1:11" ht="12.75">
      <c r="A132" s="111">
        <v>108</v>
      </c>
      <c r="B132" s="88" t="s">
        <v>529</v>
      </c>
      <c r="C132" s="7" t="s">
        <v>458</v>
      </c>
      <c r="D132" s="28" t="s">
        <v>524</v>
      </c>
      <c r="E132" s="163"/>
      <c r="F132" s="178">
        <v>0</v>
      </c>
      <c r="G132" s="162">
        <v>0</v>
      </c>
      <c r="H132" s="161">
        <f t="shared" si="13"/>
        <v>0</v>
      </c>
      <c r="I132" s="160">
        <f t="shared" si="11"/>
        <v>0</v>
      </c>
      <c r="J132" s="174">
        <f t="shared" si="12"/>
        <v>0</v>
      </c>
      <c r="K132" s="159"/>
    </row>
    <row r="133" spans="1:11" ht="12.75">
      <c r="A133" s="111">
        <v>109</v>
      </c>
      <c r="B133" s="88" t="s">
        <v>529</v>
      </c>
      <c r="C133" s="7" t="s">
        <v>460</v>
      </c>
      <c r="D133" s="28" t="s">
        <v>5</v>
      </c>
      <c r="E133" s="166" t="s">
        <v>326</v>
      </c>
      <c r="F133" s="163">
        <v>1</v>
      </c>
      <c r="G133" s="162">
        <v>0</v>
      </c>
      <c r="H133" s="161">
        <f t="shared" si="13"/>
        <v>0</v>
      </c>
      <c r="I133" s="160">
        <f aca="true" t="shared" si="14" ref="I133:I145">H133*$K$37</f>
        <v>0</v>
      </c>
      <c r="J133" s="174">
        <f aca="true" t="shared" si="15" ref="J133:J145">H133+I133</f>
        <v>0</v>
      </c>
      <c r="K133" s="159"/>
    </row>
    <row r="134" spans="1:11" ht="12.75">
      <c r="A134" s="111">
        <v>110</v>
      </c>
      <c r="B134" s="88" t="s">
        <v>529</v>
      </c>
      <c r="C134" s="7" t="s">
        <v>459</v>
      </c>
      <c r="D134" s="28" t="s">
        <v>4</v>
      </c>
      <c r="E134" s="166" t="s">
        <v>326</v>
      </c>
      <c r="F134" s="163">
        <v>1</v>
      </c>
      <c r="G134" s="162">
        <v>0</v>
      </c>
      <c r="H134" s="161">
        <f t="shared" si="13"/>
        <v>0</v>
      </c>
      <c r="I134" s="160">
        <f t="shared" si="14"/>
        <v>0</v>
      </c>
      <c r="J134" s="174">
        <f t="shared" si="15"/>
        <v>0</v>
      </c>
      <c r="K134" s="159"/>
    </row>
    <row r="135" spans="1:11" ht="12.75">
      <c r="A135" s="111">
        <v>111</v>
      </c>
      <c r="B135" s="88" t="s">
        <v>529</v>
      </c>
      <c r="C135" s="7" t="s">
        <v>461</v>
      </c>
      <c r="D135" s="28" t="s">
        <v>524</v>
      </c>
      <c r="E135" s="163"/>
      <c r="F135" s="163">
        <v>0</v>
      </c>
      <c r="G135" s="162">
        <v>0</v>
      </c>
      <c r="H135" s="161">
        <f t="shared" si="13"/>
        <v>0</v>
      </c>
      <c r="I135" s="160">
        <f t="shared" si="14"/>
        <v>0</v>
      </c>
      <c r="J135" s="174">
        <f t="shared" si="15"/>
        <v>0</v>
      </c>
      <c r="K135" s="159"/>
    </row>
    <row r="136" spans="1:11" ht="38.25">
      <c r="A136" s="111">
        <v>112</v>
      </c>
      <c r="B136" s="88" t="s">
        <v>3</v>
      </c>
      <c r="C136" s="7" t="s">
        <v>492</v>
      </c>
      <c r="D136" s="28" t="s">
        <v>2</v>
      </c>
      <c r="E136" s="166" t="s">
        <v>326</v>
      </c>
      <c r="F136" s="163">
        <v>1</v>
      </c>
      <c r="G136" s="162">
        <v>0</v>
      </c>
      <c r="H136" s="161">
        <f t="shared" si="13"/>
        <v>0</v>
      </c>
      <c r="I136" s="160">
        <f t="shared" si="14"/>
        <v>0</v>
      </c>
      <c r="J136" s="174">
        <f t="shared" si="15"/>
        <v>0</v>
      </c>
      <c r="K136" s="159"/>
    </row>
    <row r="137" spans="1:11" ht="12.75">
      <c r="A137" s="111">
        <v>113</v>
      </c>
      <c r="B137" s="88" t="s">
        <v>529</v>
      </c>
      <c r="C137" s="7" t="s">
        <v>1</v>
      </c>
      <c r="D137" s="28" t="s">
        <v>0</v>
      </c>
      <c r="E137" s="164" t="s">
        <v>327</v>
      </c>
      <c r="F137" s="163">
        <v>4</v>
      </c>
      <c r="G137" s="162">
        <v>0</v>
      </c>
      <c r="H137" s="161">
        <f t="shared" si="13"/>
        <v>0</v>
      </c>
      <c r="I137" s="160">
        <f t="shared" si="14"/>
        <v>0</v>
      </c>
      <c r="J137" s="174">
        <f t="shared" si="15"/>
        <v>0</v>
      </c>
      <c r="K137" s="159"/>
    </row>
    <row r="138" spans="1:11" ht="409.5" customHeight="1">
      <c r="A138" s="111">
        <v>114</v>
      </c>
      <c r="B138" s="88" t="s">
        <v>529</v>
      </c>
      <c r="C138" s="7" t="s">
        <v>429</v>
      </c>
      <c r="D138" s="42" t="s">
        <v>166</v>
      </c>
      <c r="E138" s="164" t="s">
        <v>327</v>
      </c>
      <c r="F138" s="163">
        <v>20</v>
      </c>
      <c r="G138" s="162">
        <v>0</v>
      </c>
      <c r="H138" s="161">
        <f t="shared" si="13"/>
        <v>0</v>
      </c>
      <c r="I138" s="160">
        <f t="shared" si="14"/>
        <v>0</v>
      </c>
      <c r="J138" s="174">
        <f t="shared" si="15"/>
        <v>0</v>
      </c>
      <c r="K138" s="159"/>
    </row>
    <row r="139" spans="1:11" ht="12.75">
      <c r="A139" s="111">
        <v>115</v>
      </c>
      <c r="B139" s="88" t="s">
        <v>529</v>
      </c>
      <c r="C139" s="7" t="s">
        <v>493</v>
      </c>
      <c r="D139" s="179" t="s">
        <v>242</v>
      </c>
      <c r="E139" s="164" t="s">
        <v>327</v>
      </c>
      <c r="F139" s="163">
        <v>15</v>
      </c>
      <c r="G139" s="162">
        <v>0</v>
      </c>
      <c r="H139" s="161">
        <f t="shared" si="13"/>
        <v>0</v>
      </c>
      <c r="I139" s="160">
        <f t="shared" si="14"/>
        <v>0</v>
      </c>
      <c r="J139" s="174">
        <f t="shared" si="15"/>
        <v>0</v>
      </c>
      <c r="K139" s="159"/>
    </row>
    <row r="140" spans="1:11" ht="38.25">
      <c r="A140" s="292">
        <v>116</v>
      </c>
      <c r="B140" s="317" t="s">
        <v>529</v>
      </c>
      <c r="C140" s="7" t="s">
        <v>241</v>
      </c>
      <c r="D140" s="31" t="s">
        <v>240</v>
      </c>
      <c r="E140" s="164" t="s">
        <v>327</v>
      </c>
      <c r="F140" s="163">
        <v>2</v>
      </c>
      <c r="G140" s="162">
        <v>0</v>
      </c>
      <c r="H140" s="161">
        <f t="shared" si="13"/>
        <v>0</v>
      </c>
      <c r="I140" s="160">
        <f t="shared" si="14"/>
        <v>0</v>
      </c>
      <c r="J140" s="174">
        <f t="shared" si="15"/>
        <v>0</v>
      </c>
      <c r="K140" s="159"/>
    </row>
    <row r="141" spans="1:11" ht="76.5">
      <c r="A141" s="292"/>
      <c r="B141" s="317"/>
      <c r="C141" s="7" t="s">
        <v>239</v>
      </c>
      <c r="D141" s="31" t="s">
        <v>238</v>
      </c>
      <c r="E141" s="164" t="s">
        <v>327</v>
      </c>
      <c r="F141" s="163">
        <v>4</v>
      </c>
      <c r="G141" s="162">
        <v>0</v>
      </c>
      <c r="H141" s="161">
        <f t="shared" si="13"/>
        <v>0</v>
      </c>
      <c r="I141" s="160">
        <f t="shared" si="14"/>
        <v>0</v>
      </c>
      <c r="J141" s="174">
        <f t="shared" si="15"/>
        <v>0</v>
      </c>
      <c r="K141" s="159"/>
    </row>
    <row r="142" spans="1:11" ht="63.75">
      <c r="A142" s="292"/>
      <c r="B142" s="317"/>
      <c r="C142" s="7" t="s">
        <v>237</v>
      </c>
      <c r="D142" s="31" t="s">
        <v>236</v>
      </c>
      <c r="E142" s="164" t="s">
        <v>327</v>
      </c>
      <c r="F142" s="163">
        <v>1</v>
      </c>
      <c r="G142" s="162">
        <v>0</v>
      </c>
      <c r="H142" s="161">
        <f t="shared" si="13"/>
        <v>0</v>
      </c>
      <c r="I142" s="160">
        <f t="shared" si="14"/>
        <v>0</v>
      </c>
      <c r="J142" s="174">
        <f t="shared" si="15"/>
        <v>0</v>
      </c>
      <c r="K142" s="159"/>
    </row>
    <row r="143" spans="1:11" ht="51">
      <c r="A143" s="292"/>
      <c r="B143" s="317"/>
      <c r="C143" s="7" t="s">
        <v>235</v>
      </c>
      <c r="D143" s="31" t="s">
        <v>234</v>
      </c>
      <c r="E143" s="164" t="s">
        <v>327</v>
      </c>
      <c r="F143" s="163">
        <v>1</v>
      </c>
      <c r="G143" s="162">
        <v>0</v>
      </c>
      <c r="H143" s="161">
        <f t="shared" si="13"/>
        <v>0</v>
      </c>
      <c r="I143" s="160">
        <f t="shared" si="14"/>
        <v>0</v>
      </c>
      <c r="J143" s="174">
        <f t="shared" si="15"/>
        <v>0</v>
      </c>
      <c r="K143" s="159"/>
    </row>
    <row r="144" spans="1:11" ht="38.25">
      <c r="A144" s="292"/>
      <c r="B144" s="317"/>
      <c r="C144" s="7" t="s">
        <v>233</v>
      </c>
      <c r="D144" s="31" t="s">
        <v>232</v>
      </c>
      <c r="E144" s="164" t="s">
        <v>327</v>
      </c>
      <c r="F144" s="163">
        <v>1</v>
      </c>
      <c r="G144" s="162">
        <v>0</v>
      </c>
      <c r="H144" s="161">
        <f t="shared" si="13"/>
        <v>0</v>
      </c>
      <c r="I144" s="160">
        <f t="shared" si="14"/>
        <v>0</v>
      </c>
      <c r="J144" s="174">
        <f t="shared" si="15"/>
        <v>0</v>
      </c>
      <c r="K144" s="159"/>
    </row>
    <row r="145" spans="1:11" ht="12.75">
      <c r="A145" s="292"/>
      <c r="B145" s="317"/>
      <c r="C145" s="7" t="s">
        <v>231</v>
      </c>
      <c r="D145" s="31" t="s">
        <v>230</v>
      </c>
      <c r="E145" s="164" t="s">
        <v>327</v>
      </c>
      <c r="F145" s="163">
        <v>1</v>
      </c>
      <c r="G145" s="162">
        <v>0</v>
      </c>
      <c r="H145" s="161">
        <f t="shared" si="13"/>
        <v>0</v>
      </c>
      <c r="I145" s="160">
        <f t="shared" si="14"/>
        <v>0</v>
      </c>
      <c r="J145" s="174">
        <f t="shared" si="15"/>
        <v>0</v>
      </c>
      <c r="K145" s="159"/>
    </row>
    <row r="146" spans="1:11" ht="12.75">
      <c r="A146" s="111">
        <v>117</v>
      </c>
      <c r="B146" s="88"/>
      <c r="C146" s="7"/>
      <c r="D146" s="28" t="s">
        <v>524</v>
      </c>
      <c r="E146" s="164"/>
      <c r="F146" s="163"/>
      <c r="G146" s="162"/>
      <c r="H146" s="161"/>
      <c r="I146" s="160"/>
      <c r="J146" s="174"/>
      <c r="K146" s="159"/>
    </row>
    <row r="147" spans="1:11" ht="12.75">
      <c r="A147" s="292" t="s">
        <v>229</v>
      </c>
      <c r="B147" s="293"/>
      <c r="C147" s="293"/>
      <c r="D147" s="293"/>
      <c r="E147" s="293"/>
      <c r="F147" s="293"/>
      <c r="G147" s="293"/>
      <c r="H147" s="293"/>
      <c r="I147" s="293"/>
      <c r="J147" s="349"/>
      <c r="K147" s="159"/>
    </row>
    <row r="148" spans="1:11" ht="38.25">
      <c r="A148" s="292">
        <v>118</v>
      </c>
      <c r="B148" s="317"/>
      <c r="C148" s="7" t="s">
        <v>228</v>
      </c>
      <c r="D148" s="31" t="s">
        <v>227</v>
      </c>
      <c r="E148" s="164" t="s">
        <v>327</v>
      </c>
      <c r="F148" s="163">
        <v>10</v>
      </c>
      <c r="G148" s="162">
        <v>0</v>
      </c>
      <c r="H148" s="161">
        <f>F148*G148</f>
        <v>0</v>
      </c>
      <c r="I148" s="160">
        <f>H148*$K$148</f>
        <v>0</v>
      </c>
      <c r="J148" s="174">
        <f>H148+I148</f>
        <v>0</v>
      </c>
      <c r="K148" s="159">
        <v>0.21</v>
      </c>
    </row>
    <row r="149" spans="1:11" ht="38.25" customHeight="1">
      <c r="A149" s="292"/>
      <c r="B149" s="317"/>
      <c r="C149" s="7" t="s">
        <v>226</v>
      </c>
      <c r="D149" s="28" t="s">
        <v>225</v>
      </c>
      <c r="E149" s="164" t="s">
        <v>327</v>
      </c>
      <c r="F149" s="163">
        <v>4</v>
      </c>
      <c r="G149" s="162">
        <v>0</v>
      </c>
      <c r="H149" s="161">
        <f>F149*G149</f>
        <v>0</v>
      </c>
      <c r="I149" s="160">
        <f>H149*$K$148</f>
        <v>0</v>
      </c>
      <c r="J149" s="174">
        <f>H149+I149</f>
        <v>0</v>
      </c>
      <c r="K149" s="159"/>
    </row>
    <row r="150" spans="1:11" ht="38.25">
      <c r="A150" s="111">
        <v>119</v>
      </c>
      <c r="B150" s="88"/>
      <c r="C150" s="7" t="s">
        <v>224</v>
      </c>
      <c r="D150" s="28" t="s">
        <v>223</v>
      </c>
      <c r="E150" s="164" t="s">
        <v>327</v>
      </c>
      <c r="F150" s="163">
        <v>28</v>
      </c>
      <c r="G150" s="162">
        <v>0</v>
      </c>
      <c r="H150" s="161">
        <f>F150*G150</f>
        <v>0</v>
      </c>
      <c r="I150" s="160">
        <f>H150*$K$148</f>
        <v>0</v>
      </c>
      <c r="J150" s="174">
        <f>H150+I150</f>
        <v>0</v>
      </c>
      <c r="K150" s="159"/>
    </row>
    <row r="151" spans="1:11" ht="51">
      <c r="A151" s="111">
        <v>120</v>
      </c>
      <c r="B151" s="88"/>
      <c r="C151" s="7" t="s">
        <v>222</v>
      </c>
      <c r="D151" s="165" t="s">
        <v>221</v>
      </c>
      <c r="E151" s="164" t="s">
        <v>327</v>
      </c>
      <c r="F151" s="163">
        <v>5</v>
      </c>
      <c r="G151" s="162">
        <v>0</v>
      </c>
      <c r="H151" s="161">
        <f>F151*G151</f>
        <v>0</v>
      </c>
      <c r="I151" s="160">
        <f>H151*$K$148</f>
        <v>0</v>
      </c>
      <c r="J151" s="174">
        <f>H151+I151</f>
        <v>0</v>
      </c>
      <c r="K151" s="159"/>
    </row>
    <row r="152" spans="1:11" ht="25.5">
      <c r="A152" s="111">
        <v>121</v>
      </c>
      <c r="B152" s="88"/>
      <c r="C152" s="7" t="s">
        <v>220</v>
      </c>
      <c r="D152" s="28" t="s">
        <v>219</v>
      </c>
      <c r="E152" s="164" t="s">
        <v>327</v>
      </c>
      <c r="F152" s="163">
        <v>4</v>
      </c>
      <c r="G152" s="162">
        <v>0</v>
      </c>
      <c r="H152" s="161">
        <f>F152*G152</f>
        <v>0</v>
      </c>
      <c r="I152" s="160">
        <f>H152*$K$148</f>
        <v>0</v>
      </c>
      <c r="J152" s="174">
        <f>H152+I152</f>
        <v>0</v>
      </c>
      <c r="K152" s="159"/>
    </row>
    <row r="153" spans="1:11" ht="13.5" thickBot="1">
      <c r="A153" s="158"/>
      <c r="B153" s="156"/>
      <c r="C153" s="156"/>
      <c r="D153" s="156"/>
      <c r="E153" s="156"/>
      <c r="F153" s="156"/>
      <c r="G153" s="156"/>
      <c r="H153" s="157"/>
      <c r="I153" s="156"/>
      <c r="J153" s="155"/>
      <c r="K153" s="94"/>
    </row>
    <row r="154" spans="1:11" ht="12.75" customHeight="1">
      <c r="A154" s="346" t="s">
        <v>218</v>
      </c>
      <c r="B154" s="347"/>
      <c r="C154" s="347"/>
      <c r="D154" s="347"/>
      <c r="E154" s="347"/>
      <c r="F154" s="347"/>
      <c r="G154" s="347"/>
      <c r="H154" s="347"/>
      <c r="I154" s="347"/>
      <c r="J154" s="348"/>
      <c r="K154" s="94"/>
    </row>
    <row r="155" spans="1:11" ht="16.5" customHeight="1" thickBot="1">
      <c r="A155" s="154"/>
      <c r="B155" s="153"/>
      <c r="C155" s="152"/>
      <c r="D155" s="151"/>
      <c r="E155" s="150"/>
      <c r="F155" s="149"/>
      <c r="G155" s="148"/>
      <c r="H155" s="147">
        <f>SUM(H12:H152)</f>
        <v>0</v>
      </c>
      <c r="I155" s="146">
        <f>SUM(I12:I152)</f>
        <v>0</v>
      </c>
      <c r="J155" s="145">
        <f>SUM(J12:J152)</f>
        <v>0</v>
      </c>
      <c r="K155" s="94"/>
    </row>
    <row r="156" spans="1:11" ht="79.5" customHeight="1" thickBot="1">
      <c r="A156" s="343" t="s">
        <v>217</v>
      </c>
      <c r="B156" s="344"/>
      <c r="C156" s="344"/>
      <c r="D156" s="344"/>
      <c r="E156" s="344"/>
      <c r="F156" s="344"/>
      <c r="G156" s="344"/>
      <c r="H156" s="344"/>
      <c r="I156" s="344"/>
      <c r="J156" s="345"/>
      <c r="K156" s="94"/>
    </row>
    <row r="157" ht="27.75" customHeight="1"/>
    <row r="158" ht="12.75" customHeight="1"/>
  </sheetData>
  <sheetProtection selectLockedCells="1" selectUnlockedCells="1"/>
  <mergeCells count="34">
    <mergeCell ref="A37:A38"/>
    <mergeCell ref="A156:J156"/>
    <mergeCell ref="A154:J154"/>
    <mergeCell ref="A36:I36"/>
    <mergeCell ref="A147:J147"/>
    <mergeCell ref="B37:B38"/>
    <mergeCell ref="A148:A149"/>
    <mergeCell ref="B148:B149"/>
    <mergeCell ref="B140:B145"/>
    <mergeCell ref="A140:A145"/>
    <mergeCell ref="A10:J10"/>
    <mergeCell ref="A12:A16"/>
    <mergeCell ref="B12:B16"/>
    <mergeCell ref="B28:B32"/>
    <mergeCell ref="B19:B20"/>
    <mergeCell ref="A17:A18"/>
    <mergeCell ref="B26:B27"/>
    <mergeCell ref="A26:A27"/>
    <mergeCell ref="A28:A32"/>
    <mergeCell ref="B4:J4"/>
    <mergeCell ref="E6:F6"/>
    <mergeCell ref="G6:J6"/>
    <mergeCell ref="E7:F7"/>
    <mergeCell ref="G7:J7"/>
    <mergeCell ref="B2:J2"/>
    <mergeCell ref="B17:B18"/>
    <mergeCell ref="A19:A20"/>
    <mergeCell ref="B1:J1"/>
    <mergeCell ref="A8:J8"/>
    <mergeCell ref="B5:D5"/>
    <mergeCell ref="E5:F5"/>
    <mergeCell ref="G5:J5"/>
    <mergeCell ref="A11:J11"/>
    <mergeCell ref="B3:J3"/>
  </mergeCells>
  <printOptions/>
  <pageMargins left="0.39" right="0.36" top="0.5118055555555555" bottom="0.52" header="0.5118055555555555" footer="0.39375"/>
  <pageSetup fitToHeight="0" fitToWidth="1" horizontalDpi="600" verticalDpi="600" orientation="landscape" paperSize="8" r:id="rId1"/>
  <headerFooter alignWithMargins="0">
    <oddFooter>&amp;C-&amp;P-</oddFooter>
  </headerFooter>
  <rowBreaks count="3" manualBreakCount="3">
    <brk id="40" max="9" man="1"/>
    <brk id="61" max="9" man="1"/>
    <brk id="85"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petrzilek</cp:lastModifiedBy>
  <cp:lastPrinted>2013-03-21T11:04:57Z</cp:lastPrinted>
  <dcterms:modified xsi:type="dcterms:W3CDTF">2013-07-24T07:45:38Z</dcterms:modified>
  <cp:category/>
  <cp:version/>
  <cp:contentType/>
  <cp:contentStatus/>
</cp:coreProperties>
</file>