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3040" windowHeight="9396" tabRatio="500" activeTab="2"/>
  </bookViews>
  <sheets>
    <sheet name="KRYCI_LIST" sheetId="2" r:id="rId1"/>
    <sheet name="ROZPOCET_EZS" sheetId="1" r:id="rId2"/>
    <sheet name="ROZPOCET_KS" sheetId="3" r:id="rId3"/>
  </sheets>
  <definedNames>
    <definedName name="_xlnm._FilterDatabase" localSheetId="1" hidden="1">'ROZPOCET_EZS'!$B$5:$I$5</definedName>
  </definedNames>
  <calcPr calcId="152511"/>
</workbook>
</file>

<file path=xl/sharedStrings.xml><?xml version="1.0" encoding="utf-8"?>
<sst xmlns="http://schemas.openxmlformats.org/spreadsheetml/2006/main" count="129" uniqueCount="107">
  <si>
    <t>Zákazník:</t>
  </si>
  <si>
    <t>Nabídka na:</t>
  </si>
  <si>
    <t>Typ objektu:</t>
  </si>
  <si>
    <t>Škola</t>
  </si>
  <si>
    <t>DPH:</t>
  </si>
  <si>
    <t>Označení</t>
  </si>
  <si>
    <t>Název</t>
  </si>
  <si>
    <t>Cena/ks</t>
  </si>
  <si>
    <t>Ks</t>
  </si>
  <si>
    <t>Celkem</t>
  </si>
  <si>
    <t>Montáž/ks</t>
  </si>
  <si>
    <t>Poznámka</t>
  </si>
  <si>
    <t>Přístupový modul s displejem, klávesnicí a RFID</t>
  </si>
  <si>
    <t>Sběrnicová venkovní čtečka RFID</t>
  </si>
  <si>
    <t>Ovládací segment přístupových modulů</t>
  </si>
  <si>
    <t>PIR detektor pohybový sběrnicový</t>
  </si>
  <si>
    <t>Sběrnicový duální detektor PIR a MW</t>
  </si>
  <si>
    <t>Magnetický kontakt-závrtné relé i magnet</t>
  </si>
  <si>
    <r>
      <t xml:space="preserve">Ma.kont.povrchový </t>
    </r>
    <r>
      <rPr>
        <sz val="9"/>
        <color indexed="8"/>
        <rFont val="Arial CE"/>
        <family val="2"/>
      </rPr>
      <t>kovový (prům.apl. i kovové dveře)</t>
    </r>
  </si>
  <si>
    <t>Sběrnicový modul připojení 2 magnetů</t>
  </si>
  <si>
    <t>Siréna vnitřní sběrnicová</t>
  </si>
  <si>
    <t>Siréna venkovní sběrnic.-základna s elektronikou</t>
  </si>
  <si>
    <t>Montážní kabel 2 x 0,5 mm2 + 2 x 0,2 mm2</t>
  </si>
  <si>
    <t>Montážní kabel 4 x 0,2 mm2</t>
  </si>
  <si>
    <t>2 x 0,35 mm2</t>
  </si>
  <si>
    <t>Vnitřní Drát</t>
  </si>
  <si>
    <t>Pb Accu 12 V/18 Ah</t>
  </si>
  <si>
    <t>Doplňkový materiál</t>
  </si>
  <si>
    <t>Připojení LAN</t>
  </si>
  <si>
    <t>Nastavení systému a zaškolení obsluhy</t>
  </si>
  <si>
    <t>Materiál celkem</t>
  </si>
  <si>
    <t>Montáž celkem</t>
  </si>
  <si>
    <t>DPH</t>
  </si>
  <si>
    <t>Celkem včetně DPH</t>
  </si>
  <si>
    <t>RFID přístupové čipy</t>
  </si>
  <si>
    <t>ROZPOČET  EZS</t>
  </si>
  <si>
    <t>IP Kamerový systém</t>
  </si>
  <si>
    <t>ks</t>
  </si>
  <si>
    <t>Montáž</t>
  </si>
  <si>
    <t>2,0 MP Dome kamera, 83°, přísvit 30 m</t>
  </si>
  <si>
    <t>2,0 MP Bullet kamera, 51°, přísvit 60 m</t>
  </si>
  <si>
    <t xml:space="preserve">Switch 8x GLAN </t>
  </si>
  <si>
    <t>HDD pro kam. Systémy  3TB</t>
  </si>
  <si>
    <t>Propojovací box velký</t>
  </si>
  <si>
    <t>Vnitřní drát</t>
  </si>
  <si>
    <t>Pomocný materiál</t>
  </si>
  <si>
    <t>Veřejná zakázka</t>
  </si>
  <si>
    <t>Název akce:</t>
  </si>
  <si>
    <t>Zabezpečovací systém školy</t>
  </si>
  <si>
    <t>Číslo akce:</t>
  </si>
  <si>
    <t>4052 0 10409 - 2017</t>
  </si>
  <si>
    <t>Předmět veřejné zakázky:</t>
  </si>
  <si>
    <t>Dodávka</t>
  </si>
  <si>
    <t>Základní identifikační údaje</t>
  </si>
  <si>
    <t>Zadavatel:</t>
  </si>
  <si>
    <t>Název zadavatele:</t>
  </si>
  <si>
    <t>Střední průmyslová škola strojírenská a Jazyková škola s právem státní jazykové zkoušky, Kolín IV, Heverova 191</t>
  </si>
  <si>
    <t>Sídlo zadavatele:</t>
  </si>
  <si>
    <t xml:space="preserve">             Heverova 191</t>
  </si>
  <si>
    <t>280 02  Kolín IV</t>
  </si>
  <si>
    <t>IČ zadavatele:</t>
  </si>
  <si>
    <t>Osoba oprávněná jednat jménem zadavatele:</t>
  </si>
  <si>
    <t>Ing. Jaromír Kratochvíl</t>
  </si>
  <si>
    <t>Uchazeč:</t>
  </si>
  <si>
    <t>Název:</t>
  </si>
  <si>
    <t>Sídlo/místo podnikání:</t>
  </si>
  <si>
    <t>Telefon/fax:</t>
  </si>
  <si>
    <t>E-mail:</t>
  </si>
  <si>
    <t>IČ:</t>
  </si>
  <si>
    <t>DIČ:</t>
  </si>
  <si>
    <t>Osoba oprávněná za uchazeče jednat:</t>
  </si>
  <si>
    <t>Kontaktní osoba:</t>
  </si>
  <si>
    <t>Nabídková cena za celé plnění zakázky v CZK</t>
  </si>
  <si>
    <t>Cena celkem</t>
  </si>
  <si>
    <t xml:space="preserve"> bez DPH</t>
  </si>
  <si>
    <t>Samostatně DPH</t>
  </si>
  <si>
    <t xml:space="preserve"> včetně DPH</t>
  </si>
  <si>
    <t>Osoba oprávněná za uchazeče jednat</t>
  </si>
  <si>
    <t>Podpis oprávněné osoby:</t>
  </si>
  <si>
    <t>Razítko:</t>
  </si>
  <si>
    <t>Titul, jméno, příjmení:</t>
  </si>
  <si>
    <t>KRYCÍ LIST NABÍDKY</t>
  </si>
  <si>
    <t>ROZPOČET  IP KAMEROVÉHO SYSTÉMU</t>
  </si>
  <si>
    <r>
      <t xml:space="preserve">Ústředna s GSM+Rádiem+LAN komunikátorem, </t>
    </r>
    <r>
      <rPr>
        <sz val="8"/>
        <rFont val="Arial"/>
        <family val="2"/>
      </rPr>
      <t>velká skříň, 2 x BUS, 2 x 1000 mA, min. 120 zón, min. 300 uživatelských kódů, min. 15 sekcí, min. 32 PG výstupů, aut. detekce 2G/3G, záznam min. 7000000 událostí, včetně data a času</t>
    </r>
  </si>
  <si>
    <t>PoE switch,   9 x 10/100 Mbps LAN port</t>
  </si>
  <si>
    <t>Plastový kryt sirény - bílý, červený blikač</t>
  </si>
  <si>
    <t>Elektronický zabezpečovací systém</t>
  </si>
  <si>
    <t>Modul ovládání dveřního zámku s akumulátory</t>
  </si>
  <si>
    <t>Trubka pevná dn16  včetně spojovacích, nosných a kotvících prvků</t>
  </si>
  <si>
    <t>Trubka ohebná dn16  včetně spojovacích, nosných a kotvících prvků</t>
  </si>
  <si>
    <t>Drátěný žlab 54x50 včetně spojovacích, nosných a kotvících prvků</t>
  </si>
  <si>
    <t>Lišta vkládací 20x20 včetně spojovacích, nosných a kotvících prvků</t>
  </si>
  <si>
    <t>Lišta vkládací 40x20 včetně spojovacích, nosných a kotvících prvků</t>
  </si>
  <si>
    <t>Lišta vkládací 60x20 včetně spojovacích, nosných a kotvících prvků</t>
  </si>
  <si>
    <t>Průraz zdivem kámen-cihla tl.100cm</t>
  </si>
  <si>
    <t>Průraz zdivem kámen-cihla tl.60cm</t>
  </si>
  <si>
    <t>Průraz zdivem kámen-cihla tl.30cm</t>
  </si>
  <si>
    <t>Průraz stropem</t>
  </si>
  <si>
    <t>Akumulátor pro Modul ovládání dveřního zámku</t>
  </si>
  <si>
    <t>Napájecí panel 5x230V UTE s přepěťovou ochranou</t>
  </si>
  <si>
    <t xml:space="preserve">Police do RACKU 1U/250mm </t>
  </si>
  <si>
    <t>Datový rozvaděč RACK 12U 600/400</t>
  </si>
  <si>
    <t>V Ceně jsou zahrnuty veškeré poplatky a náklady Prodávajícího nezbytné pro řádné a včasné splnění celé Dodávky (vč. nákladů nezbytných pro splnění Dodávky, které nejsou výslovně uvedeny, ale o kterých Prodávající vzhledem ke svým odborným znalostem s vynaložením veškeré odborné péče věděl nebo vědět měl a mohl).</t>
  </si>
  <si>
    <r>
      <t xml:space="preserve">Propouštěcí zámek - koule/klika - </t>
    </r>
    <r>
      <rPr>
        <sz val="8"/>
        <rFont val="Arial"/>
        <family val="2"/>
      </rPr>
      <t>elektromechanický zámek (např. ABLOY 45/92/24/12-24V), bezpečnostní kování (např. VAASA/92, nerezový material, klika+klika), PROD.SADA (např. VAASA TL.66-70MM), EA218 kabel s konektorem 6m, EA289 Dělený ct.9mm TS.61-80mm, kabelová průchodka bílá 20cm, ACS koncovka bílá 10316-2, instalační lišta bílá, set pro připojení domácího telefonu, protiplech EA325 nerez (příklady návrhu lze nahradit ekvivalentním system s min. stejnými parametry).</t>
    </r>
  </si>
  <si>
    <t>Síťový videorekordér-16 Kam. Dat. Tok min. 200 Mbps</t>
  </si>
  <si>
    <t>Síťový videorekordér-32 Kam. Dat. Tok min. 200 Mbps</t>
  </si>
  <si>
    <t>Pozn. Místo některých PoE switchů lze případně použít NVR s vestavěným PoE switchem při zachování min. celkového požadovaného počtu PoE portů.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</si>
</sst>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_ ;[Red]\-#,##0.00\ "/>
    <numFmt numFmtId="165" formatCode="#,##0.00&quot; Kč&quot;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0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Border="1"/>
    <xf numFmtId="164" fontId="4" fillId="0" borderId="0" xfId="0" applyNumberFormat="1" applyFont="1"/>
    <xf numFmtId="0" fontId="4" fillId="0" borderId="0" xfId="0" applyFont="1"/>
    <xf numFmtId="4" fontId="5" fillId="0" borderId="0" xfId="20" applyNumberFormat="1" applyFont="1" applyFill="1" applyBorder="1" applyAlignment="1">
      <alignment wrapText="1"/>
      <protection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0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165" fontId="4" fillId="0" borderId="0" xfId="0" applyNumberFormat="1" applyFont="1"/>
    <xf numFmtId="0" fontId="4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0" fontId="7" fillId="0" borderId="0" xfId="0" applyFont="1" applyAlignment="1">
      <alignment horizontal="left"/>
    </xf>
    <xf numFmtId="165" fontId="7" fillId="0" borderId="0" xfId="0" applyNumberFormat="1" applyFont="1"/>
    <xf numFmtId="0" fontId="3" fillId="0" borderId="0" xfId="0" applyFont="1" applyFill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horizontal="justify"/>
    </xf>
    <xf numFmtId="0" fontId="10" fillId="2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wrapText="1"/>
    </xf>
    <xf numFmtId="9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left"/>
    </xf>
    <xf numFmtId="1" fontId="0" fillId="0" borderId="0" xfId="0" applyNumberFormat="1"/>
    <xf numFmtId="0" fontId="14" fillId="0" borderId="0" xfId="0" applyFont="1"/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44" fontId="13" fillId="3" borderId="5" xfId="0" applyNumberFormat="1" applyFont="1" applyFill="1" applyBorder="1" applyAlignment="1">
      <alignment horizontal="right" vertical="center" wrapText="1"/>
    </xf>
    <xf numFmtId="44" fontId="13" fillId="3" borderId="7" xfId="0" applyNumberFormat="1" applyFont="1" applyFill="1" applyBorder="1" applyAlignment="1">
      <alignment horizontal="right" vertical="center" wrapText="1"/>
    </xf>
    <xf numFmtId="44" fontId="13" fillId="3" borderId="8" xfId="0" applyNumberFormat="1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wrapText="1"/>
    </xf>
    <xf numFmtId="0" fontId="4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vertical="top"/>
    </xf>
    <xf numFmtId="0" fontId="16" fillId="0" borderId="0" xfId="0" applyFont="1" applyFill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center"/>
    </xf>
    <xf numFmtId="0" fontId="10" fillId="2" borderId="9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10" fillId="2" borderId="12" xfId="0" applyFont="1" applyFill="1" applyBorder="1" applyAlignment="1">
      <alignment vertical="top" wrapText="1"/>
    </xf>
    <xf numFmtId="0" fontId="10" fillId="2" borderId="13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9" fillId="3" borderId="4" xfId="0" applyFont="1" applyFill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/>
    <xf numFmtId="0" fontId="8" fillId="0" borderId="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 topLeftCell="A21">
      <selection activeCell="G21" sqref="G21"/>
    </sheetView>
  </sheetViews>
  <sheetFormatPr defaultColWidth="9.140625" defaultRowHeight="12.75"/>
  <cols>
    <col min="1" max="1" width="34.57421875" style="0" customWidth="1"/>
    <col min="2" max="3" width="30.7109375" style="0" customWidth="1"/>
  </cols>
  <sheetData>
    <row r="1" spans="1:3" ht="21" thickBot="1">
      <c r="A1" s="74" t="s">
        <v>81</v>
      </c>
      <c r="B1" s="74"/>
      <c r="C1" s="74"/>
    </row>
    <row r="2" spans="1:3" ht="15.6">
      <c r="A2" s="89" t="s">
        <v>46</v>
      </c>
      <c r="B2" s="90"/>
      <c r="C2" s="91"/>
    </row>
    <row r="3" spans="1:3" ht="15.6">
      <c r="A3" s="51" t="s">
        <v>47</v>
      </c>
      <c r="B3" s="92" t="s">
        <v>48</v>
      </c>
      <c r="C3" s="93"/>
    </row>
    <row r="4" spans="1:3" ht="15.6">
      <c r="A4" s="51" t="s">
        <v>49</v>
      </c>
      <c r="B4" s="92" t="s">
        <v>50</v>
      </c>
      <c r="C4" s="93"/>
    </row>
    <row r="5" spans="1:3" ht="16.2" thickBot="1">
      <c r="A5" s="52" t="s">
        <v>51</v>
      </c>
      <c r="B5" s="94" t="s">
        <v>52</v>
      </c>
      <c r="C5" s="95"/>
    </row>
    <row r="6" spans="1:3" ht="16.2" thickBot="1">
      <c r="A6" s="96" t="s">
        <v>53</v>
      </c>
      <c r="B6" s="96"/>
      <c r="C6" s="96"/>
    </row>
    <row r="7" spans="1:3" ht="15.6">
      <c r="A7" s="75" t="s">
        <v>54</v>
      </c>
      <c r="B7" s="76"/>
      <c r="C7" s="77"/>
    </row>
    <row r="8" spans="1:3" ht="35.25" customHeight="1">
      <c r="A8" s="53" t="s">
        <v>55</v>
      </c>
      <c r="B8" s="97" t="s">
        <v>56</v>
      </c>
      <c r="C8" s="98"/>
    </row>
    <row r="9" spans="1:3" ht="20.1" customHeight="1">
      <c r="A9" s="99" t="s">
        <v>57</v>
      </c>
      <c r="B9" s="100" t="s">
        <v>58</v>
      </c>
      <c r="C9" s="101"/>
    </row>
    <row r="10" spans="1:3" ht="20.1" customHeight="1">
      <c r="A10" s="99"/>
      <c r="B10" s="100" t="s">
        <v>59</v>
      </c>
      <c r="C10" s="101"/>
    </row>
    <row r="11" spans="1:3" ht="20.1" customHeight="1">
      <c r="A11" s="54" t="s">
        <v>60</v>
      </c>
      <c r="B11" s="80">
        <v>48665860</v>
      </c>
      <c r="C11" s="81"/>
    </row>
    <row r="12" spans="1:3" ht="35.1" customHeight="1" thickBot="1">
      <c r="A12" s="55" t="s">
        <v>61</v>
      </c>
      <c r="B12" s="84" t="s">
        <v>62</v>
      </c>
      <c r="C12" s="85"/>
    </row>
    <row r="13" spans="1:3" ht="15.6">
      <c r="A13" s="86" t="s">
        <v>63</v>
      </c>
      <c r="B13" s="87"/>
      <c r="C13" s="88"/>
    </row>
    <row r="14" spans="1:3" ht="35.1" customHeight="1">
      <c r="A14" s="54" t="s">
        <v>64</v>
      </c>
      <c r="B14" s="80"/>
      <c r="C14" s="81"/>
    </row>
    <row r="15" spans="1:3" ht="39" customHeight="1">
      <c r="A15" s="54" t="s">
        <v>65</v>
      </c>
      <c r="B15" s="80"/>
      <c r="C15" s="81"/>
    </row>
    <row r="16" spans="1:3" ht="20.1" customHeight="1">
      <c r="A16" s="54" t="s">
        <v>66</v>
      </c>
      <c r="B16" s="80"/>
      <c r="C16" s="81"/>
    </row>
    <row r="17" spans="1:3" ht="20.1" customHeight="1">
      <c r="A17" s="54" t="s">
        <v>67</v>
      </c>
      <c r="B17" s="80"/>
      <c r="C17" s="81"/>
    </row>
    <row r="18" spans="1:3" ht="20.1" customHeight="1">
      <c r="A18" s="54" t="s">
        <v>68</v>
      </c>
      <c r="B18" s="80"/>
      <c r="C18" s="81"/>
    </row>
    <row r="19" spans="1:3" ht="20.1" customHeight="1">
      <c r="A19" s="54" t="s">
        <v>69</v>
      </c>
      <c r="B19" s="80"/>
      <c r="C19" s="81"/>
    </row>
    <row r="20" spans="1:3" ht="20.1" customHeight="1">
      <c r="A20" s="54" t="s">
        <v>70</v>
      </c>
      <c r="B20" s="80"/>
      <c r="C20" s="81"/>
    </row>
    <row r="21" spans="1:3" ht="20.1" customHeight="1">
      <c r="A21" s="54" t="s">
        <v>71</v>
      </c>
      <c r="B21" s="80"/>
      <c r="C21" s="81"/>
    </row>
    <row r="22" spans="1:3" ht="20.1" customHeight="1">
      <c r="A22" s="54" t="s">
        <v>66</v>
      </c>
      <c r="B22" s="80"/>
      <c r="C22" s="81"/>
    </row>
    <row r="23" spans="1:3" ht="20.1" customHeight="1" thickBot="1">
      <c r="A23" s="56" t="s">
        <v>67</v>
      </c>
      <c r="B23" s="82"/>
      <c r="C23" s="83"/>
    </row>
    <row r="24" spans="1:3" ht="20.1" customHeight="1">
      <c r="A24" s="75" t="s">
        <v>72</v>
      </c>
      <c r="B24" s="76"/>
      <c r="C24" s="77"/>
    </row>
    <row r="25" spans="1:3" ht="20.1" customHeight="1">
      <c r="A25" s="57" t="s">
        <v>73</v>
      </c>
      <c r="B25" s="44" t="s">
        <v>75</v>
      </c>
      <c r="C25" s="58" t="s">
        <v>73</v>
      </c>
    </row>
    <row r="26" spans="1:3" ht="20.1" customHeight="1">
      <c r="A26" s="57" t="s">
        <v>74</v>
      </c>
      <c r="B26" s="44" t="str">
        <f>CONCATENATE("(sazba ",ROZPOCET_EZS!J4,"%)")</f>
        <v>(sazba 21%)</v>
      </c>
      <c r="C26" s="58" t="s">
        <v>76</v>
      </c>
    </row>
    <row r="27" spans="1:3" s="50" customFormat="1" ht="30" customHeight="1" thickBot="1">
      <c r="A27" s="59" t="str">
        <f>IF(ROZPOCET_EZS!I43+ROZPOCET_KS!I22=0,"",ROZPOCET_EZS!I43+ROZPOCET_KS!I22)</f>
        <v/>
      </c>
      <c r="B27" s="60" t="str">
        <f>IF(ROZPOCET_EZS!I44+ROZPOCET_KS!I23=0,"",ROZPOCET_EZS!I44+ROZPOCET_KS!I23)</f>
        <v/>
      </c>
      <c r="C27" s="61" t="str">
        <f>IF(ROZPOCET_EZS!I45+ROZPOCET_KS!I24=0,"",ROZPOCET_EZS!I45+ROZPOCET_KS!I24)</f>
        <v/>
      </c>
    </row>
    <row r="28" spans="1:3" ht="15.6">
      <c r="A28" s="75" t="s">
        <v>77</v>
      </c>
      <c r="B28" s="76"/>
      <c r="C28" s="77"/>
    </row>
    <row r="29" spans="1:3" ht="50.1" customHeight="1">
      <c r="A29" s="53" t="s">
        <v>78</v>
      </c>
      <c r="B29" s="45"/>
      <c r="C29" s="78" t="s">
        <v>79</v>
      </c>
    </row>
    <row r="30" spans="1:3" ht="39.9" customHeight="1" thickBot="1">
      <c r="A30" s="55" t="s">
        <v>80</v>
      </c>
      <c r="B30" s="62"/>
      <c r="C30" s="79"/>
    </row>
    <row r="31" spans="1:3" ht="14.4">
      <c r="A31" s="42"/>
      <c r="B31" s="42"/>
      <c r="C31" s="42"/>
    </row>
    <row r="32" ht="15.6">
      <c r="A32" s="43"/>
    </row>
  </sheetData>
  <mergeCells count="27">
    <mergeCell ref="A2:C2"/>
    <mergeCell ref="B3:C3"/>
    <mergeCell ref="B4:C4"/>
    <mergeCell ref="B5:C5"/>
    <mergeCell ref="B14:C14"/>
    <mergeCell ref="A6:C6"/>
    <mergeCell ref="A7:C7"/>
    <mergeCell ref="B8:C8"/>
    <mergeCell ref="A9:A10"/>
    <mergeCell ref="B9:C9"/>
    <mergeCell ref="B10:C10"/>
    <mergeCell ref="A1:C1"/>
    <mergeCell ref="A24:C24"/>
    <mergeCell ref="A28:C28"/>
    <mergeCell ref="C29:C30"/>
    <mergeCell ref="B21:C21"/>
    <mergeCell ref="B22:C22"/>
    <mergeCell ref="B23:C23"/>
    <mergeCell ref="B18:C18"/>
    <mergeCell ref="B19:C19"/>
    <mergeCell ref="B20:C20"/>
    <mergeCell ref="B15:C15"/>
    <mergeCell ref="B16:C16"/>
    <mergeCell ref="B17:C17"/>
    <mergeCell ref="B11:C11"/>
    <mergeCell ref="B12:C12"/>
    <mergeCell ref="A13:C1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SheetLayoutView="100" workbookViewId="0" topLeftCell="A29">
      <selection activeCell="C44" sqref="C44"/>
    </sheetView>
  </sheetViews>
  <sheetFormatPr defaultColWidth="9.140625" defaultRowHeight="12.75"/>
  <cols>
    <col min="1" max="1" width="0.71875" style="1" customWidth="1"/>
    <col min="2" max="2" width="10.140625" style="2" customWidth="1"/>
    <col min="3" max="3" width="68.28125" style="2" customWidth="1"/>
    <col min="4" max="4" width="10.7109375" style="3" customWidth="1"/>
    <col min="5" max="5" width="4.7109375" style="3" customWidth="1"/>
    <col min="6" max="6" width="10.7109375" style="3" customWidth="1"/>
    <col min="7" max="8" width="10.7109375" style="1" customWidth="1"/>
    <col min="9" max="9" width="14.28125" style="1" customWidth="1"/>
    <col min="10" max="10" width="3.00390625" style="0" hidden="1" customWidth="1"/>
  </cols>
  <sheetData>
    <row r="1" spans="3:9" ht="15.9" customHeight="1">
      <c r="C1" s="5" t="s">
        <v>35</v>
      </c>
      <c r="D1" s="104"/>
      <c r="E1" s="104"/>
      <c r="F1" s="104"/>
      <c r="G1" s="104"/>
      <c r="H1" s="104"/>
      <c r="I1" s="6"/>
    </row>
    <row r="2" spans="2:9" ht="15.9" customHeight="1">
      <c r="B2" s="2" t="s">
        <v>0</v>
      </c>
      <c r="C2" s="102" t="str">
        <f>KRYCI_LIST!B8</f>
        <v>Střední průmyslová škola strojírenská a Jazyková škola s právem státní jazykové zkoušky, Kolín IV, Heverova 191</v>
      </c>
      <c r="D2" s="102"/>
      <c r="E2" s="102"/>
      <c r="F2" s="102"/>
      <c r="G2" s="102"/>
      <c r="H2" s="102"/>
      <c r="I2" s="102"/>
    </row>
    <row r="3" spans="2:9" ht="15.9" customHeight="1">
      <c r="B3" s="2" t="s">
        <v>1</v>
      </c>
      <c r="C3" s="103" t="s">
        <v>86</v>
      </c>
      <c r="D3" s="103"/>
      <c r="E3" s="103"/>
      <c r="F3" s="103"/>
      <c r="G3" s="103"/>
      <c r="H3" s="103"/>
      <c r="I3" s="103"/>
    </row>
    <row r="4" spans="2:10" ht="15.9" customHeight="1">
      <c r="B4" s="2" t="s">
        <v>2</v>
      </c>
      <c r="C4" s="103" t="s">
        <v>3</v>
      </c>
      <c r="D4" s="103"/>
      <c r="E4" s="103"/>
      <c r="F4" s="103"/>
      <c r="G4" s="103"/>
      <c r="H4" s="47" t="s">
        <v>4</v>
      </c>
      <c r="I4" s="48">
        <v>0.21</v>
      </c>
      <c r="J4" s="49">
        <f>100*I4</f>
        <v>21</v>
      </c>
    </row>
    <row r="5" spans="2:9" ht="16.5" customHeight="1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9</v>
      </c>
      <c r="I5" s="8" t="s">
        <v>11</v>
      </c>
    </row>
    <row r="6" spans="2:9" ht="33.75" customHeight="1">
      <c r="B6" s="9"/>
      <c r="C6" s="63" t="s">
        <v>83</v>
      </c>
      <c r="D6" s="64"/>
      <c r="E6" s="65">
        <v>2</v>
      </c>
      <c r="F6" s="66">
        <f aca="true" t="shared" si="0" ref="F6:F27">D6*E6</f>
        <v>0</v>
      </c>
      <c r="G6" s="67"/>
      <c r="H6" s="68">
        <f aca="true" t="shared" si="1" ref="H6:H27">G6*E6</f>
        <v>0</v>
      </c>
      <c r="I6" s="69"/>
    </row>
    <row r="7" spans="2:9" ht="12.75" customHeight="1">
      <c r="B7" s="9"/>
      <c r="C7" s="9" t="s">
        <v>12</v>
      </c>
      <c r="D7" s="10"/>
      <c r="E7" s="65">
        <v>12</v>
      </c>
      <c r="F7" s="66">
        <f t="shared" si="0"/>
        <v>0</v>
      </c>
      <c r="G7" s="68"/>
      <c r="H7" s="68">
        <f t="shared" si="1"/>
        <v>0</v>
      </c>
      <c r="I7" s="13"/>
    </row>
    <row r="8" spans="2:9" ht="12.75" customHeight="1">
      <c r="B8" s="9"/>
      <c r="C8" s="9" t="s">
        <v>13</v>
      </c>
      <c r="D8" s="10"/>
      <c r="E8" s="65">
        <v>4</v>
      </c>
      <c r="F8" s="66">
        <f t="shared" si="0"/>
        <v>0</v>
      </c>
      <c r="G8" s="68"/>
      <c r="H8" s="68">
        <f t="shared" si="1"/>
        <v>0</v>
      </c>
      <c r="I8" s="13"/>
    </row>
    <row r="9" spans="2:9" ht="12.75" customHeight="1">
      <c r="B9" s="9"/>
      <c r="C9" s="9" t="s">
        <v>14</v>
      </c>
      <c r="D9" s="10"/>
      <c r="E9" s="65">
        <v>130</v>
      </c>
      <c r="F9" s="66">
        <f t="shared" si="0"/>
        <v>0</v>
      </c>
      <c r="G9" s="68"/>
      <c r="H9" s="68">
        <f t="shared" si="1"/>
        <v>0</v>
      </c>
      <c r="I9" s="13"/>
    </row>
    <row r="10" spans="2:9" ht="12.75" customHeight="1">
      <c r="B10" s="9"/>
      <c r="C10" s="9" t="s">
        <v>15</v>
      </c>
      <c r="D10" s="10"/>
      <c r="E10" s="65">
        <v>34</v>
      </c>
      <c r="F10" s="66">
        <f t="shared" si="0"/>
        <v>0</v>
      </c>
      <c r="G10" s="68"/>
      <c r="H10" s="68">
        <f t="shared" si="1"/>
        <v>0</v>
      </c>
      <c r="I10" s="13"/>
    </row>
    <row r="11" spans="2:9" ht="12.75" customHeight="1">
      <c r="B11" s="9"/>
      <c r="C11" s="9" t="s">
        <v>16</v>
      </c>
      <c r="D11" s="10"/>
      <c r="E11" s="65">
        <v>34</v>
      </c>
      <c r="F11" s="66">
        <f t="shared" si="0"/>
        <v>0</v>
      </c>
      <c r="G11" s="68"/>
      <c r="H11" s="68">
        <f t="shared" si="1"/>
        <v>0</v>
      </c>
      <c r="I11" s="13"/>
    </row>
    <row r="12" spans="2:9" ht="12.75" customHeight="1">
      <c r="B12" s="9"/>
      <c r="C12" s="9" t="s">
        <v>17</v>
      </c>
      <c r="D12" s="10"/>
      <c r="E12" s="65">
        <v>24</v>
      </c>
      <c r="F12" s="66">
        <f t="shared" si="0"/>
        <v>0</v>
      </c>
      <c r="G12" s="68"/>
      <c r="H12" s="68">
        <f t="shared" si="1"/>
        <v>0</v>
      </c>
      <c r="I12" s="13"/>
    </row>
    <row r="13" spans="2:9" ht="12.75" customHeight="1">
      <c r="B13" s="9"/>
      <c r="C13" s="9" t="s">
        <v>18</v>
      </c>
      <c r="D13" s="10"/>
      <c r="E13" s="65">
        <v>3</v>
      </c>
      <c r="F13" s="66">
        <f t="shared" si="0"/>
        <v>0</v>
      </c>
      <c r="G13" s="68"/>
      <c r="H13" s="68">
        <f t="shared" si="1"/>
        <v>0</v>
      </c>
      <c r="I13" s="13"/>
    </row>
    <row r="14" spans="2:9" ht="12.75" customHeight="1">
      <c r="B14" s="9"/>
      <c r="C14" s="9" t="s">
        <v>19</v>
      </c>
      <c r="D14" s="10"/>
      <c r="E14" s="65">
        <v>22</v>
      </c>
      <c r="F14" s="66">
        <f t="shared" si="0"/>
        <v>0</v>
      </c>
      <c r="G14" s="68"/>
      <c r="H14" s="68">
        <f t="shared" si="1"/>
        <v>0</v>
      </c>
      <c r="I14" s="13"/>
    </row>
    <row r="15" spans="2:9" ht="12.75" customHeight="1">
      <c r="B15" s="9"/>
      <c r="C15" s="9" t="s">
        <v>20</v>
      </c>
      <c r="D15" s="14"/>
      <c r="E15" s="65">
        <v>6</v>
      </c>
      <c r="F15" s="66">
        <f t="shared" si="0"/>
        <v>0</v>
      </c>
      <c r="G15" s="68"/>
      <c r="H15" s="68">
        <f t="shared" si="1"/>
        <v>0</v>
      </c>
      <c r="I15" s="13"/>
    </row>
    <row r="16" spans="2:9" ht="12.75" customHeight="1">
      <c r="B16" s="9"/>
      <c r="C16" s="9" t="s">
        <v>21</v>
      </c>
      <c r="D16" s="14"/>
      <c r="E16" s="65">
        <v>2</v>
      </c>
      <c r="F16" s="66">
        <f t="shared" si="0"/>
        <v>0</v>
      </c>
      <c r="G16" s="68"/>
      <c r="H16" s="68">
        <f t="shared" si="1"/>
        <v>0</v>
      </c>
      <c r="I16" s="13"/>
    </row>
    <row r="17" spans="2:9" ht="12.75" customHeight="1">
      <c r="B17" s="9"/>
      <c r="C17" s="9" t="s">
        <v>85</v>
      </c>
      <c r="D17" s="14"/>
      <c r="E17" s="65">
        <v>2</v>
      </c>
      <c r="F17" s="66">
        <f t="shared" si="0"/>
        <v>0</v>
      </c>
      <c r="G17" s="68"/>
      <c r="H17" s="68">
        <f t="shared" si="1"/>
        <v>0</v>
      </c>
      <c r="I17" s="13"/>
    </row>
    <row r="18" spans="2:9" ht="12.75" customHeight="1">
      <c r="B18" s="9"/>
      <c r="C18" s="9" t="s">
        <v>22</v>
      </c>
      <c r="D18" s="10"/>
      <c r="E18" s="65">
        <v>600</v>
      </c>
      <c r="F18" s="66">
        <f t="shared" si="0"/>
        <v>0</v>
      </c>
      <c r="G18" s="68"/>
      <c r="H18" s="68">
        <f t="shared" si="1"/>
        <v>0</v>
      </c>
      <c r="I18" s="13"/>
    </row>
    <row r="19" spans="2:9" ht="12.75" customHeight="1">
      <c r="B19" s="9"/>
      <c r="C19" s="15" t="s">
        <v>23</v>
      </c>
      <c r="D19" s="10"/>
      <c r="E19" s="65">
        <v>300</v>
      </c>
      <c r="F19" s="66">
        <f t="shared" si="0"/>
        <v>0</v>
      </c>
      <c r="G19" s="68"/>
      <c r="H19" s="68">
        <f t="shared" si="1"/>
        <v>0</v>
      </c>
      <c r="I19" s="13"/>
    </row>
    <row r="20" spans="2:9" ht="12.75" customHeight="1">
      <c r="B20" s="9"/>
      <c r="C20" s="15" t="s">
        <v>24</v>
      </c>
      <c r="D20" s="10"/>
      <c r="E20" s="65">
        <v>200</v>
      </c>
      <c r="F20" s="66">
        <f t="shared" si="0"/>
        <v>0</v>
      </c>
      <c r="G20" s="68"/>
      <c r="H20" s="68">
        <f t="shared" si="1"/>
        <v>0</v>
      </c>
      <c r="I20" s="13"/>
    </row>
    <row r="21" spans="2:9" ht="12.75" customHeight="1">
      <c r="B21" s="9"/>
      <c r="C21" s="15" t="s">
        <v>25</v>
      </c>
      <c r="D21" s="10"/>
      <c r="E21" s="65">
        <v>60</v>
      </c>
      <c r="F21" s="66">
        <f t="shared" si="0"/>
        <v>0</v>
      </c>
      <c r="G21" s="68"/>
      <c r="H21" s="68">
        <f t="shared" si="1"/>
        <v>0</v>
      </c>
      <c r="I21" s="13"/>
    </row>
    <row r="22" spans="2:9" ht="57" customHeight="1">
      <c r="B22" s="9"/>
      <c r="C22" s="63" t="s">
        <v>103</v>
      </c>
      <c r="D22" s="14"/>
      <c r="E22" s="65">
        <v>5</v>
      </c>
      <c r="F22" s="66">
        <f t="shared" si="0"/>
        <v>0</v>
      </c>
      <c r="G22" s="68"/>
      <c r="H22" s="68">
        <f t="shared" si="1"/>
        <v>0</v>
      </c>
      <c r="I22" s="13"/>
    </row>
    <row r="23" spans="2:9" ht="12.75" customHeight="1">
      <c r="B23" s="9"/>
      <c r="C23" s="9" t="s">
        <v>26</v>
      </c>
      <c r="D23" s="14"/>
      <c r="E23" s="65">
        <v>2</v>
      </c>
      <c r="F23" s="66">
        <f t="shared" si="0"/>
        <v>0</v>
      </c>
      <c r="G23" s="68"/>
      <c r="H23" s="68">
        <f t="shared" si="1"/>
        <v>0</v>
      </c>
      <c r="I23" s="13"/>
    </row>
    <row r="24" spans="2:9" ht="12.75" customHeight="1">
      <c r="B24" s="9"/>
      <c r="C24" s="9" t="s">
        <v>87</v>
      </c>
      <c r="D24" s="10"/>
      <c r="E24" s="65">
        <v>5</v>
      </c>
      <c r="F24" s="66">
        <f t="shared" si="0"/>
        <v>0</v>
      </c>
      <c r="G24" s="68"/>
      <c r="H24" s="68">
        <f t="shared" si="1"/>
        <v>0</v>
      </c>
      <c r="I24" s="13"/>
    </row>
    <row r="25" spans="2:9" ht="12.75" customHeight="1">
      <c r="B25" s="9"/>
      <c r="C25" s="9" t="s">
        <v>98</v>
      </c>
      <c r="D25" s="10"/>
      <c r="E25" s="65">
        <v>15</v>
      </c>
      <c r="F25" s="66">
        <f t="shared" si="0"/>
        <v>0</v>
      </c>
      <c r="G25" s="68"/>
      <c r="H25" s="68">
        <f t="shared" si="1"/>
        <v>0</v>
      </c>
      <c r="I25" s="13"/>
    </row>
    <row r="26" spans="2:9" ht="12.75" customHeight="1">
      <c r="B26" s="9"/>
      <c r="C26" s="9" t="s">
        <v>34</v>
      </c>
      <c r="D26" s="14"/>
      <c r="E26" s="65">
        <v>250</v>
      </c>
      <c r="F26" s="66">
        <f t="shared" si="0"/>
        <v>0</v>
      </c>
      <c r="G26" s="68"/>
      <c r="H26" s="68">
        <f t="shared" si="1"/>
        <v>0</v>
      </c>
      <c r="I26" s="13"/>
    </row>
    <row r="27" spans="2:9" ht="12.75" customHeight="1">
      <c r="B27" s="9"/>
      <c r="C27" s="9" t="s">
        <v>27</v>
      </c>
      <c r="D27" s="10"/>
      <c r="E27" s="65">
        <v>1</v>
      </c>
      <c r="F27" s="66">
        <f t="shared" si="0"/>
        <v>0</v>
      </c>
      <c r="G27" s="68"/>
      <c r="H27" s="68">
        <f t="shared" si="1"/>
        <v>0</v>
      </c>
      <c r="I27" s="13"/>
    </row>
    <row r="28" spans="2:9" ht="12.75" customHeight="1">
      <c r="B28" s="9"/>
      <c r="C28" s="9" t="s">
        <v>88</v>
      </c>
      <c r="D28" s="10"/>
      <c r="E28" s="65">
        <v>135</v>
      </c>
      <c r="F28" s="66"/>
      <c r="G28" s="68"/>
      <c r="H28" s="68"/>
      <c r="I28" s="13"/>
    </row>
    <row r="29" spans="2:9" ht="12.75" customHeight="1">
      <c r="B29" s="9"/>
      <c r="C29" s="9" t="s">
        <v>89</v>
      </c>
      <c r="D29" s="10"/>
      <c r="E29" s="65">
        <v>50</v>
      </c>
      <c r="F29" s="66"/>
      <c r="G29" s="68"/>
      <c r="H29" s="68"/>
      <c r="I29" s="13"/>
    </row>
    <row r="30" spans="2:9" ht="12.75" customHeight="1">
      <c r="B30" s="9"/>
      <c r="C30" s="9" t="s">
        <v>90</v>
      </c>
      <c r="D30" s="10"/>
      <c r="E30" s="65">
        <v>66</v>
      </c>
      <c r="F30" s="66"/>
      <c r="G30" s="68"/>
      <c r="H30" s="68"/>
      <c r="I30" s="13"/>
    </row>
    <row r="31" spans="2:9" ht="12.75" customHeight="1">
      <c r="B31" s="9"/>
      <c r="C31" s="9" t="s">
        <v>91</v>
      </c>
      <c r="D31" s="10"/>
      <c r="E31" s="65">
        <v>474</v>
      </c>
      <c r="F31" s="66"/>
      <c r="G31" s="68"/>
      <c r="H31" s="68"/>
      <c r="I31" s="13"/>
    </row>
    <row r="32" spans="2:9" ht="12.75" customHeight="1">
      <c r="B32" s="9"/>
      <c r="C32" s="9" t="s">
        <v>92</v>
      </c>
      <c r="D32" s="10"/>
      <c r="E32" s="65">
        <v>116</v>
      </c>
      <c r="F32" s="66"/>
      <c r="G32" s="68"/>
      <c r="H32" s="68"/>
      <c r="I32" s="13"/>
    </row>
    <row r="33" spans="2:9" ht="12.75" customHeight="1">
      <c r="B33" s="9"/>
      <c r="C33" s="9" t="s">
        <v>93</v>
      </c>
      <c r="D33" s="10"/>
      <c r="E33" s="65">
        <v>46</v>
      </c>
      <c r="F33" s="66"/>
      <c r="G33" s="68"/>
      <c r="H33" s="68"/>
      <c r="I33" s="13"/>
    </row>
    <row r="34" spans="2:9" ht="12.75" customHeight="1">
      <c r="B34" s="9"/>
      <c r="C34" s="73" t="s">
        <v>94</v>
      </c>
      <c r="D34" s="10"/>
      <c r="E34" s="65">
        <v>12</v>
      </c>
      <c r="F34" s="66"/>
      <c r="G34" s="68"/>
      <c r="H34" s="68"/>
      <c r="I34" s="13"/>
    </row>
    <row r="35" spans="2:9" ht="12.75" customHeight="1">
      <c r="B35" s="9"/>
      <c r="C35" s="73" t="s">
        <v>95</v>
      </c>
      <c r="D35" s="10"/>
      <c r="E35" s="65">
        <v>25</v>
      </c>
      <c r="F35" s="66"/>
      <c r="G35" s="68"/>
      <c r="H35" s="68"/>
      <c r="I35" s="13"/>
    </row>
    <row r="36" spans="2:9" ht="12.75" customHeight="1">
      <c r="B36" s="9"/>
      <c r="C36" s="73" t="s">
        <v>96</v>
      </c>
      <c r="D36" s="10"/>
      <c r="E36" s="65">
        <v>31</v>
      </c>
      <c r="F36" s="66"/>
      <c r="G36" s="68"/>
      <c r="H36" s="68"/>
      <c r="I36" s="13"/>
    </row>
    <row r="37" spans="2:9" ht="12.75" customHeight="1">
      <c r="B37" s="9"/>
      <c r="C37" s="73" t="s">
        <v>97</v>
      </c>
      <c r="D37" s="10"/>
      <c r="E37" s="65">
        <v>7</v>
      </c>
      <c r="F37" s="66"/>
      <c r="G37" s="68"/>
      <c r="H37" s="68"/>
      <c r="I37" s="13"/>
    </row>
    <row r="38" spans="2:9" ht="12.75" customHeight="1">
      <c r="B38" s="9"/>
      <c r="C38" s="16" t="s">
        <v>28</v>
      </c>
      <c r="D38" s="10"/>
      <c r="E38" s="69">
        <v>2</v>
      </c>
      <c r="F38" s="66"/>
      <c r="G38" s="68"/>
      <c r="H38" s="68"/>
      <c r="I38" s="13"/>
    </row>
    <row r="39" spans="2:9" ht="12.75" customHeight="1">
      <c r="B39" s="9"/>
      <c r="C39" s="16" t="s">
        <v>29</v>
      </c>
      <c r="D39" s="10"/>
      <c r="E39" s="69">
        <v>2</v>
      </c>
      <c r="F39" s="66"/>
      <c r="G39" s="68"/>
      <c r="H39" s="68"/>
      <c r="I39" s="13"/>
    </row>
    <row r="40" spans="2:9" ht="12.75" customHeight="1">
      <c r="B40" s="9"/>
      <c r="C40" s="16"/>
      <c r="D40" s="10"/>
      <c r="E40" s="69"/>
      <c r="F40" s="66"/>
      <c r="G40" s="68"/>
      <c r="H40" s="68"/>
      <c r="I40" s="13"/>
    </row>
    <row r="41" spans="2:9" ht="15" customHeight="1">
      <c r="B41" s="16"/>
      <c r="C41" s="16" t="s">
        <v>30</v>
      </c>
      <c r="D41" s="22"/>
      <c r="E41" s="70"/>
      <c r="F41" s="71">
        <f>SUBTOTAL(9,F6:F39)</f>
        <v>0</v>
      </c>
      <c r="G41" s="72"/>
      <c r="H41" s="71"/>
      <c r="I41" s="13"/>
    </row>
    <row r="42" spans="2:9" ht="15" customHeight="1">
      <c r="B42" s="16"/>
      <c r="C42" s="16" t="s">
        <v>31</v>
      </c>
      <c r="D42" s="22"/>
      <c r="E42" s="22"/>
      <c r="F42" s="22"/>
      <c r="G42" s="24"/>
      <c r="H42" s="22">
        <f>SUBTOTAL(9,H6:H39)</f>
        <v>0</v>
      </c>
      <c r="I42" s="13"/>
    </row>
    <row r="43" spans="2:9" ht="15" customHeight="1">
      <c r="B43" s="16"/>
      <c r="C43" s="16" t="s">
        <v>9</v>
      </c>
      <c r="D43" s="22"/>
      <c r="E43" s="22"/>
      <c r="F43" s="22"/>
      <c r="G43" s="24"/>
      <c r="H43" s="24"/>
      <c r="I43" s="25">
        <f>F41+H42</f>
        <v>0</v>
      </c>
    </row>
    <row r="44" spans="1:9" ht="15" customHeight="1">
      <c r="A44" s="4"/>
      <c r="B44" s="26"/>
      <c r="C44" s="26" t="s">
        <v>32</v>
      </c>
      <c r="D44" s="27">
        <f>I4</f>
        <v>0.21</v>
      </c>
      <c r="E44" s="28"/>
      <c r="F44" s="29"/>
      <c r="G44" s="30"/>
      <c r="H44" s="30"/>
      <c r="I44" s="25">
        <f>I43*D44</f>
        <v>0</v>
      </c>
    </row>
    <row r="45" spans="1:9" ht="15" customHeight="1">
      <c r="A45" s="4"/>
      <c r="B45" s="26"/>
      <c r="C45" s="31" t="s">
        <v>33</v>
      </c>
      <c r="D45" s="29"/>
      <c r="E45" s="29"/>
      <c r="F45" s="29"/>
      <c r="G45" s="30"/>
      <c r="H45" s="30"/>
      <c r="I45" s="32">
        <f>ROUND(I43+I44,0)</f>
        <v>0</v>
      </c>
    </row>
    <row r="47" spans="3:9" ht="43.8" customHeight="1">
      <c r="C47" s="105" t="s">
        <v>102</v>
      </c>
      <c r="D47" s="105"/>
      <c r="E47" s="105"/>
      <c r="F47" s="105"/>
      <c r="G47" s="105"/>
      <c r="H47" s="105"/>
      <c r="I47" s="105"/>
    </row>
  </sheetData>
  <autoFilter ref="B5:I5"/>
  <mergeCells count="5">
    <mergeCell ref="C2:I2"/>
    <mergeCell ref="C3:I3"/>
    <mergeCell ref="C4:G4"/>
    <mergeCell ref="D1:H1"/>
    <mergeCell ref="C47:I47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 topLeftCell="A5">
      <selection activeCell="C31" sqref="C31"/>
    </sheetView>
  </sheetViews>
  <sheetFormatPr defaultColWidth="9.140625" defaultRowHeight="12.75"/>
  <cols>
    <col min="1" max="1" width="0.71875" style="1" customWidth="1"/>
    <col min="2" max="2" width="13.57421875" style="2" customWidth="1"/>
    <col min="3" max="3" width="67.7109375" style="2" customWidth="1"/>
    <col min="4" max="4" width="10.7109375" style="3" customWidth="1"/>
    <col min="5" max="5" width="4.7109375" style="3" customWidth="1"/>
    <col min="6" max="6" width="10.7109375" style="3" customWidth="1"/>
    <col min="7" max="8" width="10.7109375" style="1" customWidth="1"/>
    <col min="9" max="9" width="12.140625" style="1" customWidth="1"/>
    <col min="10" max="18" width="10.7109375" style="0" customWidth="1"/>
  </cols>
  <sheetData>
    <row r="1" spans="3:9" ht="15.9" customHeight="1">
      <c r="C1" s="107" t="s">
        <v>82</v>
      </c>
      <c r="D1" s="107"/>
      <c r="E1" s="107"/>
      <c r="F1" s="107"/>
      <c r="G1" s="107"/>
      <c r="H1" s="107"/>
      <c r="I1" s="6"/>
    </row>
    <row r="2" spans="2:9" ht="15.9" customHeight="1">
      <c r="B2" s="2" t="s">
        <v>0</v>
      </c>
      <c r="C2" s="106" t="str">
        <f>KRYCI_LIST!B8</f>
        <v>Střední průmyslová škola strojírenská a Jazyková škola s právem státní jazykové zkoušky, Kolín IV, Heverova 191</v>
      </c>
      <c r="D2" s="106"/>
      <c r="E2" s="106"/>
      <c r="F2" s="106"/>
      <c r="G2" s="106"/>
      <c r="H2" s="106"/>
      <c r="I2" s="106"/>
    </row>
    <row r="3" spans="2:9" ht="15.9" customHeight="1">
      <c r="B3" s="2" t="s">
        <v>1</v>
      </c>
      <c r="C3" s="103" t="s">
        <v>36</v>
      </c>
      <c r="D3" s="103"/>
      <c r="E3" s="103"/>
      <c r="F3" s="103"/>
      <c r="G3" s="103"/>
      <c r="H3" s="103"/>
      <c r="I3" s="103"/>
    </row>
    <row r="4" spans="2:9" ht="15.9" customHeight="1">
      <c r="B4" s="2" t="s">
        <v>2</v>
      </c>
      <c r="C4" s="103" t="s">
        <v>3</v>
      </c>
      <c r="D4" s="103"/>
      <c r="E4" s="103"/>
      <c r="F4" s="103"/>
      <c r="G4" s="103"/>
      <c r="H4" s="33" t="s">
        <v>4</v>
      </c>
      <c r="I4" s="46">
        <v>0.21</v>
      </c>
    </row>
    <row r="5" spans="2:9" ht="22.5" customHeight="1">
      <c r="B5" s="34" t="s">
        <v>5</v>
      </c>
      <c r="C5" s="34" t="s">
        <v>6</v>
      </c>
      <c r="D5" s="35" t="s">
        <v>7</v>
      </c>
      <c r="E5" s="35" t="s">
        <v>37</v>
      </c>
      <c r="F5" s="35" t="s">
        <v>9</v>
      </c>
      <c r="G5" s="35" t="s">
        <v>38</v>
      </c>
      <c r="H5" s="35" t="s">
        <v>9</v>
      </c>
      <c r="I5" s="36" t="s">
        <v>11</v>
      </c>
    </row>
    <row r="6" spans="1:18" ht="12.75" customHeight="1">
      <c r="A6" s="4"/>
      <c r="B6" s="9"/>
      <c r="C6" s="9" t="s">
        <v>39</v>
      </c>
      <c r="D6" s="37"/>
      <c r="E6" s="38">
        <v>26</v>
      </c>
      <c r="F6" s="17">
        <f aca="true" t="shared" si="0" ref="F6:F13">D6*E6</f>
        <v>0</v>
      </c>
      <c r="G6" s="11"/>
      <c r="H6" s="12">
        <f aca="true" t="shared" si="1" ref="H6:H13">G6*E6</f>
        <v>0</v>
      </c>
      <c r="I6" s="39"/>
      <c r="J6" s="13"/>
      <c r="K6" s="13"/>
      <c r="L6" s="13"/>
      <c r="M6" s="13"/>
      <c r="N6" s="13"/>
      <c r="O6" s="13"/>
      <c r="P6" s="13"/>
      <c r="Q6" s="13"/>
      <c r="R6" s="13"/>
    </row>
    <row r="7" spans="1:18" ht="12.75" customHeight="1">
      <c r="A7" s="4"/>
      <c r="B7" s="9"/>
      <c r="C7" s="9" t="s">
        <v>40</v>
      </c>
      <c r="D7" s="37"/>
      <c r="E7" s="38">
        <v>7</v>
      </c>
      <c r="F7" s="17">
        <f t="shared" si="0"/>
        <v>0</v>
      </c>
      <c r="G7" s="11"/>
      <c r="H7" s="12">
        <f t="shared" si="1"/>
        <v>0</v>
      </c>
      <c r="I7" s="39"/>
      <c r="J7" s="13"/>
      <c r="K7" s="13"/>
      <c r="L7" s="13"/>
      <c r="M7" s="13"/>
      <c r="N7" s="13"/>
      <c r="O7" s="13"/>
      <c r="P7" s="13"/>
      <c r="Q7" s="13"/>
      <c r="R7" s="13"/>
    </row>
    <row r="8" spans="2:18" ht="12.75" customHeight="1">
      <c r="B8" s="9"/>
      <c r="C8" s="9" t="s">
        <v>104</v>
      </c>
      <c r="D8" s="37"/>
      <c r="E8" s="13">
        <v>1</v>
      </c>
      <c r="F8" s="17">
        <f t="shared" si="0"/>
        <v>0</v>
      </c>
      <c r="G8" s="11"/>
      <c r="H8" s="12">
        <f t="shared" si="1"/>
        <v>0</v>
      </c>
      <c r="I8" s="39"/>
      <c r="J8" s="13"/>
      <c r="K8" s="13"/>
      <c r="L8" s="13"/>
      <c r="M8" s="13"/>
      <c r="N8" s="13"/>
      <c r="O8" s="13"/>
      <c r="P8" s="13"/>
      <c r="Q8" s="13"/>
      <c r="R8" s="13"/>
    </row>
    <row r="9" spans="2:18" ht="12.75" customHeight="1">
      <c r="B9" s="9"/>
      <c r="C9" s="9" t="s">
        <v>105</v>
      </c>
      <c r="D9" s="37"/>
      <c r="E9" s="13">
        <v>1</v>
      </c>
      <c r="F9" s="17">
        <f t="shared" si="0"/>
        <v>0</v>
      </c>
      <c r="G9" s="11"/>
      <c r="H9" s="12">
        <f t="shared" si="1"/>
        <v>0</v>
      </c>
      <c r="I9" s="39"/>
      <c r="J9" s="13"/>
      <c r="K9" s="13"/>
      <c r="L9" s="13"/>
      <c r="M9" s="13"/>
      <c r="N9" s="13"/>
      <c r="O9" s="13"/>
      <c r="P9" s="13"/>
      <c r="Q9" s="13"/>
      <c r="R9" s="13"/>
    </row>
    <row r="10" spans="2:18" ht="12.75" customHeight="1">
      <c r="B10" s="40"/>
      <c r="C10" s="41" t="s">
        <v>41</v>
      </c>
      <c r="D10" s="37"/>
      <c r="E10" s="13">
        <v>2</v>
      </c>
      <c r="F10" s="17">
        <f t="shared" si="0"/>
        <v>0</v>
      </c>
      <c r="G10" s="11"/>
      <c r="H10" s="12">
        <f t="shared" si="1"/>
        <v>0</v>
      </c>
      <c r="I10" s="39"/>
      <c r="J10" s="13"/>
      <c r="K10" s="13"/>
      <c r="L10" s="13"/>
      <c r="M10" s="13"/>
      <c r="N10" s="13"/>
      <c r="O10" s="13"/>
      <c r="P10" s="13"/>
      <c r="Q10" s="13"/>
      <c r="R10" s="13"/>
    </row>
    <row r="11" spans="2:18" ht="12.75" customHeight="1">
      <c r="B11" s="9"/>
      <c r="C11" s="9" t="s">
        <v>84</v>
      </c>
      <c r="D11" s="37"/>
      <c r="E11" s="13">
        <v>5</v>
      </c>
      <c r="F11" s="17">
        <f t="shared" si="0"/>
        <v>0</v>
      </c>
      <c r="G11" s="11"/>
      <c r="H11" s="12">
        <f t="shared" si="1"/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2:18" ht="12.75" customHeight="1">
      <c r="B12" s="9"/>
      <c r="C12" s="9" t="s">
        <v>42</v>
      </c>
      <c r="D12" s="37"/>
      <c r="E12" s="13">
        <v>4</v>
      </c>
      <c r="F12" s="17">
        <f t="shared" si="0"/>
        <v>0</v>
      </c>
      <c r="G12" s="11"/>
      <c r="H12" s="12">
        <f t="shared" si="1"/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18" ht="12.75" customHeight="1">
      <c r="B13" s="9"/>
      <c r="C13" s="9" t="s">
        <v>43</v>
      </c>
      <c r="D13" s="37"/>
      <c r="E13" s="13">
        <v>33</v>
      </c>
      <c r="F13" s="17">
        <f t="shared" si="0"/>
        <v>0</v>
      </c>
      <c r="G13" s="11"/>
      <c r="H13" s="12">
        <f t="shared" si="1"/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2:18" ht="12.75" customHeight="1">
      <c r="B14" s="9"/>
      <c r="C14" s="15" t="s">
        <v>101</v>
      </c>
      <c r="D14" s="37"/>
      <c r="E14" s="13">
        <v>2</v>
      </c>
      <c r="F14" s="17"/>
      <c r="G14" s="11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2:18" ht="12.75" customHeight="1">
      <c r="B15" s="9"/>
      <c r="C15" s="15" t="s">
        <v>99</v>
      </c>
      <c r="D15" s="37"/>
      <c r="E15" s="13">
        <v>2</v>
      </c>
      <c r="F15" s="17"/>
      <c r="G15" s="11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2:18" ht="12.75" customHeight="1">
      <c r="B16" s="9"/>
      <c r="C16" s="15" t="s">
        <v>100</v>
      </c>
      <c r="D16" s="37"/>
      <c r="E16" s="13">
        <v>4</v>
      </c>
      <c r="F16" s="17"/>
      <c r="G16" s="11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2:18" ht="12.75" customHeight="1">
      <c r="B17" s="9"/>
      <c r="C17" s="15" t="s">
        <v>44</v>
      </c>
      <c r="D17" s="37"/>
      <c r="E17" s="13">
        <v>1525</v>
      </c>
      <c r="F17" s="17"/>
      <c r="G17" s="11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18" ht="12.75" customHeight="1">
      <c r="B18" s="9"/>
      <c r="C18" s="9" t="s">
        <v>45</v>
      </c>
      <c r="D18" s="37"/>
      <c r="E18" s="13">
        <v>1</v>
      </c>
      <c r="F18" s="17"/>
      <c r="G18" s="11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0" ht="10.35" customHeight="1">
      <c r="A19" s="18"/>
      <c r="B19" s="19"/>
      <c r="C19" s="19"/>
      <c r="D19" s="20"/>
      <c r="E19" s="20"/>
      <c r="F19" s="20"/>
      <c r="G19" s="21"/>
      <c r="H19" s="21"/>
      <c r="I19" s="21"/>
      <c r="J19" s="13"/>
    </row>
    <row r="20" spans="2:10" ht="15" customHeight="1">
      <c r="B20" s="16"/>
      <c r="C20" s="16" t="s">
        <v>30</v>
      </c>
      <c r="D20" s="22"/>
      <c r="E20" s="23"/>
      <c r="F20" s="22">
        <f>SUBTOTAL(9,F6:F18)</f>
        <v>0</v>
      </c>
      <c r="G20" s="24"/>
      <c r="H20" s="22"/>
      <c r="I20" s="13"/>
      <c r="J20" s="13"/>
    </row>
    <row r="21" spans="2:10" ht="15" customHeight="1">
      <c r="B21" s="16"/>
      <c r="C21" s="16" t="s">
        <v>31</v>
      </c>
      <c r="D21" s="22"/>
      <c r="E21" s="22"/>
      <c r="F21" s="22"/>
      <c r="G21" s="24"/>
      <c r="H21" s="22">
        <f>SUBTOTAL(9,H6:H18)</f>
        <v>0</v>
      </c>
      <c r="I21" s="13"/>
      <c r="J21" s="13"/>
    </row>
    <row r="22" spans="2:10" ht="15" customHeight="1">
      <c r="B22" s="16"/>
      <c r="C22" s="16" t="s">
        <v>9</v>
      </c>
      <c r="D22" s="22"/>
      <c r="E22" s="22"/>
      <c r="F22" s="22"/>
      <c r="G22" s="24"/>
      <c r="H22" s="24"/>
      <c r="I22" s="25">
        <f>F20+H21</f>
        <v>0</v>
      </c>
      <c r="J22" s="13"/>
    </row>
    <row r="23" spans="2:10" ht="15" customHeight="1">
      <c r="B23" s="16"/>
      <c r="C23" s="26" t="s">
        <v>32</v>
      </c>
      <c r="D23" s="27">
        <f>I4</f>
        <v>0.21</v>
      </c>
      <c r="E23" s="28"/>
      <c r="F23" s="29"/>
      <c r="G23" s="30"/>
      <c r="H23" s="30"/>
      <c r="I23" s="25">
        <f>I22*D23</f>
        <v>0</v>
      </c>
      <c r="J23" s="13"/>
    </row>
    <row r="24" spans="2:10" ht="15" customHeight="1">
      <c r="B24" s="16"/>
      <c r="C24" s="31" t="s">
        <v>33</v>
      </c>
      <c r="D24" s="29"/>
      <c r="E24" s="29"/>
      <c r="F24" s="29"/>
      <c r="G24" s="30"/>
      <c r="H24" s="30"/>
      <c r="I24" s="32">
        <f>ROUND(I22+I23,0)</f>
        <v>0</v>
      </c>
      <c r="J24" s="13"/>
    </row>
    <row r="25" spans="2:10" ht="15" customHeight="1">
      <c r="B25" s="16"/>
      <c r="C25" s="31"/>
      <c r="D25" s="29"/>
      <c r="E25" s="29"/>
      <c r="F25" s="29"/>
      <c r="G25" s="30"/>
      <c r="H25" s="30"/>
      <c r="I25" s="32"/>
      <c r="J25" s="13"/>
    </row>
    <row r="26" spans="1:10" ht="17.4" customHeight="1">
      <c r="A26" s="13"/>
      <c r="B26" s="16"/>
      <c r="C26" s="105" t="s">
        <v>106</v>
      </c>
      <c r="D26" s="105"/>
      <c r="E26" s="105"/>
      <c r="F26" s="105"/>
      <c r="G26" s="105"/>
      <c r="H26" s="105"/>
      <c r="I26" s="105"/>
      <c r="J26" s="13"/>
    </row>
    <row r="27" spans="3:9" ht="43.8" customHeight="1">
      <c r="C27" s="105" t="s">
        <v>102</v>
      </c>
      <c r="D27" s="105"/>
      <c r="E27" s="105"/>
      <c r="F27" s="105"/>
      <c r="G27" s="105"/>
      <c r="H27" s="105"/>
      <c r="I27" s="105"/>
    </row>
  </sheetData>
  <mergeCells count="6">
    <mergeCell ref="C2:I2"/>
    <mergeCell ref="C3:I3"/>
    <mergeCell ref="C4:G4"/>
    <mergeCell ref="C1:H1"/>
    <mergeCell ref="C27:I27"/>
    <mergeCell ref="C26:I26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Tvrdik</cp:lastModifiedBy>
  <cp:lastPrinted>2017-09-18T14:17:43Z</cp:lastPrinted>
  <dcterms:created xsi:type="dcterms:W3CDTF">2017-08-09T16:11:56Z</dcterms:created>
  <dcterms:modified xsi:type="dcterms:W3CDTF">2017-10-13T05:56:50Z</dcterms:modified>
  <cp:category/>
  <cp:version/>
  <cp:contentType/>
  <cp:contentStatus/>
</cp:coreProperties>
</file>