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01 - Chodba 1.NP - P2" sheetId="2" r:id="rId2"/>
    <sheet name="02 - Chodba 2.NP - P2" sheetId="3" r:id="rId3"/>
    <sheet name="03 - Chodba 3.NP - P2" sheetId="4" r:id="rId4"/>
    <sheet name="04 - Chodba 4.NP - P2" sheetId="5" r:id="rId5"/>
    <sheet name="05 - Chodba 5.NP - P2" sheetId="6" r:id="rId6"/>
    <sheet name="06 - Chodba 6.NP - P2" sheetId="7" r:id="rId7"/>
    <sheet name="07 - Chodba 7.NP - P2" sheetId="8" r:id="rId8"/>
  </sheets>
  <definedNames>
    <definedName name="_xlnm.Print_Area" localSheetId="0">'Rekapitulace stavby'!$D$4:$AO$76,'Rekapitulace stavby'!$C$82:$AQ$102</definedName>
    <definedName name="_xlnm._FilterDatabase" localSheetId="1" hidden="1">'01 - Chodba 1.NP - P2'!$C$123:$K$160</definedName>
    <definedName name="_xlnm.Print_Area" localSheetId="1">'01 - Chodba 1.NP - P2'!$C$4:$J$76,'01 - Chodba 1.NP - P2'!$C$82:$J$105,'01 - Chodba 1.NP - P2'!$C$111:$K$160</definedName>
    <definedName name="_xlnm._FilterDatabase" localSheetId="2" hidden="1">'02 - Chodba 2.NP - P2'!$C$123:$K$160</definedName>
    <definedName name="_xlnm.Print_Area" localSheetId="2">'02 - Chodba 2.NP - P2'!$C$4:$J$76,'02 - Chodba 2.NP - P2'!$C$82:$J$105,'02 - Chodba 2.NP - P2'!$C$111:$K$160</definedName>
    <definedName name="_xlnm._FilterDatabase" localSheetId="3" hidden="1">'03 - Chodba 3.NP - P2'!$C$123:$K$160</definedName>
    <definedName name="_xlnm.Print_Area" localSheetId="3">'03 - Chodba 3.NP - P2'!$C$4:$J$76,'03 - Chodba 3.NP - P2'!$C$82:$J$105,'03 - Chodba 3.NP - P2'!$C$111:$K$160</definedName>
    <definedName name="_xlnm._FilterDatabase" localSheetId="4" hidden="1">'04 - Chodba 4.NP - P2'!$C$123:$K$160</definedName>
    <definedName name="_xlnm.Print_Area" localSheetId="4">'04 - Chodba 4.NP - P2'!$C$4:$J$76,'04 - Chodba 4.NP - P2'!$C$82:$J$105,'04 - Chodba 4.NP - P2'!$C$111:$K$160</definedName>
    <definedName name="_xlnm._FilterDatabase" localSheetId="5" hidden="1">'05 - Chodba 5.NP - P2'!$C$123:$K$160</definedName>
    <definedName name="_xlnm.Print_Area" localSheetId="5">'05 - Chodba 5.NP - P2'!$C$4:$J$76,'05 - Chodba 5.NP - P2'!$C$82:$J$105,'05 - Chodba 5.NP - P2'!$C$111:$K$160</definedName>
    <definedName name="_xlnm._FilterDatabase" localSheetId="6" hidden="1">'06 - Chodba 6.NP - P2'!$C$123:$K$160</definedName>
    <definedName name="_xlnm.Print_Area" localSheetId="6">'06 - Chodba 6.NP - P2'!$C$4:$J$76,'06 - Chodba 6.NP - P2'!$C$82:$J$105,'06 - Chodba 6.NP - P2'!$C$111:$K$160</definedName>
    <definedName name="_xlnm._FilterDatabase" localSheetId="7" hidden="1">'07 - Chodba 7.NP - P2'!$C$123:$K$160</definedName>
    <definedName name="_xlnm.Print_Area" localSheetId="7">'07 - Chodba 7.NP - P2'!$C$4:$J$76,'07 - Chodba 7.NP - P2'!$C$82:$J$105,'07 - Chodba 7.NP - P2'!$C$111:$K$160</definedName>
    <definedName name="_xlnm.Print_Titles" localSheetId="0">'Rekapitulace stavby'!$92:$92</definedName>
    <definedName name="_xlnm.Print_Titles" localSheetId="1">'01 - Chodba 1.NP - P2'!$123:$123</definedName>
    <definedName name="_xlnm.Print_Titles" localSheetId="2">'02 - Chodba 2.NP - P2'!$123:$123</definedName>
    <definedName name="_xlnm.Print_Titles" localSheetId="3">'03 - Chodba 3.NP - P2'!$123:$123</definedName>
    <definedName name="_xlnm.Print_Titles" localSheetId="4">'04 - Chodba 4.NP - P2'!$123:$123</definedName>
    <definedName name="_xlnm.Print_Titles" localSheetId="5">'05 - Chodba 5.NP - P2'!$123:$123</definedName>
    <definedName name="_xlnm.Print_Titles" localSheetId="6">'06 - Chodba 6.NP - P2'!$123:$123</definedName>
    <definedName name="_xlnm.Print_Titles" localSheetId="7">'07 - Chodba 7.NP - P2'!$123:$123</definedName>
  </definedNames>
  <calcPr fullCalcOnLoad="1"/>
</workbook>
</file>

<file path=xl/sharedStrings.xml><?xml version="1.0" encoding="utf-8"?>
<sst xmlns="http://schemas.openxmlformats.org/spreadsheetml/2006/main" count="3820" uniqueCount="266">
  <si>
    <t>Export Komplet</t>
  </si>
  <si>
    <t/>
  </si>
  <si>
    <t>2.0</t>
  </si>
  <si>
    <t>ZAMOK</t>
  </si>
  <si>
    <t>False</t>
  </si>
  <si>
    <t>{f1519866-d095-4d60-8396-40ab73a60020}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</si>
  <si>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</si>
  <si>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</si>
  <si>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</si>
  <si>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</si>
  <si>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</si>
  <si>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</si>
  <si>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</si>
  <si>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</si>
  <si>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202009-2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</si>
  <si>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</si>
  <si>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</si>
  <si>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Nová podlaha chodeb LINOLEUM - PAVILON 2</t>
  </si>
  <si>
    <t>KSO:</t>
  </si>
  <si>
    <t>CC-CZ:</t>
  </si>
  <si>
    <t>Místo:</t>
  </si>
  <si>
    <t>Sedlčany</t>
  </si>
  <si>
    <t>Datum:</t>
  </si>
  <si>
    <t>15. 9. 2020</t>
  </si>
  <si>
    <t>Zadavatel:</t>
  </si>
  <si>
    <t>IČ:</t>
  </si>
  <si>
    <t>42727227</t>
  </si>
  <si>
    <t>Domov Sedlčany - poskytovatel soc. služeb</t>
  </si>
  <si>
    <t>DIČ:</t>
  </si>
  <si>
    <t>CZ42727227</t>
  </si>
  <si>
    <t>Uchazeč:</t>
  </si>
  <si>
    <t>Vyplň údaj</t>
  </si>
  <si>
    <t>Projektant:</t>
  </si>
  <si>
    <t>27574733</t>
  </si>
  <si>
    <t>JC Stavitelství s.r.o.</t>
  </si>
  <si>
    <t>CZ27574733</t>
  </si>
  <si>
    <t>True</t>
  </si>
  <si>
    <t>Zpracovatel:</t>
  </si>
  <si>
    <t>Ing. Jan Čanda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</si>
  <si>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</si>
  <si>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</si>
  <si>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</si>
  <si>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</si>
  <si>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</si>
  <si>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</si>
  <si>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</si>
  <si>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</si>
  <si>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</si>
  <si>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</si>
  <si>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</si>
  <si>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</si>
  <si>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</si>
  <si>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</si>
  <si>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</si>
  <si>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</si>
  <si>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</si>
  <si>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</si>
  <si>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</si>
  <si>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</si>
  <si>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</si>
  <si>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</si>
  <si>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</si>
  <si>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</si>
  <si>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</si>
  <si>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</si>
  <si>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</si>
  <si>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</si>
  <si>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</si>
  <si>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</si>
  <si>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</si>
  <si>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</si>
  <si>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</si>
  <si>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</si>
  <si>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</si>
  <si>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</si>
  <si>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</si>
  <si>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</si>
  <si>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</si>
  <si>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</si>
  <si>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</si>
  <si>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</si>
  <si>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</si>
  <si>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</si>
  <si>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</si>
  <si>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</si>
  <si>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</si>
  <si>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Chodba 1.NP - P2</t>
  </si>
  <si>
    <t>STA</t>
  </si>
  <si>
    <t>1</t>
  </si>
  <si>
    <t>{9bc55331-2105-43e6-a0c4-085852bb3c31}</t>
  </si>
  <si>
    <t>02</t>
  </si>
  <si>
    <t>Chodba 2.NP - P2</t>
  </si>
  <si>
    <t>{bfb2d7b7-6594-4d69-8b42-9bf5f3f28f8c}</t>
  </si>
  <si>
    <t>03</t>
  </si>
  <si>
    <t>Chodba 3.NP - P2</t>
  </si>
  <si>
    <t>{5cdc107c-fb48-4196-bad4-0e21f2a29b1f}</t>
  </si>
  <si>
    <t>04</t>
  </si>
  <si>
    <t>Chodba 4.NP - P2</t>
  </si>
  <si>
    <t>{09068bae-7846-414e-86db-9697bd4f65a6}</t>
  </si>
  <si>
    <t>05</t>
  </si>
  <si>
    <t>Chodba 5.NP - P2</t>
  </si>
  <si>
    <t>{14118f82-8398-471d-8fbc-1fb3e1f3c1d9}</t>
  </si>
  <si>
    <t>06</t>
  </si>
  <si>
    <t>Chodba 6.NP - P2</t>
  </si>
  <si>
    <t>{c25d152d-9ad9-4b53-9419-89ec37fa6ac3}</t>
  </si>
  <si>
    <t>07</t>
  </si>
  <si>
    <t>Chodba 7.NP - P2</t>
  </si>
  <si>
    <t>{b9c3fefe-7d01-4753-a72f-9d359b8765e8}</t>
  </si>
  <si>
    <t>KRYCÍ LIST SOUPISU PRACÍ</t>
  </si>
  <si>
    <t>Objekt:</t>
  </si>
  <si>
    <t>01 - Chodba 1.NP - P2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</si>
  <si>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</si>
  <si>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</si>
  <si>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</si>
  <si>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</si>
  <si>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</si>
  <si>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</si>
  <si>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771 - Podlahy z dlaždic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</si>
  <si>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</si>
  <si>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</si>
  <si>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</si>
  <si>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</si>
  <si>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</si>
  <si>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</si>
  <si>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</si>
  <si>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</si>
  <si>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</si>
  <si>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</si>
  <si>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</si>
  <si>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</si>
  <si>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</si>
  <si>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</si>
  <si>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</si>
  <si>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</si>
  <si>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</si>
  <si>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</si>
  <si>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</si>
  <si>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</si>
  <si>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</si>
  <si>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</si>
  <si>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</si>
  <si>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771</t>
  </si>
  <si>
    <t>Podlahy z dlaždic</t>
  </si>
  <si>
    <t>K</t>
  </si>
  <si>
    <t>771473810</t>
  </si>
  <si>
    <t>Demontáž soklíků z dlaždic keramických lepených rovných</t>
  </si>
  <si>
    <t>m</t>
  </si>
  <si>
    <t>16</t>
  </si>
  <si>
    <t>1580410757</t>
  </si>
  <si>
    <t>619995001</t>
  </si>
  <si>
    <t>Začištění omítek po demontáži soklů dlažeb</t>
  </si>
  <si>
    <t>1750903352</t>
  </si>
  <si>
    <t>3</t>
  </si>
  <si>
    <t>997-001</t>
  </si>
  <si>
    <t>Likvidace a odvoz suti a odpadu ze stavby</t>
  </si>
  <si>
    <t>kpl</t>
  </si>
  <si>
    <t>1976729122</t>
  </si>
  <si>
    <t>776</t>
  </si>
  <si>
    <t>Podlahy povlakové</t>
  </si>
  <si>
    <t>4</t>
  </si>
  <si>
    <t>776111311</t>
  </si>
  <si>
    <t>Vysátí podkladu povlakových podlah</t>
  </si>
  <si>
    <t>m2</t>
  </si>
  <si>
    <t>367803489</t>
  </si>
  <si>
    <t>5</t>
  </si>
  <si>
    <t>776121321</t>
  </si>
  <si>
    <t>Penetrace savého podkladu povlakových podlah neředěná</t>
  </si>
  <si>
    <t>-314382802</t>
  </si>
  <si>
    <t>6</t>
  </si>
  <si>
    <t>776141124</t>
  </si>
  <si>
    <t>Vyrovnání podkladu povlakových podlah stěrkou pevnosti 30 MPa tl 20 mm, vč. tmelů a stavební přípomoci</t>
  </si>
  <si>
    <t>-885013846</t>
  </si>
  <si>
    <t>7</t>
  </si>
  <si>
    <t>776251311</t>
  </si>
  <si>
    <t>Lepení pásů z přírodního linolea (marmolea) 2-složkovým lepidlem</t>
  </si>
  <si>
    <t>203458656</t>
  </si>
  <si>
    <t>VV</t>
  </si>
  <si>
    <t>65,84+54,8*0,15</t>
  </si>
  <si>
    <t>8</t>
  </si>
  <si>
    <t>M</t>
  </si>
  <si>
    <t>607561110</t>
  </si>
  <si>
    <t>krytina podlahová Marmoleum, šířka 2 m, tl. 2,5 mm (referenční MARMOLEUM Home H33)</t>
  </si>
  <si>
    <t>32</t>
  </si>
  <si>
    <t>-1706552939</t>
  </si>
  <si>
    <t>74,06*1,1 'Přepočtené koeficientem množství</t>
  </si>
  <si>
    <t>9</t>
  </si>
  <si>
    <t>776251411</t>
  </si>
  <si>
    <t>Spoj podlah z přírodního linolea (marmolea) svařováním za tepla</t>
  </si>
  <si>
    <t>896106943</t>
  </si>
  <si>
    <t>10</t>
  </si>
  <si>
    <t>776411111</t>
  </si>
  <si>
    <t>Montáž obvodových soklíků výšky do 80 mm</t>
  </si>
  <si>
    <t>328812674</t>
  </si>
  <si>
    <t>66,00-6*0,80-3,30-2*1,00-1,10</t>
  </si>
  <si>
    <t>11</t>
  </si>
  <si>
    <t>283421400</t>
  </si>
  <si>
    <t>lišty ukončovací pro sokly délka 2,5 m barva bílá</t>
  </si>
  <si>
    <t>1696398306</t>
  </si>
  <si>
    <t>58,0816110227875*1,02 'Přepočtené koeficientem množství</t>
  </si>
  <si>
    <t>12</t>
  </si>
  <si>
    <t>776421211</t>
  </si>
  <si>
    <t>Montáž schodišťových samolepících lišt</t>
  </si>
  <si>
    <t>845056709</t>
  </si>
  <si>
    <t>1,50*2</t>
  </si>
  <si>
    <t>13</t>
  </si>
  <si>
    <t>28342160</t>
  </si>
  <si>
    <t>hrana schodová s lemovým ukončením z PVC 30x35x3mm</t>
  </si>
  <si>
    <t>329786008</t>
  </si>
  <si>
    <t>3*1,02 'Přepočtené koeficientem množství</t>
  </si>
  <si>
    <t>14</t>
  </si>
  <si>
    <t>776421312</t>
  </si>
  <si>
    <t>Montáž přechodových šroubovaných lišt</t>
  </si>
  <si>
    <t>773865843</t>
  </si>
  <si>
    <t>6*0,80</t>
  </si>
  <si>
    <t>55343110</t>
  </si>
  <si>
    <t>profil přechodový Al narážecí 30mm stříbro</t>
  </si>
  <si>
    <t>-1294238568</t>
  </si>
  <si>
    <t>4,8*1,02 'Přepočtené koeficientem množství</t>
  </si>
  <si>
    <t>998776203</t>
  </si>
  <si>
    <t>Přesun hmot procentní pro podlahy povlakové v objektech v do 24 m</t>
  </si>
  <si>
    <t>%</t>
  </si>
  <si>
    <t>-1330361841</t>
  </si>
  <si>
    <t>784</t>
  </si>
  <si>
    <t>Dokončovací práce - malby a tapety</t>
  </si>
  <si>
    <t>17</t>
  </si>
  <si>
    <t>784211101</t>
  </si>
  <si>
    <t>Dvojnásobné bílé malby ze směsí za mokra výborně otěruvzdorných v místnostech výšky do 3,80 m vč. penetrace</t>
  </si>
  <si>
    <t>291322787</t>
  </si>
  <si>
    <t>VRN</t>
  </si>
  <si>
    <t>Vedlejší rozpočtové náklady</t>
  </si>
  <si>
    <t>VRN3</t>
  </si>
  <si>
    <t>Zařízení staveniště</t>
  </si>
  <si>
    <t>18</t>
  </si>
  <si>
    <t>030001000</t>
  </si>
  <si>
    <t>1024</t>
  </si>
  <si>
    <t>-1975613562</t>
  </si>
  <si>
    <t>VRN4</t>
  </si>
  <si>
    <t>Inženýrská činnost</t>
  </si>
  <si>
    <t>19</t>
  </si>
  <si>
    <t>045002000</t>
  </si>
  <si>
    <t>Kompletační a koordinační činnost</t>
  </si>
  <si>
    <t>-172225209</t>
  </si>
  <si>
    <t>VRN7</t>
  </si>
  <si>
    <t>Provozní vlivy</t>
  </si>
  <si>
    <t>20</t>
  </si>
  <si>
    <t>071103000</t>
  </si>
  <si>
    <t>Provoz investora</t>
  </si>
  <si>
    <t>1760239511</t>
  </si>
  <si>
    <t>02 - Chodba 2.NP - P2</t>
  </si>
  <si>
    <t>65,84+54,0*0,15</t>
  </si>
  <si>
    <t>73,94*1,1 'Přepočtené koeficientem množství</t>
  </si>
  <si>
    <t>66,00-7*0,80-3,30-2*1,00-1,10</t>
  </si>
  <si>
    <t>57,2337042925278*1,02 'Přepočtené koeficientem množství</t>
  </si>
  <si>
    <t>7*0,80</t>
  </si>
  <si>
    <t>5,6*1,02 'Přepočtené koeficientem množství</t>
  </si>
  <si>
    <t>03 - Chodba 3.NP - P2</t>
  </si>
  <si>
    <t>04 - Chodba 4.NP - P2</t>
  </si>
  <si>
    <t>6*0,80+2,10*2</t>
  </si>
  <si>
    <t>9*1,02 'Přepočtené koeficientem množství</t>
  </si>
  <si>
    <t>05 - Chodba 5.NP - P2</t>
  </si>
  <si>
    <t>06 - Chodba 6.NP - P2</t>
  </si>
  <si>
    <t>66,30+55,6*0,15</t>
  </si>
  <si>
    <t>74,64*1,1 'Přepočtené koeficientem množství</t>
  </si>
  <si>
    <t>66,80-6*0,80-3,30-2*1,00-1,10</t>
  </si>
  <si>
    <t>58,9295177530472*1,02 'Přepočtené koeficientem množství</t>
  </si>
  <si>
    <t>07 - Chodba 7.NP - P2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</si>
</sst>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35</v>
      </c>
      <c r="AO17" s="20"/>
      <c r="AP17" s="20"/>
      <c r="AQ17" s="20"/>
      <c r="AR17" s="18"/>
      <c r="BE17" s="29"/>
      <c r="BS17" s="15" t="s">
        <v>36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36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44</v>
      </c>
      <c r="E29" s="45"/>
      <c r="F29" s="30" t="s">
        <v>45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46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47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48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54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56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55</v>
      </c>
      <c r="AI60" s="40"/>
      <c r="AJ60" s="40"/>
      <c r="AK60" s="40"/>
      <c r="AL60" s="40"/>
      <c r="AM60" s="62" t="s">
        <v>56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57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58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55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56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55</v>
      </c>
      <c r="AI75" s="40"/>
      <c r="AJ75" s="40"/>
      <c r="AK75" s="40"/>
      <c r="AL75" s="40"/>
      <c r="AM75" s="62" t="s">
        <v>56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59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202009-2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Nová podlaha chodeb LINOLEUM - PAVILON 2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Sedlčany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15. 9. 2020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Domov Sedlčany - poskytovatel soc. služeb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32</v>
      </c>
      <c r="AJ89" s="38"/>
      <c r="AK89" s="38"/>
      <c r="AL89" s="38"/>
      <c r="AM89" s="78" t="str">
        <f>IF(E17="","",E17)</f>
        <v>JC Stavitelství s.r.o.</v>
      </c>
      <c r="AN89" s="69"/>
      <c r="AO89" s="69"/>
      <c r="AP89" s="69"/>
      <c r="AQ89" s="38"/>
      <c r="AR89" s="42"/>
      <c r="AS89" s="79" t="s">
        <v>60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30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37</v>
      </c>
      <c r="AJ90" s="38"/>
      <c r="AK90" s="38"/>
      <c r="AL90" s="38"/>
      <c r="AM90" s="78" t="str">
        <f>IF(E20="","",E20)</f>
        <v>Ing. Jan Čanda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61</v>
      </c>
      <c r="D92" s="92"/>
      <c r="E92" s="92"/>
      <c r="F92" s="92"/>
      <c r="G92" s="92"/>
      <c r="H92" s="93"/>
      <c r="I92" s="94" t="s">
        <v>62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63</v>
      </c>
      <c r="AH92" s="92"/>
      <c r="AI92" s="92"/>
      <c r="AJ92" s="92"/>
      <c r="AK92" s="92"/>
      <c r="AL92" s="92"/>
      <c r="AM92" s="92"/>
      <c r="AN92" s="94" t="s">
        <v>64</v>
      </c>
      <c r="AO92" s="92"/>
      <c r="AP92" s="96"/>
      <c r="AQ92" s="97" t="s">
        <v>65</v>
      </c>
      <c r="AR92" s="42"/>
      <c r="AS92" s="98" t="s">
        <v>66</v>
      </c>
      <c r="AT92" s="99" t="s">
        <v>67</v>
      </c>
      <c r="AU92" s="99" t="s">
        <v>68</v>
      </c>
      <c r="AV92" s="99" t="s">
        <v>69</v>
      </c>
      <c r="AW92" s="99" t="s">
        <v>70</v>
      </c>
      <c r="AX92" s="99" t="s">
        <v>71</v>
      </c>
      <c r="AY92" s="99" t="s">
        <v>72</v>
      </c>
      <c r="AZ92" s="99" t="s">
        <v>73</v>
      </c>
      <c r="BA92" s="99" t="s">
        <v>74</v>
      </c>
      <c r="BB92" s="99" t="s">
        <v>75</v>
      </c>
      <c r="BC92" s="99" t="s">
        <v>76</v>
      </c>
      <c r="BD92" s="100" t="s">
        <v>77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78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ROUND(SUM(AG95:AG101),2)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ROUND(SUM(AS95:AS101),2)</f>
        <v>0</v>
      </c>
      <c r="AT94" s="112">
        <f>ROUND(SUM(AV94:AW94),2)</f>
        <v>0</v>
      </c>
      <c r="AU94" s="113">
        <f>ROUND(SUM(AU95:AU101),5)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ROUND(SUM(AZ95:AZ101),2)</f>
        <v>0</v>
      </c>
      <c r="BA94" s="112">
        <f>ROUND(SUM(BA95:BA101),2)</f>
        <v>0</v>
      </c>
      <c r="BB94" s="112">
        <f>ROUND(SUM(BB95:BB101),2)</f>
        <v>0</v>
      </c>
      <c r="BC94" s="112">
        <f>ROUND(SUM(BC95:BC101),2)</f>
        <v>0</v>
      </c>
      <c r="BD94" s="114">
        <f>ROUND(SUM(BD95:BD101),2)</f>
        <v>0</v>
      </c>
      <c r="BE94" s="6"/>
      <c r="BS94" s="115" t="s">
        <v>79</v>
      </c>
      <c r="BT94" s="115" t="s">
        <v>80</v>
      </c>
      <c r="BU94" s="116" t="s">
        <v>81</v>
      </c>
      <c r="BV94" s="115" t="s">
        <v>82</v>
      </c>
      <c r="BW94" s="115" t="s">
        <v>5</v>
      </c>
      <c r="BX94" s="115" t="s">
        <v>83</v>
      </c>
      <c r="CL94" s="115" t="s">
        <v>1</v>
      </c>
    </row>
    <row r="95" spans="1:91" s="7" customFormat="1" ht="16.5" customHeight="1">
      <c r="A95" s="117" t="s">
        <v>84</v>
      </c>
      <c r="B95" s="118"/>
      <c r="C95" s="119"/>
      <c r="D95" s="120" t="s">
        <v>85</v>
      </c>
      <c r="E95" s="120"/>
      <c r="F95" s="120"/>
      <c r="G95" s="120"/>
      <c r="H95" s="120"/>
      <c r="I95" s="121"/>
      <c r="J95" s="120" t="s">
        <v>86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'01 - Chodba 1.NP - P2'!J30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87</v>
      </c>
      <c r="AR95" s="124"/>
      <c r="AS95" s="125">
        <v>0</v>
      </c>
      <c r="AT95" s="126">
        <f>ROUND(SUM(AV95:AW95),2)</f>
        <v>0</v>
      </c>
      <c r="AU95" s="127">
        <f>'01 - Chodba 1.NP - P2'!P124</f>
        <v>0</v>
      </c>
      <c r="AV95" s="126">
        <f>'01 - Chodba 1.NP - P2'!J33</f>
        <v>0</v>
      </c>
      <c r="AW95" s="126">
        <f>'01 - Chodba 1.NP - P2'!J34</f>
        <v>0</v>
      </c>
      <c r="AX95" s="126">
        <f>'01 - Chodba 1.NP - P2'!J35</f>
        <v>0</v>
      </c>
      <c r="AY95" s="126">
        <f>'01 - Chodba 1.NP - P2'!J36</f>
        <v>0</v>
      </c>
      <c r="AZ95" s="126">
        <f>'01 - Chodba 1.NP - P2'!F33</f>
        <v>0</v>
      </c>
      <c r="BA95" s="126">
        <f>'01 - Chodba 1.NP - P2'!F34</f>
        <v>0</v>
      </c>
      <c r="BB95" s="126">
        <f>'01 - Chodba 1.NP - P2'!F35</f>
        <v>0</v>
      </c>
      <c r="BC95" s="126">
        <f>'01 - Chodba 1.NP - P2'!F36</f>
        <v>0</v>
      </c>
      <c r="BD95" s="128">
        <f>'01 - Chodba 1.NP - P2'!F37</f>
        <v>0</v>
      </c>
      <c r="BE95" s="7"/>
      <c r="BT95" s="129" t="s">
        <v>88</v>
      </c>
      <c r="BV95" s="129" t="s">
        <v>82</v>
      </c>
      <c r="BW95" s="129" t="s">
        <v>89</v>
      </c>
      <c r="BX95" s="129" t="s">
        <v>5</v>
      </c>
      <c r="CL95" s="129" t="s">
        <v>1</v>
      </c>
      <c r="CM95" s="129" t="s">
        <v>88</v>
      </c>
    </row>
    <row r="96" spans="1:91" s="7" customFormat="1" ht="16.5" customHeight="1">
      <c r="A96" s="117" t="s">
        <v>84</v>
      </c>
      <c r="B96" s="118"/>
      <c r="C96" s="119"/>
      <c r="D96" s="120" t="s">
        <v>90</v>
      </c>
      <c r="E96" s="120"/>
      <c r="F96" s="120"/>
      <c r="G96" s="120"/>
      <c r="H96" s="120"/>
      <c r="I96" s="121"/>
      <c r="J96" s="120" t="s">
        <v>91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'02 - Chodba 2.NP - P2'!J30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87</v>
      </c>
      <c r="AR96" s="124"/>
      <c r="AS96" s="125">
        <v>0</v>
      </c>
      <c r="AT96" s="126">
        <f>ROUND(SUM(AV96:AW96),2)</f>
        <v>0</v>
      </c>
      <c r="AU96" s="127">
        <f>'02 - Chodba 2.NP - P2'!P124</f>
        <v>0</v>
      </c>
      <c r="AV96" s="126">
        <f>'02 - Chodba 2.NP - P2'!J33</f>
        <v>0</v>
      </c>
      <c r="AW96" s="126">
        <f>'02 - Chodba 2.NP - P2'!J34</f>
        <v>0</v>
      </c>
      <c r="AX96" s="126">
        <f>'02 - Chodba 2.NP - P2'!J35</f>
        <v>0</v>
      </c>
      <c r="AY96" s="126">
        <f>'02 - Chodba 2.NP - P2'!J36</f>
        <v>0</v>
      </c>
      <c r="AZ96" s="126">
        <f>'02 - Chodba 2.NP - P2'!F33</f>
        <v>0</v>
      </c>
      <c r="BA96" s="126">
        <f>'02 - Chodba 2.NP - P2'!F34</f>
        <v>0</v>
      </c>
      <c r="BB96" s="126">
        <f>'02 - Chodba 2.NP - P2'!F35</f>
        <v>0</v>
      </c>
      <c r="BC96" s="126">
        <f>'02 - Chodba 2.NP - P2'!F36</f>
        <v>0</v>
      </c>
      <c r="BD96" s="128">
        <f>'02 - Chodba 2.NP - P2'!F37</f>
        <v>0</v>
      </c>
      <c r="BE96" s="7"/>
      <c r="BT96" s="129" t="s">
        <v>88</v>
      </c>
      <c r="BV96" s="129" t="s">
        <v>82</v>
      </c>
      <c r="BW96" s="129" t="s">
        <v>92</v>
      </c>
      <c r="BX96" s="129" t="s">
        <v>5</v>
      </c>
      <c r="CL96" s="129" t="s">
        <v>1</v>
      </c>
      <c r="CM96" s="129" t="s">
        <v>88</v>
      </c>
    </row>
    <row r="97" spans="1:91" s="7" customFormat="1" ht="16.5" customHeight="1">
      <c r="A97" s="117" t="s">
        <v>84</v>
      </c>
      <c r="B97" s="118"/>
      <c r="C97" s="119"/>
      <c r="D97" s="120" t="s">
        <v>93</v>
      </c>
      <c r="E97" s="120"/>
      <c r="F97" s="120"/>
      <c r="G97" s="120"/>
      <c r="H97" s="120"/>
      <c r="I97" s="121"/>
      <c r="J97" s="120" t="s">
        <v>94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'03 - Chodba 3.NP - P2'!J30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87</v>
      </c>
      <c r="AR97" s="124"/>
      <c r="AS97" s="125">
        <v>0</v>
      </c>
      <c r="AT97" s="126">
        <f>ROUND(SUM(AV97:AW97),2)</f>
        <v>0</v>
      </c>
      <c r="AU97" s="127">
        <f>'03 - Chodba 3.NP - P2'!P124</f>
        <v>0</v>
      </c>
      <c r="AV97" s="126">
        <f>'03 - Chodba 3.NP - P2'!J33</f>
        <v>0</v>
      </c>
      <c r="AW97" s="126">
        <f>'03 - Chodba 3.NP - P2'!J34</f>
        <v>0</v>
      </c>
      <c r="AX97" s="126">
        <f>'03 - Chodba 3.NP - P2'!J35</f>
        <v>0</v>
      </c>
      <c r="AY97" s="126">
        <f>'03 - Chodba 3.NP - P2'!J36</f>
        <v>0</v>
      </c>
      <c r="AZ97" s="126">
        <f>'03 - Chodba 3.NP - P2'!F33</f>
        <v>0</v>
      </c>
      <c r="BA97" s="126">
        <f>'03 - Chodba 3.NP - P2'!F34</f>
        <v>0</v>
      </c>
      <c r="BB97" s="126">
        <f>'03 - Chodba 3.NP - P2'!F35</f>
        <v>0</v>
      </c>
      <c r="BC97" s="126">
        <f>'03 - Chodba 3.NP - P2'!F36</f>
        <v>0</v>
      </c>
      <c r="BD97" s="128">
        <f>'03 - Chodba 3.NP - P2'!F37</f>
        <v>0</v>
      </c>
      <c r="BE97" s="7"/>
      <c r="BT97" s="129" t="s">
        <v>88</v>
      </c>
      <c r="BV97" s="129" t="s">
        <v>82</v>
      </c>
      <c r="BW97" s="129" t="s">
        <v>95</v>
      </c>
      <c r="BX97" s="129" t="s">
        <v>5</v>
      </c>
      <c r="CL97" s="129" t="s">
        <v>1</v>
      </c>
      <c r="CM97" s="129" t="s">
        <v>88</v>
      </c>
    </row>
    <row r="98" spans="1:91" s="7" customFormat="1" ht="16.5" customHeight="1">
      <c r="A98" s="117" t="s">
        <v>84</v>
      </c>
      <c r="B98" s="118"/>
      <c r="C98" s="119"/>
      <c r="D98" s="120" t="s">
        <v>96</v>
      </c>
      <c r="E98" s="120"/>
      <c r="F98" s="120"/>
      <c r="G98" s="120"/>
      <c r="H98" s="120"/>
      <c r="I98" s="121"/>
      <c r="J98" s="120" t="s">
        <v>97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'04 - Chodba 4.NP - P2'!J30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87</v>
      </c>
      <c r="AR98" s="124"/>
      <c r="AS98" s="125">
        <v>0</v>
      </c>
      <c r="AT98" s="126">
        <f>ROUND(SUM(AV98:AW98),2)</f>
        <v>0</v>
      </c>
      <c r="AU98" s="127">
        <f>'04 - Chodba 4.NP - P2'!P124</f>
        <v>0</v>
      </c>
      <c r="AV98" s="126">
        <f>'04 - Chodba 4.NP - P2'!J33</f>
        <v>0</v>
      </c>
      <c r="AW98" s="126">
        <f>'04 - Chodba 4.NP - P2'!J34</f>
        <v>0</v>
      </c>
      <c r="AX98" s="126">
        <f>'04 - Chodba 4.NP - P2'!J35</f>
        <v>0</v>
      </c>
      <c r="AY98" s="126">
        <f>'04 - Chodba 4.NP - P2'!J36</f>
        <v>0</v>
      </c>
      <c r="AZ98" s="126">
        <f>'04 - Chodba 4.NP - P2'!F33</f>
        <v>0</v>
      </c>
      <c r="BA98" s="126">
        <f>'04 - Chodba 4.NP - P2'!F34</f>
        <v>0</v>
      </c>
      <c r="BB98" s="126">
        <f>'04 - Chodba 4.NP - P2'!F35</f>
        <v>0</v>
      </c>
      <c r="BC98" s="126">
        <f>'04 - Chodba 4.NP - P2'!F36</f>
        <v>0</v>
      </c>
      <c r="BD98" s="128">
        <f>'04 - Chodba 4.NP - P2'!F37</f>
        <v>0</v>
      </c>
      <c r="BE98" s="7"/>
      <c r="BT98" s="129" t="s">
        <v>88</v>
      </c>
      <c r="BV98" s="129" t="s">
        <v>82</v>
      </c>
      <c r="BW98" s="129" t="s">
        <v>98</v>
      </c>
      <c r="BX98" s="129" t="s">
        <v>5</v>
      </c>
      <c r="CL98" s="129" t="s">
        <v>1</v>
      </c>
      <c r="CM98" s="129" t="s">
        <v>88</v>
      </c>
    </row>
    <row r="99" spans="1:91" s="7" customFormat="1" ht="16.5" customHeight="1">
      <c r="A99" s="117" t="s">
        <v>84</v>
      </c>
      <c r="B99" s="118"/>
      <c r="C99" s="119"/>
      <c r="D99" s="120" t="s">
        <v>99</v>
      </c>
      <c r="E99" s="120"/>
      <c r="F99" s="120"/>
      <c r="G99" s="120"/>
      <c r="H99" s="120"/>
      <c r="I99" s="121"/>
      <c r="J99" s="120" t="s">
        <v>100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'05 - Chodba 5.NP - P2'!J30</f>
        <v>0</v>
      </c>
      <c r="AH99" s="121"/>
      <c r="AI99" s="121"/>
      <c r="AJ99" s="121"/>
      <c r="AK99" s="121"/>
      <c r="AL99" s="121"/>
      <c r="AM99" s="121"/>
      <c r="AN99" s="122">
        <f>SUM(AG99,AT99)</f>
        <v>0</v>
      </c>
      <c r="AO99" s="121"/>
      <c r="AP99" s="121"/>
      <c r="AQ99" s="123" t="s">
        <v>87</v>
      </c>
      <c r="AR99" s="124"/>
      <c r="AS99" s="125">
        <v>0</v>
      </c>
      <c r="AT99" s="126">
        <f>ROUND(SUM(AV99:AW99),2)</f>
        <v>0</v>
      </c>
      <c r="AU99" s="127">
        <f>'05 - Chodba 5.NP - P2'!P124</f>
        <v>0</v>
      </c>
      <c r="AV99" s="126">
        <f>'05 - Chodba 5.NP - P2'!J33</f>
        <v>0</v>
      </c>
      <c r="AW99" s="126">
        <f>'05 - Chodba 5.NP - P2'!J34</f>
        <v>0</v>
      </c>
      <c r="AX99" s="126">
        <f>'05 - Chodba 5.NP - P2'!J35</f>
        <v>0</v>
      </c>
      <c r="AY99" s="126">
        <f>'05 - Chodba 5.NP - P2'!J36</f>
        <v>0</v>
      </c>
      <c r="AZ99" s="126">
        <f>'05 - Chodba 5.NP - P2'!F33</f>
        <v>0</v>
      </c>
      <c r="BA99" s="126">
        <f>'05 - Chodba 5.NP - P2'!F34</f>
        <v>0</v>
      </c>
      <c r="BB99" s="126">
        <f>'05 - Chodba 5.NP - P2'!F35</f>
        <v>0</v>
      </c>
      <c r="BC99" s="126">
        <f>'05 - Chodba 5.NP - P2'!F36</f>
        <v>0</v>
      </c>
      <c r="BD99" s="128">
        <f>'05 - Chodba 5.NP - P2'!F37</f>
        <v>0</v>
      </c>
      <c r="BE99" s="7"/>
      <c r="BT99" s="129" t="s">
        <v>88</v>
      </c>
      <c r="BV99" s="129" t="s">
        <v>82</v>
      </c>
      <c r="BW99" s="129" t="s">
        <v>101</v>
      </c>
      <c r="BX99" s="129" t="s">
        <v>5</v>
      </c>
      <c r="CL99" s="129" t="s">
        <v>1</v>
      </c>
      <c r="CM99" s="129" t="s">
        <v>88</v>
      </c>
    </row>
    <row r="100" spans="1:91" s="7" customFormat="1" ht="16.5" customHeight="1">
      <c r="A100" s="117" t="s">
        <v>84</v>
      </c>
      <c r="B100" s="118"/>
      <c r="C100" s="119"/>
      <c r="D100" s="120" t="s">
        <v>102</v>
      </c>
      <c r="E100" s="120"/>
      <c r="F100" s="120"/>
      <c r="G100" s="120"/>
      <c r="H100" s="120"/>
      <c r="I100" s="121"/>
      <c r="J100" s="120" t="s">
        <v>103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2">
        <f>'06 - Chodba 6.NP - P2'!J30</f>
        <v>0</v>
      </c>
      <c r="AH100" s="121"/>
      <c r="AI100" s="121"/>
      <c r="AJ100" s="121"/>
      <c r="AK100" s="121"/>
      <c r="AL100" s="121"/>
      <c r="AM100" s="121"/>
      <c r="AN100" s="122">
        <f>SUM(AG100,AT100)</f>
        <v>0</v>
      </c>
      <c r="AO100" s="121"/>
      <c r="AP100" s="121"/>
      <c r="AQ100" s="123" t="s">
        <v>87</v>
      </c>
      <c r="AR100" s="124"/>
      <c r="AS100" s="125">
        <v>0</v>
      </c>
      <c r="AT100" s="126">
        <f>ROUND(SUM(AV100:AW100),2)</f>
        <v>0</v>
      </c>
      <c r="AU100" s="127">
        <f>'06 - Chodba 6.NP - P2'!P124</f>
        <v>0</v>
      </c>
      <c r="AV100" s="126">
        <f>'06 - Chodba 6.NP - P2'!J33</f>
        <v>0</v>
      </c>
      <c r="AW100" s="126">
        <f>'06 - Chodba 6.NP - P2'!J34</f>
        <v>0</v>
      </c>
      <c r="AX100" s="126">
        <f>'06 - Chodba 6.NP - P2'!J35</f>
        <v>0</v>
      </c>
      <c r="AY100" s="126">
        <f>'06 - Chodba 6.NP - P2'!J36</f>
        <v>0</v>
      </c>
      <c r="AZ100" s="126">
        <f>'06 - Chodba 6.NP - P2'!F33</f>
        <v>0</v>
      </c>
      <c r="BA100" s="126">
        <f>'06 - Chodba 6.NP - P2'!F34</f>
        <v>0</v>
      </c>
      <c r="BB100" s="126">
        <f>'06 - Chodba 6.NP - P2'!F35</f>
        <v>0</v>
      </c>
      <c r="BC100" s="126">
        <f>'06 - Chodba 6.NP - P2'!F36</f>
        <v>0</v>
      </c>
      <c r="BD100" s="128">
        <f>'06 - Chodba 6.NP - P2'!F37</f>
        <v>0</v>
      </c>
      <c r="BE100" s="7"/>
      <c r="BT100" s="129" t="s">
        <v>88</v>
      </c>
      <c r="BV100" s="129" t="s">
        <v>82</v>
      </c>
      <c r="BW100" s="129" t="s">
        <v>104</v>
      </c>
      <c r="BX100" s="129" t="s">
        <v>5</v>
      </c>
      <c r="CL100" s="129" t="s">
        <v>1</v>
      </c>
      <c r="CM100" s="129" t="s">
        <v>88</v>
      </c>
    </row>
    <row r="101" spans="1:91" s="7" customFormat="1" ht="16.5" customHeight="1">
      <c r="A101" s="117" t="s">
        <v>84</v>
      </c>
      <c r="B101" s="118"/>
      <c r="C101" s="119"/>
      <c r="D101" s="120" t="s">
        <v>105</v>
      </c>
      <c r="E101" s="120"/>
      <c r="F101" s="120"/>
      <c r="G101" s="120"/>
      <c r="H101" s="120"/>
      <c r="I101" s="121"/>
      <c r="J101" s="120" t="s">
        <v>106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'07 - Chodba 7.NP - P2'!J30</f>
        <v>0</v>
      </c>
      <c r="AH101" s="121"/>
      <c r="AI101" s="121"/>
      <c r="AJ101" s="121"/>
      <c r="AK101" s="121"/>
      <c r="AL101" s="121"/>
      <c r="AM101" s="121"/>
      <c r="AN101" s="122">
        <f>SUM(AG101,AT101)</f>
        <v>0</v>
      </c>
      <c r="AO101" s="121"/>
      <c r="AP101" s="121"/>
      <c r="AQ101" s="123" t="s">
        <v>87</v>
      </c>
      <c r="AR101" s="124"/>
      <c r="AS101" s="130">
        <v>0</v>
      </c>
      <c r="AT101" s="131">
        <f>ROUND(SUM(AV101:AW101),2)</f>
        <v>0</v>
      </c>
      <c r="AU101" s="132">
        <f>'07 - Chodba 7.NP - P2'!P124</f>
        <v>0</v>
      </c>
      <c r="AV101" s="131">
        <f>'07 - Chodba 7.NP - P2'!J33</f>
        <v>0</v>
      </c>
      <c r="AW101" s="131">
        <f>'07 - Chodba 7.NP - P2'!J34</f>
        <v>0</v>
      </c>
      <c r="AX101" s="131">
        <f>'07 - Chodba 7.NP - P2'!J35</f>
        <v>0</v>
      </c>
      <c r="AY101" s="131">
        <f>'07 - Chodba 7.NP - P2'!J36</f>
        <v>0</v>
      </c>
      <c r="AZ101" s="131">
        <f>'07 - Chodba 7.NP - P2'!F33</f>
        <v>0</v>
      </c>
      <c r="BA101" s="131">
        <f>'07 - Chodba 7.NP - P2'!F34</f>
        <v>0</v>
      </c>
      <c r="BB101" s="131">
        <f>'07 - Chodba 7.NP - P2'!F35</f>
        <v>0</v>
      </c>
      <c r="BC101" s="131">
        <f>'07 - Chodba 7.NP - P2'!F36</f>
        <v>0</v>
      </c>
      <c r="BD101" s="133">
        <f>'07 - Chodba 7.NP - P2'!F37</f>
        <v>0</v>
      </c>
      <c r="BE101" s="7"/>
      <c r="BT101" s="129" t="s">
        <v>88</v>
      </c>
      <c r="BV101" s="129" t="s">
        <v>82</v>
      </c>
      <c r="BW101" s="129" t="s">
        <v>107</v>
      </c>
      <c r="BX101" s="129" t="s">
        <v>5</v>
      </c>
      <c r="CL101" s="129" t="s">
        <v>1</v>
      </c>
      <c r="CM101" s="129" t="s">
        <v>88</v>
      </c>
    </row>
    <row r="102" spans="1:57" s="2" customFormat="1" ht="30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42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42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Chodba 1.NP - P2'!C2" display="/"/>
    <hyperlink ref="A96" location="'02 - Chodba 2.NP - P2'!C2" display="/"/>
    <hyperlink ref="A97" location="'03 - Chodba 3.NP - P2'!C2" display="/"/>
    <hyperlink ref="A98" location="'04 - Chodba 4.NP - P2'!C2" display="/"/>
    <hyperlink ref="A99" location="'05 - Chodba 5.NP - P2'!C2" display="/"/>
    <hyperlink ref="A100" location="'06 - Chodba 6.NP - P2'!C2" display="/"/>
    <hyperlink ref="A101" location="'07 - Chodba 7.NP - P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110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01 - Chodba 1.NP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01 - Chodba 1.NP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1.3692613699999998</v>
      </c>
      <c r="S124" s="102"/>
      <c r="T124" s="216">
        <f>T125+T154</f>
        <v>0.1885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1.3692613699999998</v>
      </c>
      <c r="S125" s="226"/>
      <c r="T125" s="228">
        <f>T126+T130+T152</f>
        <v>0.1885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0.08700000000000001</v>
      </c>
      <c r="S126" s="226"/>
      <c r="T126" s="228">
        <f>SUM(T127:T129)</f>
        <v>0.1885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58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0.1885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58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0.08700000000000001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1.2778413699999998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65.84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65.84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0.013168000000000001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65.84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0.9876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74.06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0.051842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177</v>
      </c>
      <c r="G135" s="249"/>
      <c r="H135" s="253">
        <v>74.06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81.466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0.21181159999999996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184</v>
      </c>
      <c r="G137" s="249"/>
      <c r="H137" s="253">
        <v>81.466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0.00184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54.8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0.001096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193</v>
      </c>
      <c r="G140" s="249"/>
      <c r="H140" s="253">
        <v>54.8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59.243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0.008886449999999999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198</v>
      </c>
      <c r="G142" s="249"/>
      <c r="H142" s="253">
        <v>59.243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4.896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0.0044199999999999995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0.0044199999999999995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248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02 - Chodba 2.NP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02 - Chodba 2.NP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1.36732714</v>
      </c>
      <c r="S124" s="102"/>
      <c r="T124" s="216">
        <f>T125+T154</f>
        <v>0.18525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1.36732714</v>
      </c>
      <c r="S125" s="226"/>
      <c r="T125" s="228">
        <f>T126+T130+T152</f>
        <v>0.18525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0.0855</v>
      </c>
      <c r="S126" s="226"/>
      <c r="T126" s="228">
        <f>SUM(T127:T129)</f>
        <v>0.18525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57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0.18525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57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0.0855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1.27740714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65.84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65.84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0.013168000000000001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65.84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0.9876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73.94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0.051758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249</v>
      </c>
      <c r="G135" s="249"/>
      <c r="H135" s="253">
        <v>73.94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81.334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0.2114684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250</v>
      </c>
      <c r="G137" s="249"/>
      <c r="H137" s="253">
        <v>81.334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0.00184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0.00108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251</v>
      </c>
      <c r="G140" s="249"/>
      <c r="H140" s="253">
        <v>54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58.378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0.0087567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252</v>
      </c>
      <c r="G142" s="249"/>
      <c r="H142" s="253">
        <v>58.378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5.6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253</v>
      </c>
      <c r="G148" s="249"/>
      <c r="H148" s="253">
        <v>5.6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5.712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0.00097104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254</v>
      </c>
      <c r="G150" s="249"/>
      <c r="H150" s="253">
        <v>5.712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0.0044199999999999995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0.0044199999999999995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255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03 - Chodba 3.NP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03 - Chodba 3.NP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1.3692613699999998</v>
      </c>
      <c r="S124" s="102"/>
      <c r="T124" s="216">
        <f>T125+T154</f>
        <v>0.1885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1.3692613699999998</v>
      </c>
      <c r="S125" s="226"/>
      <c r="T125" s="228">
        <f>T126+T130+T152</f>
        <v>0.1885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0.08700000000000001</v>
      </c>
      <c r="S126" s="226"/>
      <c r="T126" s="228">
        <f>SUM(T127:T129)</f>
        <v>0.1885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58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0.1885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58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0.08700000000000001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1.2778413699999998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65.84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65.84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0.013168000000000001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65.84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0.9876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74.06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0.051842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177</v>
      </c>
      <c r="G135" s="249"/>
      <c r="H135" s="253">
        <v>74.06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81.466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0.21181159999999996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184</v>
      </c>
      <c r="G137" s="249"/>
      <c r="H137" s="253">
        <v>81.466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0.00184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54.8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0.001096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193</v>
      </c>
      <c r="G140" s="249"/>
      <c r="H140" s="253">
        <v>54.8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59.243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0.008886449999999999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198</v>
      </c>
      <c r="G142" s="249"/>
      <c r="H142" s="253">
        <v>59.243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4.896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0.0044199999999999995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0.0044199999999999995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256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04 - Chodba 4.NP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04 - Chodba 4.NP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1.3699896499999997</v>
      </c>
      <c r="S124" s="102"/>
      <c r="T124" s="216">
        <f>T125+T154</f>
        <v>0.1885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1.3699896499999997</v>
      </c>
      <c r="S125" s="226"/>
      <c r="T125" s="228">
        <f>T126+T130+T152</f>
        <v>0.1885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0.08700000000000001</v>
      </c>
      <c r="S126" s="226"/>
      <c r="T126" s="228">
        <f>SUM(T127:T129)</f>
        <v>0.1885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58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0.1885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58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0.08700000000000001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1.2785696499999997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65.84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65.84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0.013168000000000001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65.84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0.9876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74.06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0.051842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177</v>
      </c>
      <c r="G135" s="249"/>
      <c r="H135" s="253">
        <v>74.06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81.466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0.21181159999999996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184</v>
      </c>
      <c r="G137" s="249"/>
      <c r="H137" s="253">
        <v>81.466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0.00184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54.8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0.001096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193</v>
      </c>
      <c r="G140" s="249"/>
      <c r="H140" s="253">
        <v>54.8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59.243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0.008886449999999999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198</v>
      </c>
      <c r="G142" s="249"/>
      <c r="H142" s="253">
        <v>59.243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9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257</v>
      </c>
      <c r="G148" s="249"/>
      <c r="H148" s="253">
        <v>9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9.18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0.0015606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258</v>
      </c>
      <c r="G150" s="249"/>
      <c r="H150" s="253">
        <v>9.18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0.0044199999999999995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0.0044199999999999995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259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05 - Chodba 5.NP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05 - Chodba 5.NP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1.3692613699999998</v>
      </c>
      <c r="S124" s="102"/>
      <c r="T124" s="216">
        <f>T125+T154</f>
        <v>0.1885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1.3692613699999998</v>
      </c>
      <c r="S125" s="226"/>
      <c r="T125" s="228">
        <f>T126+T130+T152</f>
        <v>0.1885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0.08700000000000001</v>
      </c>
      <c r="S126" s="226"/>
      <c r="T126" s="228">
        <f>SUM(T127:T129)</f>
        <v>0.1885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58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0.1885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58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0.08700000000000001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1.2778413699999998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65.84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65.84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0.013168000000000001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65.84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0.9876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74.06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0.051842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177</v>
      </c>
      <c r="G135" s="249"/>
      <c r="H135" s="253">
        <v>74.06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81.466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0.21181159999999996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184</v>
      </c>
      <c r="G137" s="249"/>
      <c r="H137" s="253">
        <v>81.466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0.00184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54.8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0.001096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193</v>
      </c>
      <c r="G140" s="249"/>
      <c r="H140" s="253">
        <v>54.8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59.243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0.008886449999999999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198</v>
      </c>
      <c r="G142" s="249"/>
      <c r="H142" s="253">
        <v>59.243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4.896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0.0044199999999999995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0.0044199999999999995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260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06 - Chodba 6.NP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06 - Chodba 6.NP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1.37771392</v>
      </c>
      <c r="S124" s="102"/>
      <c r="T124" s="216">
        <f>T125+T154</f>
        <v>0.18687499999999999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1.37771392</v>
      </c>
      <c r="S125" s="226"/>
      <c r="T125" s="228">
        <f>T126+T130+T152</f>
        <v>0.18687499999999999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0.08625000000000001</v>
      </c>
      <c r="S126" s="226"/>
      <c r="T126" s="228">
        <f>SUM(T127:T129)</f>
        <v>0.18687499999999999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57.5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0.18687499999999999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57.5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0.08625000000000001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1.28704392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66.3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66.3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0.01326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66.3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0.9944999999999999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74.64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0.052248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261</v>
      </c>
      <c r="G135" s="249"/>
      <c r="H135" s="253">
        <v>74.64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82.104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0.21347039999999998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262</v>
      </c>
      <c r="G137" s="249"/>
      <c r="H137" s="253">
        <v>82.104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0.00184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55.6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0.0011120000000000001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263</v>
      </c>
      <c r="G140" s="249"/>
      <c r="H140" s="253">
        <v>55.6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60.108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0.009016199999999999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264</v>
      </c>
      <c r="G142" s="249"/>
      <c r="H142" s="253">
        <v>60.108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4.896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0.0044199999999999995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0.0044199999999999995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2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265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2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07 - Chodba 7.NP - P2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2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07 - Chodba 7.NP - P2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1.37771392</v>
      </c>
      <c r="S124" s="102"/>
      <c r="T124" s="216">
        <f>T125+T154</f>
        <v>0.18687499999999999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1.37771392</v>
      </c>
      <c r="S125" s="226"/>
      <c r="T125" s="228">
        <f>T126+T130+T152</f>
        <v>0.18687499999999999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0.08625000000000001</v>
      </c>
      <c r="S126" s="226"/>
      <c r="T126" s="228">
        <f>SUM(T127:T129)</f>
        <v>0.18687499999999999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57.5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0.18687499999999999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57.5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0.08625000000000001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1.28704392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66.3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66.3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0.01326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66.3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0.9944999999999999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74.64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0.052248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261</v>
      </c>
      <c r="G135" s="249"/>
      <c r="H135" s="253">
        <v>74.64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82.104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0.21347039999999998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262</v>
      </c>
      <c r="G137" s="249"/>
      <c r="H137" s="253">
        <v>82.104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92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0.00184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55.6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0.0011120000000000001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263</v>
      </c>
      <c r="G140" s="249"/>
      <c r="H140" s="253">
        <v>55.6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60.108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0.009016199999999999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264</v>
      </c>
      <c r="G142" s="249"/>
      <c r="H142" s="253">
        <v>60.108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4.896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0.0044199999999999995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0.0044199999999999995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profil</dc:creator>
  <cp:keywords/>
  <dc:description/>
  <cp:lastModifiedBy>obecný profil</cp:lastModifiedBy>
  <dcterms:created xsi:type="dcterms:W3CDTF">2020-09-17T13:38:34Z</dcterms:created>
  <dcterms:modified xsi:type="dcterms:W3CDTF">2020-09-17T13:38:48Z</dcterms:modified>
  <cp:category/>
  <cp:version/>
  <cp:contentType/>
  <cp:contentStatus/>
</cp:coreProperties>
</file>