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325"/>
  </bookViews>
  <sheets>
    <sheet name="Parametry" sheetId="1" r:id="rId1"/>
    <sheet name="Rekapitulace" sheetId="3" r:id="rId2"/>
    <sheet name="Rozpočet" sheetId="2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3" i="2"/>
  <c r="J48" l="1"/>
  <c r="G152"/>
  <c r="K152" s="1"/>
  <c r="I152"/>
  <c r="J152"/>
  <c r="I149"/>
  <c r="G5"/>
  <c r="J5" s="1"/>
  <c r="K5" s="1"/>
  <c r="J161"/>
  <c r="K161" s="1"/>
  <c r="G153"/>
  <c r="I153"/>
  <c r="K153" s="1"/>
  <c r="J153"/>
  <c r="J155"/>
  <c r="I155"/>
  <c r="G155"/>
  <c r="I135"/>
  <c r="I137"/>
  <c r="J135"/>
  <c r="J137"/>
  <c r="K155" l="1"/>
  <c r="J166"/>
  <c r="I166"/>
  <c r="G166"/>
  <c r="J157"/>
  <c r="I157"/>
  <c r="G157"/>
  <c r="J151"/>
  <c r="I151"/>
  <c r="G151"/>
  <c r="J149"/>
  <c r="G149"/>
  <c r="J147"/>
  <c r="I147"/>
  <c r="G147"/>
  <c r="J146"/>
  <c r="I146"/>
  <c r="G146"/>
  <c r="G145"/>
  <c r="I145"/>
  <c r="J145"/>
  <c r="J143"/>
  <c r="I143"/>
  <c r="G143"/>
  <c r="J141"/>
  <c r="I141"/>
  <c r="G141"/>
  <c r="J139"/>
  <c r="I139"/>
  <c r="G139"/>
  <c r="G137"/>
  <c r="G135"/>
  <c r="K135" s="1"/>
  <c r="J165"/>
  <c r="I165"/>
  <c r="G165"/>
  <c r="J163"/>
  <c r="I163"/>
  <c r="G163"/>
  <c r="G167" s="1"/>
  <c r="C38" i="3" s="1"/>
  <c r="I120" i="2"/>
  <c r="I158" l="1"/>
  <c r="D37" i="3" s="1"/>
  <c r="I167" i="2"/>
  <c r="D38" i="3" s="1"/>
  <c r="G158" i="2"/>
  <c r="C37" i="3" s="1"/>
  <c r="K120" i="2"/>
  <c r="K141"/>
  <c r="K151"/>
  <c r="K166"/>
  <c r="K165"/>
  <c r="K157"/>
  <c r="K163"/>
  <c r="K147"/>
  <c r="K145"/>
  <c r="K139"/>
  <c r="K146"/>
  <c r="K149"/>
  <c r="K143"/>
  <c r="K137"/>
  <c r="I123"/>
  <c r="J131"/>
  <c r="I131"/>
  <c r="J129"/>
  <c r="I129"/>
  <c r="J127"/>
  <c r="I127"/>
  <c r="J125"/>
  <c r="I125"/>
  <c r="J123"/>
  <c r="G131"/>
  <c r="G129"/>
  <c r="G127"/>
  <c r="G125"/>
  <c r="G123"/>
  <c r="J57"/>
  <c r="I57"/>
  <c r="G57"/>
  <c r="J55"/>
  <c r="I55"/>
  <c r="G55"/>
  <c r="J118"/>
  <c r="I118"/>
  <c r="J117"/>
  <c r="I117"/>
  <c r="J115"/>
  <c r="I115"/>
  <c r="I113"/>
  <c r="J108"/>
  <c r="I108"/>
  <c r="J106"/>
  <c r="I106"/>
  <c r="J104"/>
  <c r="I104"/>
  <c r="J99"/>
  <c r="I99"/>
  <c r="J96"/>
  <c r="I96"/>
  <c r="J94"/>
  <c r="I94"/>
  <c r="J92"/>
  <c r="I92"/>
  <c r="J90"/>
  <c r="I90"/>
  <c r="J88"/>
  <c r="I88"/>
  <c r="J86"/>
  <c r="I86"/>
  <c r="J84"/>
  <c r="I84"/>
  <c r="J82"/>
  <c r="I82"/>
  <c r="J80"/>
  <c r="I80"/>
  <c r="J78"/>
  <c r="I78"/>
  <c r="J76"/>
  <c r="I76"/>
  <c r="J74"/>
  <c r="I74"/>
  <c r="J72"/>
  <c r="I72"/>
  <c r="J67"/>
  <c r="I67"/>
  <c r="J65"/>
  <c r="I65"/>
  <c r="J64"/>
  <c r="I64"/>
  <c r="J62"/>
  <c r="I62"/>
  <c r="J61"/>
  <c r="I61"/>
  <c r="J53"/>
  <c r="I53"/>
  <c r="J52"/>
  <c r="I52"/>
  <c r="J51"/>
  <c r="I51"/>
  <c r="J50"/>
  <c r="I50"/>
  <c r="I48"/>
  <c r="J46"/>
  <c r="I46"/>
  <c r="J44"/>
  <c r="I44"/>
  <c r="J42"/>
  <c r="I42"/>
  <c r="J41"/>
  <c r="I41"/>
  <c r="J40"/>
  <c r="I40"/>
  <c r="J38"/>
  <c r="I38"/>
  <c r="J36"/>
  <c r="I36"/>
  <c r="J35"/>
  <c r="I35"/>
  <c r="J33"/>
  <c r="I33"/>
  <c r="J31"/>
  <c r="I31"/>
  <c r="J29"/>
  <c r="I29"/>
  <c r="J27"/>
  <c r="I27"/>
  <c r="J26"/>
  <c r="I26"/>
  <c r="J24"/>
  <c r="I24"/>
  <c r="J22"/>
  <c r="I22"/>
  <c r="J21"/>
  <c r="I21"/>
  <c r="J19"/>
  <c r="I19"/>
  <c r="J18"/>
  <c r="I18"/>
  <c r="J17"/>
  <c r="I17"/>
  <c r="J15"/>
  <c r="I15"/>
  <c r="J13"/>
  <c r="I13"/>
  <c r="J12"/>
  <c r="I12"/>
  <c r="J10"/>
  <c r="I10"/>
  <c r="J9"/>
  <c r="I9"/>
  <c r="J8"/>
  <c r="I8"/>
  <c r="J6"/>
  <c r="I6"/>
  <c r="G108"/>
  <c r="G106"/>
  <c r="G104"/>
  <c r="G99"/>
  <c r="G96"/>
  <c r="G94"/>
  <c r="G92"/>
  <c r="G90"/>
  <c r="G88"/>
  <c r="G86"/>
  <c r="G84"/>
  <c r="G82"/>
  <c r="G80"/>
  <c r="G78"/>
  <c r="G76"/>
  <c r="G74"/>
  <c r="G72"/>
  <c r="G65"/>
  <c r="G64"/>
  <c r="G62"/>
  <c r="G61"/>
  <c r="G53"/>
  <c r="G52"/>
  <c r="G51"/>
  <c r="G50"/>
  <c r="G48"/>
  <c r="G46"/>
  <c r="G44"/>
  <c r="G42"/>
  <c r="G41"/>
  <c r="G40"/>
  <c r="G38"/>
  <c r="G36"/>
  <c r="G35"/>
  <c r="G33"/>
  <c r="G31"/>
  <c r="G29"/>
  <c r="G27"/>
  <c r="G26"/>
  <c r="G24"/>
  <c r="G22"/>
  <c r="G21"/>
  <c r="G19"/>
  <c r="G18"/>
  <c r="G17"/>
  <c r="G15"/>
  <c r="G13"/>
  <c r="G12"/>
  <c r="G10"/>
  <c r="G9"/>
  <c r="G8"/>
  <c r="G6"/>
  <c r="I109" l="1"/>
  <c r="K167"/>
  <c r="I132"/>
  <c r="D36" i="3" s="1"/>
  <c r="K158" i="2"/>
  <c r="G109"/>
  <c r="C35" i="3" s="1"/>
  <c r="G58" i="2"/>
  <c r="I58"/>
  <c r="D34" i="3" s="1"/>
  <c r="G121" i="2"/>
  <c r="K121" s="1"/>
  <c r="K123"/>
  <c r="K57"/>
  <c r="K125"/>
  <c r="K127"/>
  <c r="K129"/>
  <c r="K131"/>
  <c r="K55"/>
  <c r="K6"/>
  <c r="K8"/>
  <c r="K9"/>
  <c r="K10"/>
  <c r="K12"/>
  <c r="K13"/>
  <c r="K15"/>
  <c r="K17"/>
  <c r="K18"/>
  <c r="K19"/>
  <c r="K21"/>
  <c r="K22"/>
  <c r="K24"/>
  <c r="K26"/>
  <c r="K27"/>
  <c r="K29"/>
  <c r="K31"/>
  <c r="K33"/>
  <c r="K35"/>
  <c r="K36"/>
  <c r="K38"/>
  <c r="K40"/>
  <c r="K41"/>
  <c r="K42"/>
  <c r="K44"/>
  <c r="K46"/>
  <c r="K48"/>
  <c r="K50"/>
  <c r="K51"/>
  <c r="K52"/>
  <c r="K53"/>
  <c r="K61"/>
  <c r="K62"/>
  <c r="K64"/>
  <c r="K65"/>
  <c r="K67"/>
  <c r="K72"/>
  <c r="K74"/>
  <c r="K76"/>
  <c r="K78"/>
  <c r="K80"/>
  <c r="K82"/>
  <c r="K84"/>
  <c r="K86"/>
  <c r="K88"/>
  <c r="K90"/>
  <c r="K92"/>
  <c r="K94"/>
  <c r="K96"/>
  <c r="K99"/>
  <c r="K104"/>
  <c r="K106"/>
  <c r="K108"/>
  <c r="K118"/>
  <c r="K117"/>
  <c r="K115"/>
  <c r="D35" i="3"/>
  <c r="K113" i="2"/>
  <c r="G110" l="1"/>
  <c r="C34" i="3"/>
  <c r="G132" i="2"/>
  <c r="K58"/>
  <c r="K132"/>
  <c r="K109"/>
  <c r="I110"/>
  <c r="K110" l="1"/>
  <c r="D33" i="3"/>
  <c r="D6"/>
  <c r="C33"/>
  <c r="C36"/>
  <c r="C4" l="1"/>
  <c r="C5" s="1"/>
  <c r="D5" l="1"/>
  <c r="D7" s="1"/>
  <c r="D8" s="1"/>
  <c r="D12" s="1"/>
  <c r="C7"/>
  <c r="C12" s="1"/>
  <c r="D16" l="1"/>
  <c r="D24" s="1"/>
  <c r="C25" l="1"/>
  <c r="D25" s="1"/>
  <c r="D27" s="1"/>
</calcChain>
</file>

<file path=xl/sharedStrings.xml><?xml version="1.0" encoding="utf-8"?>
<sst xmlns="http://schemas.openxmlformats.org/spreadsheetml/2006/main" count="542" uniqueCount="247">
  <si>
    <t>Název</t>
  </si>
  <si>
    <t>Seznam prací a dodávek elektrotechnických zařízení</t>
  </si>
  <si>
    <t>Akce</t>
  </si>
  <si>
    <t>Gymnázium Františka Palackého
Masarykova 450, 277 11 Neratovice</t>
  </si>
  <si>
    <t>Projekt</t>
  </si>
  <si>
    <t>Měření a regulace
a technologický silnoproud</t>
  </si>
  <si>
    <t>Investor</t>
  </si>
  <si>
    <t/>
  </si>
  <si>
    <t>Z. č.</t>
  </si>
  <si>
    <t>213-20</t>
  </si>
  <si>
    <t>A. č.</t>
  </si>
  <si>
    <t>2020413</t>
  </si>
  <si>
    <t>Smlouva</t>
  </si>
  <si>
    <t>Vypracoval</t>
  </si>
  <si>
    <t>Löbl</t>
  </si>
  <si>
    <t>Kontroloval</t>
  </si>
  <si>
    <t>Boukal</t>
  </si>
  <si>
    <t>Zpracovatel</t>
  </si>
  <si>
    <t>Poznámka</t>
  </si>
  <si>
    <t>Pozice</t>
  </si>
  <si>
    <t>Mj</t>
  </si>
  <si>
    <t>Počet</t>
  </si>
  <si>
    <t>Dodávky</t>
  </si>
  <si>
    <t>Rozvaděč DT1</t>
  </si>
  <si>
    <t>Desigo PX</t>
  </si>
  <si>
    <t>ks</t>
  </si>
  <si>
    <t>DDC systém Desigo TX</t>
  </si>
  <si>
    <t>TXS1.12F10 Napájecí modul 1.2 A,  pojistka 10A</t>
  </si>
  <si>
    <t>TXM1.8U Univerzální modul, 8 I/O bodů</t>
  </si>
  <si>
    <t>TXM1.6R Modul digitálních výstupů, 6 I/O bodů</t>
  </si>
  <si>
    <t>Příslušenství Desigo TX :</t>
  </si>
  <si>
    <t>TXA1.K12 Adresovací kolíčky   1 ... 12, + resetovací (2x)</t>
  </si>
  <si>
    <t>Motorové spouštěče</t>
  </si>
  <si>
    <t>SM1E-1,6 Spouštěč motoru</t>
  </si>
  <si>
    <t>Ks</t>
  </si>
  <si>
    <t>Jističe</t>
  </si>
  <si>
    <t>LTE-6B-1 Jistič</t>
  </si>
  <si>
    <t>LTE-10B-1 Jistič</t>
  </si>
  <si>
    <t>LTE-16B-3 Jistič</t>
  </si>
  <si>
    <t>ŘADOVÉ SVORNICE POJISTKOVÉ RSP</t>
  </si>
  <si>
    <t>RSP4LED Řadová svornice pojistková</t>
  </si>
  <si>
    <t>RSP4LED/24-48V Řadová svornice pojistková</t>
  </si>
  <si>
    <t>SVODIČE BLESKOVÝCH PROUDŮ A PŘEPĚTÍ - TYP 1+2
VARISTOR
HAKEL-TRADE</t>
  </si>
  <si>
    <t>SPC12,5/3+0 25 kA (8/20), 12,5 kA (10/350)</t>
  </si>
  <si>
    <t>Vypínače</t>
  </si>
  <si>
    <t>MSN-32-3 Vypínač</t>
  </si>
  <si>
    <t>SV-LT-X400 Napěťová spoušť</t>
  </si>
  <si>
    <t>NAPÁJECÍ ZDROJE</t>
  </si>
  <si>
    <t>PS-100-24 spínaný stabiliz. zdroj, 6M, výstup 24V/118W, max. příkon 195VA</t>
  </si>
  <si>
    <t>TRANSFORMÁTOR 1-FÁZ.IP00</t>
  </si>
  <si>
    <t>TVB E96.59 – 001 200VA,230/24V</t>
  </si>
  <si>
    <t>Hlídač hladiny kapalin HZ-96</t>
  </si>
  <si>
    <t>HZ-96 230 V~</t>
  </si>
  <si>
    <t>Stykače</t>
  </si>
  <si>
    <t>RSI-25-40-A230-M Instalační stykač</t>
  </si>
  <si>
    <t>RSI-20-20-A230-M Instalační stykač</t>
  </si>
  <si>
    <t>Zásuvky</t>
  </si>
  <si>
    <t>ZSE-06 Soklová zásuvka</t>
  </si>
  <si>
    <t>Signálky</t>
  </si>
  <si>
    <t>M22-L-Y Signálka, zapuštěná, IP67, kroužek titan, žlutá</t>
  </si>
  <si>
    <t>M22-LED230-W Prvek LED, šroubové svorky, čelní upevnění, 85-264VAC, 5-15mA, bílá</t>
  </si>
  <si>
    <t>M22-A Upevňovací adaptér, čelní montáž, 3 kont./LED prvky</t>
  </si>
  <si>
    <t>Ovladače</t>
  </si>
  <si>
    <t>M22-PV/K11 Ovládací hlavice nouzového zastavení, 1Z 1V</t>
  </si>
  <si>
    <t>Rozvaděče</t>
  </si>
  <si>
    <t>CS-88/200 Rozvodnice s mont. deskou,IP66,ŠxVxH=800x800x200</t>
  </si>
  <si>
    <t>ŘADOVÉ SVORNICE RSA 4 A</t>
  </si>
  <si>
    <t>RSA 4 A Řadová svornice</t>
  </si>
  <si>
    <t>Spojovací systémy</t>
  </si>
  <si>
    <t>106/9     Vývodka kabelová kuželová Pg 9, šedá</t>
  </si>
  <si>
    <t>106/11    Vývodka kabelová kuželová Pg 11, šedá</t>
  </si>
  <si>
    <t>106/13,5  Vývodka kabelová kuželová Pg 13,5, šedá</t>
  </si>
  <si>
    <t>106/21    Vývodka kabelová kuželová Pg 21, šedá</t>
  </si>
  <si>
    <t>Rozvaděč DT1 - celkem</t>
  </si>
  <si>
    <t>Polní instrumentace</t>
  </si>
  <si>
    <t>Ventilátor VZT</t>
  </si>
  <si>
    <t>VZT 1.01, 2.01</t>
  </si>
  <si>
    <t>Stávající 400V</t>
  </si>
  <si>
    <t>VZT.01</t>
  </si>
  <si>
    <t>Mixvent</t>
  </si>
  <si>
    <t>Servopohon 300N,</t>
  </si>
  <si>
    <t>ÚT 1.03, 2.03, 3.03,
VZT 1.09, 2.09</t>
  </si>
  <si>
    <t>SSC61  30s, 0 - 10 V, zdvih 5.5 mm</t>
  </si>
  <si>
    <t>TV.07</t>
  </si>
  <si>
    <t>SSC31  150s, 3b./230V, zdvih 5.5 mm</t>
  </si>
  <si>
    <t>Toč.pohon VZT klapky 24V, 0-10V-nast., 20 Nm</t>
  </si>
  <si>
    <t>VZT 1.10, 2.10</t>
  </si>
  <si>
    <t>Elektrohydraulický pohon</t>
  </si>
  <si>
    <t>jmen. napětí  24V/50Hz</t>
  </si>
  <si>
    <t>S BEZPEČNOSTNÍ FUNKCÍ</t>
  </si>
  <si>
    <t>spojité řízení 0-10 V , typ:</t>
  </si>
  <si>
    <t>ToV.04</t>
  </si>
  <si>
    <t>SKD 62</t>
  </si>
  <si>
    <t>Diferenční tlakový spínač</t>
  </si>
  <si>
    <t>VZT 1.07, 1.08,
VZT 2.07, 2.08</t>
  </si>
  <si>
    <t>QBM81-3 , 20...300 Pa</t>
  </si>
  <si>
    <t>Protizámraz.termostat</t>
  </si>
  <si>
    <t>VZT 1.06, 2.06</t>
  </si>
  <si>
    <t>QAF81.3  -5..+15  3m</t>
  </si>
  <si>
    <t>ZS.04</t>
  </si>
  <si>
    <t>HHK Plovákový spínač</t>
  </si>
  <si>
    <t>Termostat</t>
  </si>
  <si>
    <t>ToV.03, TV.06</t>
  </si>
  <si>
    <t>RAK-TW.1000B-H Kapilárový jímkový/příložný, 15-95 st. C, nastavení žádané hodnoty pod krytem</t>
  </si>
  <si>
    <t>Snímač tlaku pro kapaliny a plyny</t>
  </si>
  <si>
    <t>QBE9200-P10  -  0 - 1MPa, 0 ÷ 10V</t>
  </si>
  <si>
    <t>Kanálové teplotní čidlo</t>
  </si>
  <si>
    <t>VZT 1.04, 2.04</t>
  </si>
  <si>
    <t>QAM2120.040  -  Ni1000 - 0,4m, -50…+80°C</t>
  </si>
  <si>
    <t>Venkovní čidlo teploty</t>
  </si>
  <si>
    <t>ÚT.01, VZT 1.05, 2.05,
VZT.02</t>
  </si>
  <si>
    <t>QAC22  Ni 1000, -50...+70°C</t>
  </si>
  <si>
    <t>Příložné čidlo teploty</t>
  </si>
  <si>
    <t>ÚT 1.02, 2.02, 3.02,
TV.05, VZT 1.03, 2.03</t>
  </si>
  <si>
    <t>QAD22  Ni 1000</t>
  </si>
  <si>
    <t>Čidlo teploty</t>
  </si>
  <si>
    <t>TV.03, 04</t>
  </si>
  <si>
    <t>QAP22  Polygyr</t>
  </si>
  <si>
    <t>Jímka pro čidlo teploty, poniklovaná mosaz, PN10</t>
  </si>
  <si>
    <t>QAZ.200JIMKA délka 200 mm, připojení G1/2"</t>
  </si>
  <si>
    <t>Ponorné čidlo teploty</t>
  </si>
  <si>
    <t>ToV.01, 02</t>
  </si>
  <si>
    <t>QAE2120.010  -  Ni1000 - s jímkou 100mm, -30…+130°C</t>
  </si>
  <si>
    <t>KRABICOVÁ ROZVODKA PLASTOVÁ, IP54, PRO OSAZENÍ NA MATERIÁLY HOŘLAVOSTI A-C2, PRÁZDNÁ</t>
  </si>
  <si>
    <t>PW.02</t>
  </si>
  <si>
    <t>8110 117x117x42</t>
  </si>
  <si>
    <t>SVÍTIDLO PRŮMYSLOVÉ ŽÁROVKOVÉ</t>
  </si>
  <si>
    <t>NÁSTĚNNÉ</t>
  </si>
  <si>
    <t>ZS.02</t>
  </si>
  <si>
    <t>313 0902 60W,IP44,s košem</t>
  </si>
  <si>
    <t>Elektromagnetický ventil s cívkou a konektorem</t>
  </si>
  <si>
    <t>Ventilová tělesa EV 250 B  NC (bez proudu uzavřená) s cívkou BB clip-on , IP 65</t>
  </si>
  <si>
    <t>Teplota média: -30 až +140oC</t>
  </si>
  <si>
    <t>Napájecí napětí cívky 230V 50Hz</t>
  </si>
  <si>
    <t>EV 220B 15B NC  -  G 1/2", Kv=4m3/h, Diferenční tlak Min= 0,3 bar, Max= 16 bar; Obj.č.: 032U451431</t>
  </si>
  <si>
    <t>Čerpadla Grundfos</t>
  </si>
  <si>
    <t>ÚT 1.01, 2.01, 3.1,
TV.01, 02, VZT 1.02, 2.02</t>
  </si>
  <si>
    <t>ALPHA2 25-80 Oběhové čerpadlo</t>
  </si>
  <si>
    <t>Ovladač ve skříni</t>
  </si>
  <si>
    <t>ZS.01</t>
  </si>
  <si>
    <t>M22-PV/KC11/IY Ovládací hlavice nouzového zastavení ve skříňce, 1Z 1V</t>
  </si>
  <si>
    <t>Polní instrumentace - celkem</t>
  </si>
  <si>
    <t>Dodávky - celkem</t>
  </si>
  <si>
    <t>Elektromontáže</t>
  </si>
  <si>
    <t>KABEL SILOVÝ,IZOLACE PVC</t>
  </si>
  <si>
    <t>CYKY-O 3x1.5 , pevně</t>
  </si>
  <si>
    <t>m</t>
  </si>
  <si>
    <t>CYKY-J 3x1.5 , pevně</t>
  </si>
  <si>
    <t>SDĚLOVACÍ KABEL</t>
  </si>
  <si>
    <t>J-Y(St)Y 1x2x0,8 , pevně</t>
  </si>
  <si>
    <t>J-Y(St)Y 2x2x0,8 , pevně</t>
  </si>
  <si>
    <t>Podružný materiál</t>
  </si>
  <si>
    <t>Elektromontáže - celkem</t>
  </si>
  <si>
    <t>Materiál</t>
  </si>
  <si>
    <t>Materiál celkem</t>
  </si>
  <si>
    <t>Montáž</t>
  </si>
  <si>
    <t>Montáž celkem</t>
  </si>
  <si>
    <t>Cena</t>
  </si>
  <si>
    <t>Cena celkem</t>
  </si>
  <si>
    <t>Základní náklady</t>
  </si>
  <si>
    <t>Dodávka</t>
  </si>
  <si>
    <t>Montáž - práce</t>
  </si>
  <si>
    <t>Mezisoučet 1</t>
  </si>
  <si>
    <t>Nátěry</t>
  </si>
  <si>
    <t>Zemní práce</t>
  </si>
  <si>
    <t>PPV 0,00% z nátěrů a zemních prací</t>
  </si>
  <si>
    <t>Mezisoučet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</si>
  <si>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</si>
  <si>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</si>
  <si>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</si>
  <si>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</si>
  <si>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</si>
  <si>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Vedlejší náklady celkem</t>
  </si>
  <si>
    <t>Kompletační činnost</t>
  </si>
  <si>
    <t>Náklady celkem</t>
  </si>
  <si>
    <t>Základ a hodnota DPH 10%</t>
  </si>
  <si>
    <t>Náklady celkem s DPH</t>
  </si>
  <si>
    <t>Roční nárůst cen 0,00%</t>
  </si>
  <si>
    <t>Součty odstavců</t>
  </si>
  <si>
    <t xml:space="preserve">  Rozvaděč DT1</t>
  </si>
  <si>
    <t xml:space="preserve">  Polní instrumentace</t>
  </si>
  <si>
    <t>Základ a hodnota DPH 21%</t>
  </si>
  <si>
    <t>Uvedené ceny jsou v Kč a nezahrnují DPH, pokud to není uvedeno. Typová označení přístrojů jsou pouze orientační, výrobci je dovoleno použít přístroje jiných výrobců při zachování technických parametrů.</t>
  </si>
  <si>
    <t>PXM30 Ovládací panel pro podstanice PX</t>
  </si>
  <si>
    <t>Modul TX OPEN (modul ModBus)</t>
  </si>
  <si>
    <t>Lišty DIN, vodiče, kabelové žlaby, aj.</t>
  </si>
  <si>
    <t>kpl</t>
  </si>
  <si>
    <t>UŽIVATELSKÝ SOFTWARE PRO DDC</t>
  </si>
  <si>
    <t xml:space="preserve">za 1 datový bod </t>
  </si>
  <si>
    <t>Zkoušky a prohlídky elektrických rozvodů a zařízení celková prohlídka a vyhotovení revizní zprávy pro objem montážních prací</t>
  </si>
  <si>
    <t xml:space="preserve"> přes 100 do 500 tis.Kč</t>
  </si>
  <si>
    <t>Zkoušky a prohlídky elektrických rozvodů a zařízení zkušební práce velmi slož.technol.s použitím automatizovaných systémů řízení</t>
  </si>
  <si>
    <t xml:space="preserve"> pro servomotory nn</t>
  </si>
  <si>
    <t>Zkoušky a prohlídky rozvodných zařízení, kontrola rozváděčů nn (1 pole) silových, hmotnosti</t>
  </si>
  <si>
    <t xml:space="preserve"> do 200 kg</t>
  </si>
  <si>
    <t>Zkoušky vodičů a kabelů, izolačního kabelu silového do 1 kV, počtu a průřezu žil</t>
  </si>
  <si>
    <t xml:space="preserve"> do 4x25 mm2</t>
  </si>
  <si>
    <t>Zkoušky vodičů a kabelů, izolačního kabelu ovládacího</t>
  </si>
  <si>
    <t>do 7 žil</t>
  </si>
  <si>
    <t>PXC36.1-E.D Kompaktní podstanice PX, 36 I/O, BACnet/IP (v.2.37), rozšiřitelné</t>
  </si>
  <si>
    <t>Dodávky a montáže strojní</t>
  </si>
  <si>
    <t>Dodávky a montáže strojní - celkem</t>
  </si>
  <si>
    <t>KABELOVÉ TRASY</t>
  </si>
  <si>
    <t>Lišty vkládací, trubky instalační apod.</t>
  </si>
  <si>
    <t>P.02, ZS.03</t>
  </si>
  <si>
    <t>P.01</t>
  </si>
  <si>
    <t>Uzavírací armatury na vstupu do objektu</t>
  </si>
  <si>
    <t>Přivařovací DN 40</t>
  </si>
  <si>
    <t>Úprava měřící trati</t>
  </si>
  <si>
    <t>Posunutí měřiče tepla</t>
  </si>
  <si>
    <t>Kpl</t>
  </si>
  <si>
    <t>Odvzdušnění horkovodu</t>
  </si>
  <si>
    <t>Odvzdušnění sekundáru</t>
  </si>
  <si>
    <t>Automatický odvzdušňovací ventil</t>
  </si>
  <si>
    <t>Vypouštění</t>
  </si>
  <si>
    <t>Kulový kohout DN 15</t>
  </si>
  <si>
    <t>Zdvojený varný kulový kohout DN15</t>
  </si>
  <si>
    <t>Demontáže</t>
  </si>
  <si>
    <t>Čerpadlo ToV</t>
  </si>
  <si>
    <t>HVDT</t>
  </si>
  <si>
    <t>Spojovací potrubí</t>
  </si>
  <si>
    <t>Expanzní nádoba</t>
  </si>
  <si>
    <t>Reflex 200l</t>
  </si>
  <si>
    <t>VZT potrubí</t>
  </si>
  <si>
    <t>Potrubí pro větrání VS včetně mřížek</t>
  </si>
  <si>
    <t>Dodávky a montáže VZT</t>
  </si>
  <si>
    <t>Dodávky a montáže VZT - celkem</t>
  </si>
  <si>
    <t>Stavební přípomoci</t>
  </si>
  <si>
    <t>Nové potrubí do rozdělovače včetně uložení</t>
  </si>
  <si>
    <t>Proražení otvoru pro potrubí</t>
  </si>
  <si>
    <t>Začištění otvoru po osazení potrubí</t>
  </si>
  <si>
    <t xml:space="preserve">tepelné izolace </t>
  </si>
  <si>
    <t xml:space="preserve">Provedení nových tepelných izolací v místě </t>
  </si>
  <si>
    <t xml:space="preserve">výchozí a 1. provozní revize </t>
  </si>
  <si>
    <t>Celková repase technologie, odstranění netěsností</t>
  </si>
  <si>
    <t>Ventilátor VZT tělocvična</t>
  </si>
  <si>
    <t>Potrubí od HDVT</t>
  </si>
  <si>
    <t xml:space="preserve">napojení na systém + manometr a kohout </t>
  </si>
  <si>
    <t xml:space="preserve">montážní práce </t>
  </si>
  <si>
    <t xml:space="preserve">Materiálové náklady </t>
  </si>
  <si>
    <t>Doprava 3,0%, Přesun 1,00%</t>
  </si>
  <si>
    <t>PPV 3,00% z montáže</t>
  </si>
  <si>
    <t>Dodav. dokumentace zakázky</t>
  </si>
  <si>
    <t xml:space="preserve">technické výkony na zakázce </t>
  </si>
  <si>
    <t xml:space="preserve">GBB161.1E </t>
  </si>
  <si>
    <t>Kontrolní činnost</t>
  </si>
  <si>
    <t>Dodávky a montáže VZT odvětrání strojovny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</si>
</sst>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color rgb="FF00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sz val="9"/>
      <color rgb="FF000000"/>
      <name val="Segoe UI"/>
      <family val="2"/>
      <charset val="238"/>
    </font>
    <font>
      <i/>
      <sz val="10"/>
      <color rgb="FF000000"/>
      <name val="Segoe UI"/>
      <family val="2"/>
      <charset val="238"/>
    </font>
    <font>
      <sz val="8"/>
      <color rgb="FF000000"/>
      <name val="Segoe UI"/>
      <family val="2"/>
      <charset val="238"/>
    </font>
    <font>
      <sz val="9"/>
      <name val="Segoe UI"/>
      <family val="2"/>
      <charset val="238"/>
    </font>
    <font>
      <sz val="11"/>
      <name val="Calibri"/>
      <family val="2"/>
      <charset val="238"/>
      <scheme val="minor"/>
    </font>
    <font>
      <i/>
      <sz val="10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 wrapText="1"/>
    </xf>
    <xf numFmtId="4" fontId="5" fillId="7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0" fontId="0" fillId="0" borderId="0" xfId="0" applyBorder="1"/>
    <xf numFmtId="49" fontId="3" fillId="4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49" fontId="0" fillId="0" borderId="0" xfId="0" applyNumberFormat="1" applyBorder="1"/>
    <xf numFmtId="49" fontId="3" fillId="4" borderId="0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  <xf numFmtId="49" fontId="3" fillId="4" borderId="0" xfId="0" applyNumberFormat="1" applyFont="1" applyFill="1" applyBorder="1" applyAlignment="1">
      <alignment horizontal="left" wrapText="1"/>
    </xf>
    <xf numFmtId="49" fontId="6" fillId="5" borderId="1" xfId="0" applyNumberFormat="1" applyFont="1" applyFill="1" applyBorder="1" applyAlignment="1"/>
    <xf numFmtId="4" fontId="6" fillId="5" borderId="1" xfId="0" applyNumberFormat="1" applyFont="1" applyFill="1" applyBorder="1" applyAlignment="1">
      <alignment horizontal="right"/>
    </xf>
    <xf numFmtId="49" fontId="1" fillId="8" borderId="1" xfId="0" applyNumberFormat="1" applyFont="1" applyFill="1" applyBorder="1" applyAlignment="1"/>
    <xf numFmtId="4" fontId="1" fillId="8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0" fontId="0" fillId="0" borderId="0" xfId="0" applyFill="1"/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5" fillId="7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7" fillId="5" borderId="1" xfId="0" applyNumberFormat="1" applyFont="1" applyFill="1" applyBorder="1" applyAlignment="1">
      <alignment horizontal="left" wrapText="1"/>
    </xf>
    <xf numFmtId="49" fontId="7" fillId="5" borderId="1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right"/>
    </xf>
    <xf numFmtId="0" fontId="8" fillId="0" borderId="0" xfId="0" applyFont="1"/>
    <xf numFmtId="49" fontId="7" fillId="5" borderId="1" xfId="0" applyNumberFormat="1" applyFont="1" applyFill="1" applyBorder="1" applyAlignment="1">
      <alignment horizontal="left"/>
    </xf>
    <xf numFmtId="49" fontId="9" fillId="7" borderId="1" xfId="0" applyNumberFormat="1" applyFont="1" applyFill="1" applyBorder="1" applyAlignment="1">
      <alignment horizontal="center"/>
    </xf>
    <xf numFmtId="4" fontId="9" fillId="7" borderId="1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 wrapText="1"/>
    </xf>
    <xf numFmtId="49" fontId="2" fillId="3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justify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zoomScaleNormal="100" workbookViewId="0">
      <selection activeCell="A41" sqref="A41"/>
    </sheetView>
  </sheetViews>
  <sheetFormatPr defaultColWidth="8.85546875" defaultRowHeight="15"/>
  <cols>
    <col min="1" max="1" width="13.28515625" style="29" customWidth="1"/>
    <col min="2" max="2" width="55.7109375" style="29" customWidth="1"/>
    <col min="3" max="16384" width="8.85546875" style="23"/>
  </cols>
  <sheetData>
    <row r="1" spans="1:4" ht="16.5">
      <c r="A1" s="56" t="s">
        <v>1</v>
      </c>
      <c r="B1" s="56"/>
      <c r="C1" s="56"/>
      <c r="D1" s="56"/>
    </row>
    <row r="2" spans="1:4" ht="30.6" customHeight="1">
      <c r="A2" s="30" t="s">
        <v>2</v>
      </c>
      <c r="B2" s="33" t="s">
        <v>3</v>
      </c>
      <c r="C2" s="30" t="s">
        <v>8</v>
      </c>
      <c r="D2" s="30" t="s">
        <v>9</v>
      </c>
    </row>
    <row r="3" spans="1:4" ht="31.15" customHeight="1">
      <c r="A3" s="30" t="s">
        <v>4</v>
      </c>
      <c r="B3" s="33" t="s">
        <v>5</v>
      </c>
      <c r="C3" s="30" t="s">
        <v>10</v>
      </c>
      <c r="D3" s="30" t="s">
        <v>11</v>
      </c>
    </row>
    <row r="4" spans="1:4">
      <c r="A4" s="24" t="s">
        <v>6</v>
      </c>
      <c r="B4" s="22" t="s">
        <v>7</v>
      </c>
      <c r="C4" s="24" t="s">
        <v>12</v>
      </c>
      <c r="D4" s="24" t="s">
        <v>7</v>
      </c>
    </row>
    <row r="5" spans="1:4">
      <c r="A5" s="24" t="s">
        <v>17</v>
      </c>
      <c r="B5" s="24" t="s">
        <v>7</v>
      </c>
      <c r="C5" s="24" t="s">
        <v>7</v>
      </c>
      <c r="D5" s="24" t="s">
        <v>7</v>
      </c>
    </row>
    <row r="6" spans="1:4" ht="46.15" customHeight="1">
      <c r="A6" s="30" t="s">
        <v>18</v>
      </c>
      <c r="B6" s="57" t="s">
        <v>182</v>
      </c>
      <c r="C6" s="57"/>
      <c r="D6" s="57"/>
    </row>
    <row r="7" spans="1:4">
      <c r="A7" s="25"/>
      <c r="B7" s="25"/>
      <c r="C7" s="25"/>
      <c r="D7" s="25"/>
    </row>
    <row r="8" spans="1:4">
      <c r="A8" s="25"/>
      <c r="B8" s="25"/>
      <c r="C8" s="25"/>
      <c r="D8" s="25"/>
    </row>
    <row r="9" spans="1:4">
      <c r="A9" s="25"/>
      <c r="B9" s="25"/>
      <c r="C9" s="25"/>
      <c r="D9" s="25"/>
    </row>
    <row r="10" spans="1:4">
      <c r="A10" s="25"/>
      <c r="B10" s="25"/>
      <c r="C10" s="25"/>
      <c r="D10" s="25"/>
    </row>
    <row r="11" spans="1:4">
      <c r="A11" s="25"/>
      <c r="B11" s="25"/>
      <c r="C11" s="25"/>
      <c r="D11" s="25"/>
    </row>
    <row r="12" spans="1:4">
      <c r="A12" s="25"/>
      <c r="B12" s="25"/>
      <c r="C12" s="25"/>
      <c r="D12" s="25"/>
    </row>
    <row r="13" spans="1:4" s="28" customFormat="1">
      <c r="A13" s="25"/>
      <c r="B13" s="25"/>
      <c r="C13" s="25"/>
      <c r="D13" s="25"/>
    </row>
    <row r="14" spans="1:4" s="28" customFormat="1">
      <c r="A14" s="26"/>
      <c r="B14" s="26"/>
      <c r="C14" s="27"/>
      <c r="D14" s="27"/>
    </row>
    <row r="15" spans="1:4" s="28" customFormat="1">
      <c r="A15" s="26"/>
      <c r="B15" s="26"/>
      <c r="C15" s="27"/>
      <c r="D15" s="27"/>
    </row>
    <row r="16" spans="1:4" s="28" customFormat="1">
      <c r="A16" s="26"/>
      <c r="B16" s="26"/>
      <c r="C16" s="27"/>
      <c r="D16" s="27"/>
    </row>
    <row r="17" spans="1:4" s="28" customFormat="1">
      <c r="A17" s="26"/>
      <c r="B17" s="26"/>
      <c r="C17" s="27"/>
      <c r="D17" s="27"/>
    </row>
    <row r="18" spans="1:4" s="28" customFormat="1">
      <c r="A18" s="26"/>
      <c r="B18" s="26"/>
      <c r="C18" s="27"/>
      <c r="D18" s="27"/>
    </row>
    <row r="19" spans="1:4" s="28" customFormat="1">
      <c r="A19" s="26"/>
      <c r="B19" s="26"/>
      <c r="C19" s="27"/>
      <c r="D19" s="27"/>
    </row>
    <row r="20" spans="1:4" s="28" customFormat="1">
      <c r="A20" s="26"/>
      <c r="B20" s="26"/>
      <c r="C20" s="27"/>
      <c r="D20" s="27"/>
    </row>
    <row r="21" spans="1:4" s="28" customFormat="1">
      <c r="A21" s="26"/>
      <c r="B21" s="26"/>
      <c r="C21" s="27"/>
      <c r="D21" s="27"/>
    </row>
    <row r="22" spans="1:4" s="28" customFormat="1">
      <c r="A22" s="26"/>
      <c r="B22" s="26"/>
      <c r="C22" s="27"/>
      <c r="D22" s="27"/>
    </row>
    <row r="23" spans="1:4" s="28" customFormat="1">
      <c r="A23" s="26"/>
      <c r="B23" s="26"/>
      <c r="C23" s="27"/>
      <c r="D23" s="27"/>
    </row>
    <row r="24" spans="1:4" s="28" customFormat="1">
      <c r="A24" s="26"/>
      <c r="B24" s="26"/>
      <c r="C24" s="27"/>
      <c r="D24" s="27"/>
    </row>
    <row r="25" spans="1:4" s="28" customFormat="1">
      <c r="A25" s="26"/>
      <c r="B25" s="26"/>
      <c r="C25" s="27"/>
      <c r="D25" s="27"/>
    </row>
    <row r="26" spans="1:4" s="28" customFormat="1">
      <c r="A26" s="26"/>
      <c r="B26" s="26"/>
      <c r="C26" s="27"/>
      <c r="D26" s="27"/>
    </row>
    <row r="27" spans="1:4" s="28" customFormat="1">
      <c r="A27" s="26"/>
      <c r="B27" s="26"/>
      <c r="C27" s="27"/>
      <c r="D27" s="27"/>
    </row>
    <row r="28" spans="1:4" s="28" customFormat="1">
      <c r="A28" s="26"/>
      <c r="B28" s="26"/>
      <c r="C28" s="27"/>
      <c r="D28" s="27"/>
    </row>
    <row r="29" spans="1:4" s="28" customFormat="1" ht="25.9" customHeight="1">
      <c r="A29" s="55"/>
      <c r="B29" s="55"/>
      <c r="C29" s="27"/>
      <c r="D29" s="27"/>
    </row>
    <row r="30" spans="1:4" s="28" customFormat="1">
      <c r="A30" s="26"/>
      <c r="B30" s="26"/>
      <c r="C30" s="27"/>
      <c r="D30" s="27"/>
    </row>
    <row r="31" spans="1:4" s="28" customFormat="1">
      <c r="A31" s="26"/>
      <c r="B31" s="26"/>
      <c r="C31" s="27"/>
      <c r="D31" s="27"/>
    </row>
    <row r="32" spans="1:4" s="28" customFormat="1">
      <c r="A32" s="26"/>
      <c r="B32" s="26"/>
      <c r="C32" s="27"/>
      <c r="D32" s="27"/>
    </row>
    <row r="33" spans="1:4" s="28" customFormat="1">
      <c r="A33" s="26"/>
      <c r="B33" s="26"/>
      <c r="C33" s="27"/>
      <c r="D33" s="27"/>
    </row>
    <row r="39" spans="1:4">
      <c r="A39" s="24" t="s">
        <v>13</v>
      </c>
      <c r="B39" s="24" t="s">
        <v>14</v>
      </c>
      <c r="C39" s="24" t="s">
        <v>7</v>
      </c>
      <c r="D39" s="24" t="s">
        <v>7</v>
      </c>
    </row>
    <row r="40" spans="1:4">
      <c r="A40" s="24" t="s">
        <v>15</v>
      </c>
      <c r="B40" s="24" t="s">
        <v>16</v>
      </c>
      <c r="C40" s="24" t="s">
        <v>7</v>
      </c>
      <c r="D40" s="24" t="s">
        <v>7</v>
      </c>
    </row>
    <row r="41" spans="1:4">
      <c r="A41" s="24"/>
      <c r="B41" s="24" t="s">
        <v>7</v>
      </c>
      <c r="C41" s="24" t="s">
        <v>7</v>
      </c>
      <c r="D41" s="24" t="s">
        <v>7</v>
      </c>
    </row>
  </sheetData>
  <mergeCells count="3">
    <mergeCell ref="A29:B29"/>
    <mergeCell ref="A1:D1"/>
    <mergeCell ref="B6:D6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39"/>
  <sheetViews>
    <sheetView topLeftCell="A19" zoomScaleNormal="100" workbookViewId="0">
      <selection activeCell="K14" sqref="K14"/>
    </sheetView>
  </sheetViews>
  <sheetFormatPr defaultRowHeight="15"/>
  <cols>
    <col min="1" max="1" width="5.28515625" customWidth="1"/>
    <col min="2" max="2" width="36.85546875" style="1" bestFit="1" customWidth="1"/>
    <col min="3" max="3" width="12.7109375" style="9" customWidth="1"/>
    <col min="4" max="4" width="13.5703125" style="9" customWidth="1"/>
    <col min="5" max="5" width="1.5703125" customWidth="1"/>
    <col min="6" max="6" width="10" bestFit="1" customWidth="1"/>
  </cols>
  <sheetData>
    <row r="1" spans="2:4" ht="31.5" customHeight="1"/>
    <row r="2" spans="2:4" ht="24">
      <c r="B2" s="2" t="s">
        <v>0</v>
      </c>
      <c r="C2" s="41" t="s">
        <v>239</v>
      </c>
      <c r="D2" s="42" t="s">
        <v>238</v>
      </c>
    </row>
    <row r="3" spans="2:4">
      <c r="B3" s="5" t="s">
        <v>159</v>
      </c>
      <c r="C3" s="12"/>
      <c r="D3" s="12"/>
    </row>
    <row r="4" spans="2:4">
      <c r="B4" s="6" t="s">
        <v>160</v>
      </c>
      <c r="C4" s="15">
        <f>C33+C36+C37+C38</f>
        <v>0</v>
      </c>
      <c r="D4" s="15"/>
    </row>
    <row r="5" spans="2:4">
      <c r="B5" s="6" t="s">
        <v>240</v>
      </c>
      <c r="C5" s="15">
        <f>C4*0.03</f>
        <v>0</v>
      </c>
      <c r="D5" s="15">
        <f>C4*0.01</f>
        <v>0</v>
      </c>
    </row>
    <row r="6" spans="2:4">
      <c r="B6" s="6" t="s">
        <v>161</v>
      </c>
      <c r="C6" s="15"/>
      <c r="D6" s="15">
        <f>Rozpočet!I110+Rozpočet!I132+Rozpočet!I158+Rozpočet!I167</f>
        <v>0</v>
      </c>
    </row>
    <row r="7" spans="2:4">
      <c r="B7" s="7" t="s">
        <v>162</v>
      </c>
      <c r="C7" s="20">
        <f>SUM(C4:C6)</f>
        <v>0</v>
      </c>
      <c r="D7" s="20">
        <f>SUM(D5:D6)</f>
        <v>0</v>
      </c>
    </row>
    <row r="8" spans="2:4">
      <c r="B8" s="6" t="s">
        <v>241</v>
      </c>
      <c r="C8" s="15"/>
      <c r="D8" s="15">
        <f>D7*0.03</f>
        <v>0</v>
      </c>
    </row>
    <row r="9" spans="2:4">
      <c r="B9" s="6" t="s">
        <v>163</v>
      </c>
      <c r="C9" s="15"/>
      <c r="D9" s="15">
        <v>0</v>
      </c>
    </row>
    <row r="10" spans="2:4">
      <c r="B10" s="6" t="s">
        <v>164</v>
      </c>
      <c r="C10" s="15"/>
      <c r="D10" s="15">
        <v>0</v>
      </c>
    </row>
    <row r="11" spans="2:4">
      <c r="B11" s="6" t="s">
        <v>165</v>
      </c>
      <c r="C11" s="15"/>
      <c r="D11" s="15">
        <v>0</v>
      </c>
    </row>
    <row r="12" spans="2:4">
      <c r="B12" s="7" t="s">
        <v>166</v>
      </c>
      <c r="C12" s="20">
        <f>SUM(C7:C11)</f>
        <v>0</v>
      </c>
      <c r="D12" s="20">
        <f>SUM(D7:D11)</f>
        <v>0</v>
      </c>
    </row>
    <row r="13" spans="2:4">
      <c r="B13" s="6" t="s">
        <v>242</v>
      </c>
      <c r="C13" s="15"/>
      <c r="D13" s="15">
        <v>0</v>
      </c>
    </row>
    <row r="14" spans="2:4">
      <c r="B14" s="6" t="s">
        <v>167</v>
      </c>
      <c r="C14" s="15"/>
      <c r="D14" s="15">
        <v>0</v>
      </c>
    </row>
    <row r="15" spans="2:4">
      <c r="B15" s="6" t="s">
        <v>168</v>
      </c>
      <c r="C15" s="15"/>
      <c r="D15" s="15">
        <v>0</v>
      </c>
    </row>
    <row r="16" spans="2:4">
      <c r="B16" s="5" t="s">
        <v>169</v>
      </c>
      <c r="C16" s="12"/>
      <c r="D16" s="12">
        <f>SUM(C12:D12,D13:D15)</f>
        <v>0</v>
      </c>
    </row>
    <row r="17" spans="2:4">
      <c r="B17" s="6" t="s">
        <v>7</v>
      </c>
      <c r="C17" s="15"/>
      <c r="D17" s="15"/>
    </row>
    <row r="18" spans="2:4">
      <c r="B18" s="5" t="s">
        <v>170</v>
      </c>
      <c r="C18" s="12"/>
      <c r="D18" s="12"/>
    </row>
    <row r="19" spans="2:4">
      <c r="B19" s="6" t="s">
        <v>171</v>
      </c>
      <c r="C19" s="15"/>
      <c r="D19" s="15">
        <v>0</v>
      </c>
    </row>
    <row r="20" spans="2:4">
      <c r="B20" s="6" t="s">
        <v>243</v>
      </c>
      <c r="C20" s="15"/>
      <c r="D20" s="15">
        <v>0</v>
      </c>
    </row>
    <row r="21" spans="2:4">
      <c r="B21" s="5" t="s">
        <v>172</v>
      </c>
      <c r="C21" s="12"/>
      <c r="D21" s="12">
        <v>0</v>
      </c>
    </row>
    <row r="22" spans="2:4">
      <c r="B22" s="6" t="s">
        <v>173</v>
      </c>
      <c r="C22" s="15"/>
      <c r="D22" s="15">
        <v>0</v>
      </c>
    </row>
    <row r="23" spans="2:4">
      <c r="B23" s="6" t="s">
        <v>7</v>
      </c>
      <c r="C23" s="15"/>
      <c r="D23" s="15"/>
    </row>
    <row r="24" spans="2:4" ht="16.5">
      <c r="B24" s="3" t="s">
        <v>174</v>
      </c>
      <c r="C24" s="11"/>
      <c r="D24" s="11">
        <f>SUM(D16:D22)</f>
        <v>0</v>
      </c>
    </row>
    <row r="25" spans="2:4">
      <c r="B25" s="6" t="s">
        <v>181</v>
      </c>
      <c r="C25" s="15">
        <f>D24</f>
        <v>0</v>
      </c>
      <c r="D25" s="15">
        <f>C25*0.21</f>
        <v>0</v>
      </c>
    </row>
    <row r="26" spans="2:4">
      <c r="B26" s="6" t="s">
        <v>175</v>
      </c>
      <c r="C26" s="15">
        <v>0</v>
      </c>
      <c r="D26" s="15">
        <v>0</v>
      </c>
    </row>
    <row r="27" spans="2:4" ht="16.5">
      <c r="B27" s="3" t="s">
        <v>176</v>
      </c>
      <c r="C27" s="11"/>
      <c r="D27" s="11">
        <f>SUM(D24:D26)</f>
        <v>0</v>
      </c>
    </row>
    <row r="28" spans="2:4">
      <c r="B28" s="6" t="s">
        <v>7</v>
      </c>
      <c r="C28" s="15"/>
      <c r="D28" s="15"/>
    </row>
    <row r="29" spans="2:4">
      <c r="B29" s="6" t="s">
        <v>177</v>
      </c>
      <c r="C29" s="15"/>
      <c r="D29" s="15">
        <v>0</v>
      </c>
    </row>
    <row r="30" spans="2:4">
      <c r="B30" s="6" t="s">
        <v>177</v>
      </c>
      <c r="C30" s="15"/>
      <c r="D30" s="15">
        <v>0</v>
      </c>
    </row>
    <row r="31" spans="2:4">
      <c r="B31" s="5" t="s">
        <v>178</v>
      </c>
      <c r="C31" s="21" t="s">
        <v>153</v>
      </c>
      <c r="D31" s="21" t="s">
        <v>155</v>
      </c>
    </row>
    <row r="32" spans="2:4" s="40" customFormat="1">
      <c r="B32" s="38"/>
      <c r="C32" s="39"/>
      <c r="D32" s="39"/>
    </row>
    <row r="33" spans="2:6">
      <c r="B33" s="36" t="s">
        <v>22</v>
      </c>
      <c r="C33" s="37">
        <f>Rozpočet!G110</f>
        <v>0</v>
      </c>
      <c r="D33" s="37">
        <f>Rozpočet!I110</f>
        <v>0</v>
      </c>
      <c r="F33" s="9"/>
    </row>
    <row r="34" spans="2:6">
      <c r="B34" s="34" t="s">
        <v>179</v>
      </c>
      <c r="C34" s="35">
        <f>Rozpočet!G58</f>
        <v>0</v>
      </c>
      <c r="D34" s="35">
        <f>Rozpočet!I58</f>
        <v>0</v>
      </c>
    </row>
    <row r="35" spans="2:6">
      <c r="B35" s="34" t="s">
        <v>180</v>
      </c>
      <c r="C35" s="35">
        <f>Rozpočet!G109</f>
        <v>0</v>
      </c>
      <c r="D35" s="35">
        <f>Rozpočet!I109</f>
        <v>0</v>
      </c>
    </row>
    <row r="36" spans="2:6">
      <c r="B36" s="36" t="s">
        <v>143</v>
      </c>
      <c r="C36" s="37">
        <f>Rozpočet!G132</f>
        <v>0</v>
      </c>
      <c r="D36" s="37">
        <f>Rozpočet!I132</f>
        <v>0</v>
      </c>
    </row>
    <row r="37" spans="2:6">
      <c r="B37" s="36" t="s">
        <v>200</v>
      </c>
      <c r="C37" s="37">
        <f>Rozpočet!G158</f>
        <v>0</v>
      </c>
      <c r="D37" s="37">
        <f>Rozpočet!I158</f>
        <v>0</v>
      </c>
    </row>
    <row r="38" spans="2:6">
      <c r="B38" s="36" t="s">
        <v>225</v>
      </c>
      <c r="C38" s="37">
        <f>Rozpočet!G167</f>
        <v>0</v>
      </c>
      <c r="D38" s="37">
        <f>Rozpočet!I167</f>
        <v>0</v>
      </c>
    </row>
    <row r="39" spans="2:6">
      <c r="F39" s="9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167"/>
  <sheetViews>
    <sheetView topLeftCell="A190" zoomScaleNormal="100" workbookViewId="0">
      <selection activeCell="C215" sqref="C215"/>
    </sheetView>
  </sheetViews>
  <sheetFormatPr defaultRowHeight="15"/>
  <cols>
    <col min="1" max="1" width="1.5703125" customWidth="1"/>
    <col min="2" max="2" width="19.140625" style="1" customWidth="1"/>
    <col min="3" max="3" width="45.7109375" style="32" customWidth="1"/>
    <col min="4" max="4" width="5" style="47" customWidth="1"/>
    <col min="5" max="5" width="5.5703125" style="9" bestFit="1" customWidth="1"/>
    <col min="6" max="6" width="7.7109375" style="9" bestFit="1" customWidth="1"/>
    <col min="7" max="7" width="12.5703125" style="9" bestFit="1" customWidth="1"/>
    <col min="8" max="8" width="7.85546875" style="9" bestFit="1" customWidth="1"/>
    <col min="9" max="9" width="12" style="9" bestFit="1" customWidth="1"/>
    <col min="10" max="10" width="10.7109375" style="9" bestFit="1" customWidth="1"/>
    <col min="11" max="11" width="14.140625" style="9" customWidth="1"/>
  </cols>
  <sheetData>
    <row r="1" spans="2:11">
      <c r="B1" s="2" t="s">
        <v>19</v>
      </c>
      <c r="C1" s="8" t="s">
        <v>0</v>
      </c>
      <c r="D1" s="43" t="s">
        <v>20</v>
      </c>
      <c r="E1" s="10" t="s">
        <v>21</v>
      </c>
      <c r="F1" s="10" t="s">
        <v>153</v>
      </c>
      <c r="G1" s="10" t="s">
        <v>154</v>
      </c>
      <c r="H1" s="10" t="s">
        <v>155</v>
      </c>
      <c r="I1" s="10" t="s">
        <v>156</v>
      </c>
      <c r="J1" s="10" t="s">
        <v>157</v>
      </c>
      <c r="K1" s="10" t="s">
        <v>158</v>
      </c>
    </row>
    <row r="2" spans="2:11" ht="16.5">
      <c r="B2" s="3" t="s">
        <v>7</v>
      </c>
      <c r="C2" s="31" t="s">
        <v>22</v>
      </c>
      <c r="D2" s="44" t="s">
        <v>7</v>
      </c>
      <c r="E2" s="11"/>
      <c r="F2" s="11"/>
      <c r="G2" s="11"/>
      <c r="H2" s="11"/>
      <c r="I2" s="11"/>
      <c r="J2" s="11"/>
      <c r="K2" s="11"/>
    </row>
    <row r="3" spans="2:11">
      <c r="B3" s="5" t="s">
        <v>7</v>
      </c>
      <c r="C3" s="4" t="s">
        <v>23</v>
      </c>
      <c r="D3" s="21" t="s">
        <v>7</v>
      </c>
      <c r="E3" s="12"/>
      <c r="F3" s="12"/>
      <c r="G3" s="12"/>
      <c r="H3" s="12"/>
      <c r="I3" s="12"/>
      <c r="J3" s="12"/>
      <c r="K3" s="12"/>
    </row>
    <row r="4" spans="2:11">
      <c r="B4" s="13" t="s">
        <v>7</v>
      </c>
      <c r="C4" s="16" t="s">
        <v>24</v>
      </c>
      <c r="D4" s="45" t="s">
        <v>7</v>
      </c>
      <c r="E4" s="14"/>
      <c r="F4" s="14"/>
      <c r="G4" s="14"/>
      <c r="H4" s="14"/>
      <c r="I4" s="14"/>
      <c r="J4" s="14"/>
      <c r="K4" s="14"/>
    </row>
    <row r="5" spans="2:11" ht="24.75">
      <c r="B5" s="6"/>
      <c r="C5" s="17" t="s">
        <v>199</v>
      </c>
      <c r="D5" s="46" t="s">
        <v>25</v>
      </c>
      <c r="E5" s="15">
        <v>1</v>
      </c>
      <c r="F5" s="15">
        <v>0</v>
      </c>
      <c r="G5" s="15">
        <f>F5*E5</f>
        <v>0</v>
      </c>
      <c r="H5" s="15">
        <v>0</v>
      </c>
      <c r="I5" s="15">
        <v>0</v>
      </c>
      <c r="J5" s="15">
        <f>G5+H5</f>
        <v>0</v>
      </c>
      <c r="K5" s="15">
        <f>J5</f>
        <v>0</v>
      </c>
    </row>
    <row r="6" spans="2:11">
      <c r="B6" s="6" t="s">
        <v>7</v>
      </c>
      <c r="C6" s="17" t="s">
        <v>183</v>
      </c>
      <c r="D6" s="46" t="s">
        <v>25</v>
      </c>
      <c r="E6" s="15">
        <v>1</v>
      </c>
      <c r="F6" s="15">
        <v>0</v>
      </c>
      <c r="G6" s="15">
        <f>E6*F6</f>
        <v>0</v>
      </c>
      <c r="H6" s="15">
        <v>0</v>
      </c>
      <c r="I6" s="15">
        <f>E6*H6</f>
        <v>0</v>
      </c>
      <c r="J6" s="15">
        <f>F6+H6</f>
        <v>0</v>
      </c>
      <c r="K6" s="15">
        <f>G6+I6</f>
        <v>0</v>
      </c>
    </row>
    <row r="7" spans="2:11">
      <c r="B7" s="13" t="s">
        <v>7</v>
      </c>
      <c r="C7" s="16" t="s">
        <v>26</v>
      </c>
      <c r="D7" s="45" t="s">
        <v>7</v>
      </c>
      <c r="E7" s="14"/>
      <c r="F7" s="14"/>
      <c r="G7" s="14"/>
      <c r="H7" s="14"/>
      <c r="I7" s="14"/>
      <c r="J7" s="14"/>
      <c r="K7" s="14"/>
    </row>
    <row r="8" spans="2:11">
      <c r="B8" s="6" t="s">
        <v>7</v>
      </c>
      <c r="C8" s="17" t="s">
        <v>27</v>
      </c>
      <c r="D8" s="46" t="s">
        <v>25</v>
      </c>
      <c r="E8" s="15">
        <v>1</v>
      </c>
      <c r="F8" s="15">
        <v>0</v>
      </c>
      <c r="G8" s="15">
        <f t="shared" ref="G8:G10" si="0">E8*F8</f>
        <v>0</v>
      </c>
      <c r="H8" s="15">
        <v>0</v>
      </c>
      <c r="I8" s="15">
        <f t="shared" ref="I8:I10" si="1">E8*H8</f>
        <v>0</v>
      </c>
      <c r="J8" s="15">
        <f t="shared" ref="J8:J10" si="2">F8+H8</f>
        <v>0</v>
      </c>
      <c r="K8" s="15">
        <f t="shared" ref="K8:K10" si="3">G8+I8</f>
        <v>0</v>
      </c>
    </row>
    <row r="9" spans="2:11">
      <c r="B9" s="6" t="s">
        <v>7</v>
      </c>
      <c r="C9" s="17" t="s">
        <v>28</v>
      </c>
      <c r="D9" s="46" t="s">
        <v>25</v>
      </c>
      <c r="E9" s="15">
        <v>1</v>
      </c>
      <c r="F9" s="15">
        <v>0</v>
      </c>
      <c r="G9" s="15">
        <f t="shared" si="0"/>
        <v>0</v>
      </c>
      <c r="H9" s="15">
        <v>0</v>
      </c>
      <c r="I9" s="15">
        <f t="shared" si="1"/>
        <v>0</v>
      </c>
      <c r="J9" s="15">
        <f t="shared" si="2"/>
        <v>0</v>
      </c>
      <c r="K9" s="15">
        <f t="shared" si="3"/>
        <v>0</v>
      </c>
    </row>
    <row r="10" spans="2:11">
      <c r="B10" s="6" t="s">
        <v>7</v>
      </c>
      <c r="C10" s="17" t="s">
        <v>29</v>
      </c>
      <c r="D10" s="46" t="s">
        <v>25</v>
      </c>
      <c r="E10" s="15">
        <v>1</v>
      </c>
      <c r="F10" s="15">
        <v>0</v>
      </c>
      <c r="G10" s="15">
        <f t="shared" si="0"/>
        <v>0</v>
      </c>
      <c r="H10" s="15">
        <v>0</v>
      </c>
      <c r="I10" s="15">
        <f t="shared" si="1"/>
        <v>0</v>
      </c>
      <c r="J10" s="15">
        <f t="shared" si="2"/>
        <v>0</v>
      </c>
      <c r="K10" s="15">
        <f t="shared" si="3"/>
        <v>0</v>
      </c>
    </row>
    <row r="11" spans="2:11">
      <c r="B11" s="13" t="s">
        <v>7</v>
      </c>
      <c r="C11" s="16" t="s">
        <v>30</v>
      </c>
      <c r="D11" s="45" t="s">
        <v>7</v>
      </c>
      <c r="E11" s="14"/>
      <c r="F11" s="14"/>
      <c r="G11" s="14"/>
      <c r="H11" s="14"/>
      <c r="I11" s="14"/>
      <c r="J11" s="14"/>
      <c r="K11" s="14"/>
    </row>
    <row r="12" spans="2:11">
      <c r="B12" s="6" t="s">
        <v>7</v>
      </c>
      <c r="C12" s="17" t="s">
        <v>31</v>
      </c>
      <c r="D12" s="46" t="s">
        <v>25</v>
      </c>
      <c r="E12" s="15">
        <v>1</v>
      </c>
      <c r="F12" s="15">
        <v>0</v>
      </c>
      <c r="G12" s="15">
        <f t="shared" ref="G12:G13" si="4">E12*F12</f>
        <v>0</v>
      </c>
      <c r="H12" s="15">
        <v>0</v>
      </c>
      <c r="I12" s="15">
        <f t="shared" ref="I12:I13" si="5">E12*H12</f>
        <v>0</v>
      </c>
      <c r="J12" s="15">
        <f t="shared" ref="J12:J13" si="6">F12+H12</f>
        <v>0</v>
      </c>
      <c r="K12" s="15">
        <f t="shared" ref="K12:K13" si="7">G12+I12</f>
        <v>0</v>
      </c>
    </row>
    <row r="13" spans="2:11">
      <c r="B13" s="6" t="s">
        <v>7</v>
      </c>
      <c r="C13" s="17" t="s">
        <v>184</v>
      </c>
      <c r="D13" s="46" t="s">
        <v>25</v>
      </c>
      <c r="E13" s="15">
        <v>1</v>
      </c>
      <c r="F13" s="15">
        <v>0</v>
      </c>
      <c r="G13" s="15">
        <f t="shared" si="4"/>
        <v>0</v>
      </c>
      <c r="H13" s="15"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2:11">
      <c r="B14" s="13" t="s">
        <v>7</v>
      </c>
      <c r="C14" s="16" t="s">
        <v>32</v>
      </c>
      <c r="D14" s="45" t="s">
        <v>7</v>
      </c>
      <c r="E14" s="14"/>
      <c r="F14" s="14"/>
      <c r="G14" s="14"/>
      <c r="H14" s="14"/>
      <c r="I14" s="14"/>
      <c r="J14" s="14"/>
      <c r="K14" s="14"/>
    </row>
    <row r="15" spans="2:11">
      <c r="B15" s="6" t="s">
        <v>7</v>
      </c>
      <c r="C15" s="17" t="s">
        <v>33</v>
      </c>
      <c r="D15" s="46" t="s">
        <v>34</v>
      </c>
      <c r="E15" s="15">
        <v>2</v>
      </c>
      <c r="F15" s="15">
        <v>0</v>
      </c>
      <c r="G15" s="15">
        <f>E15*F15</f>
        <v>0</v>
      </c>
      <c r="H15" s="15">
        <v>0</v>
      </c>
      <c r="I15" s="15">
        <f>E15*H15</f>
        <v>0</v>
      </c>
      <c r="J15" s="15">
        <f>F15+H15</f>
        <v>0</v>
      </c>
      <c r="K15" s="15">
        <f>G15+I15</f>
        <v>0</v>
      </c>
    </row>
    <row r="16" spans="2:11">
      <c r="B16" s="13" t="s">
        <v>7</v>
      </c>
      <c r="C16" s="16" t="s">
        <v>35</v>
      </c>
      <c r="D16" s="45" t="s">
        <v>7</v>
      </c>
      <c r="E16" s="14"/>
      <c r="F16" s="14"/>
      <c r="G16" s="14"/>
      <c r="H16" s="14"/>
      <c r="I16" s="14"/>
      <c r="J16" s="14"/>
      <c r="K16" s="14"/>
    </row>
    <row r="17" spans="2:11">
      <c r="B17" s="6" t="s">
        <v>7</v>
      </c>
      <c r="C17" s="17" t="s">
        <v>36</v>
      </c>
      <c r="D17" s="46" t="s">
        <v>34</v>
      </c>
      <c r="E17" s="15">
        <v>16</v>
      </c>
      <c r="F17" s="15">
        <v>0</v>
      </c>
      <c r="G17" s="15">
        <f t="shared" ref="G17:G19" si="8">E17*F17</f>
        <v>0</v>
      </c>
      <c r="H17" s="15">
        <v>0</v>
      </c>
      <c r="I17" s="15">
        <f t="shared" ref="I17:I19" si="9">E17*H17</f>
        <v>0</v>
      </c>
      <c r="J17" s="15">
        <f t="shared" ref="J17:J19" si="10">F17+H17</f>
        <v>0</v>
      </c>
      <c r="K17" s="15">
        <f t="shared" ref="K17:K19" si="11">G17+I17</f>
        <v>0</v>
      </c>
    </row>
    <row r="18" spans="2:11">
      <c r="B18" s="6" t="s">
        <v>7</v>
      </c>
      <c r="C18" s="17" t="s">
        <v>37</v>
      </c>
      <c r="D18" s="46" t="s">
        <v>34</v>
      </c>
      <c r="E18" s="15">
        <v>1</v>
      </c>
      <c r="F18" s="15">
        <v>0</v>
      </c>
      <c r="G18" s="15">
        <f t="shared" si="8"/>
        <v>0</v>
      </c>
      <c r="H18" s="15">
        <v>0</v>
      </c>
      <c r="I18" s="15">
        <f t="shared" si="9"/>
        <v>0</v>
      </c>
      <c r="J18" s="15">
        <f t="shared" si="10"/>
        <v>0</v>
      </c>
      <c r="K18" s="15">
        <f t="shared" si="11"/>
        <v>0</v>
      </c>
    </row>
    <row r="19" spans="2:11">
      <c r="B19" s="6" t="s">
        <v>7</v>
      </c>
      <c r="C19" s="17" t="s">
        <v>38</v>
      </c>
      <c r="D19" s="46" t="s">
        <v>34</v>
      </c>
      <c r="E19" s="15">
        <v>1</v>
      </c>
      <c r="F19" s="15">
        <v>0</v>
      </c>
      <c r="G19" s="15">
        <f t="shared" si="8"/>
        <v>0</v>
      </c>
      <c r="H19" s="15">
        <v>0</v>
      </c>
      <c r="I19" s="15">
        <f t="shared" si="9"/>
        <v>0</v>
      </c>
      <c r="J19" s="15">
        <f t="shared" si="10"/>
        <v>0</v>
      </c>
      <c r="K19" s="15">
        <f t="shared" si="11"/>
        <v>0</v>
      </c>
    </row>
    <row r="20" spans="2:11">
      <c r="B20" s="13" t="s">
        <v>7</v>
      </c>
      <c r="C20" s="16" t="s">
        <v>39</v>
      </c>
      <c r="D20" s="45" t="s">
        <v>7</v>
      </c>
      <c r="E20" s="14"/>
      <c r="F20" s="14"/>
      <c r="G20" s="14"/>
      <c r="H20" s="14"/>
      <c r="I20" s="14"/>
      <c r="J20" s="14"/>
      <c r="K20" s="14"/>
    </row>
    <row r="21" spans="2:11">
      <c r="B21" s="6" t="s">
        <v>7</v>
      </c>
      <c r="C21" s="17" t="s">
        <v>40</v>
      </c>
      <c r="D21" s="46" t="s">
        <v>25</v>
      </c>
      <c r="E21" s="15">
        <v>5</v>
      </c>
      <c r="F21" s="15">
        <v>0</v>
      </c>
      <c r="G21" s="15">
        <f t="shared" ref="G21:G22" si="12">E21*F21</f>
        <v>0</v>
      </c>
      <c r="H21" s="15">
        <v>0</v>
      </c>
      <c r="I21" s="15">
        <f t="shared" ref="I21:I22" si="13">E21*H21</f>
        <v>0</v>
      </c>
      <c r="J21" s="15">
        <f t="shared" ref="J21:J22" si="14">F21+H21</f>
        <v>0</v>
      </c>
      <c r="K21" s="15">
        <f t="shared" ref="K21:K22" si="15">G21+I21</f>
        <v>0</v>
      </c>
    </row>
    <row r="22" spans="2:11">
      <c r="B22" s="6" t="s">
        <v>7</v>
      </c>
      <c r="C22" s="17" t="s">
        <v>41</v>
      </c>
      <c r="D22" s="46" t="s">
        <v>25</v>
      </c>
      <c r="E22" s="15">
        <v>15</v>
      </c>
      <c r="F22" s="15">
        <v>0</v>
      </c>
      <c r="G22" s="15">
        <f t="shared" si="12"/>
        <v>0</v>
      </c>
      <c r="H22" s="15">
        <v>0</v>
      </c>
      <c r="I22" s="15">
        <f t="shared" si="13"/>
        <v>0</v>
      </c>
      <c r="J22" s="15">
        <f t="shared" si="14"/>
        <v>0</v>
      </c>
      <c r="K22" s="15">
        <f t="shared" si="15"/>
        <v>0</v>
      </c>
    </row>
    <row r="23" spans="2:11" ht="57">
      <c r="B23" s="13" t="s">
        <v>7</v>
      </c>
      <c r="C23" s="16" t="s">
        <v>42</v>
      </c>
      <c r="D23" s="45" t="s">
        <v>7</v>
      </c>
      <c r="E23" s="14"/>
      <c r="F23" s="14"/>
      <c r="G23" s="14"/>
      <c r="H23" s="14"/>
      <c r="I23" s="14"/>
      <c r="J23" s="14"/>
      <c r="K23" s="14"/>
    </row>
    <row r="24" spans="2:11">
      <c r="B24" s="6" t="s">
        <v>7</v>
      </c>
      <c r="C24" s="17" t="s">
        <v>43</v>
      </c>
      <c r="D24" s="46" t="s">
        <v>25</v>
      </c>
      <c r="E24" s="15">
        <v>1</v>
      </c>
      <c r="F24" s="15">
        <v>0</v>
      </c>
      <c r="G24" s="15">
        <f>E24*F24</f>
        <v>0</v>
      </c>
      <c r="H24" s="15">
        <v>0</v>
      </c>
      <c r="I24" s="15">
        <f>E24*H24</f>
        <v>0</v>
      </c>
      <c r="J24" s="15">
        <f>F24+H24</f>
        <v>0</v>
      </c>
      <c r="K24" s="15">
        <f>G24+I24</f>
        <v>0</v>
      </c>
    </row>
    <row r="25" spans="2:11">
      <c r="B25" s="13" t="s">
        <v>7</v>
      </c>
      <c r="C25" s="16" t="s">
        <v>44</v>
      </c>
      <c r="D25" s="45" t="s">
        <v>7</v>
      </c>
      <c r="E25" s="14"/>
      <c r="F25" s="14"/>
      <c r="G25" s="14"/>
      <c r="H25" s="14"/>
      <c r="I25" s="14"/>
      <c r="J25" s="14"/>
      <c r="K25" s="14"/>
    </row>
    <row r="26" spans="2:11">
      <c r="B26" s="6" t="s">
        <v>7</v>
      </c>
      <c r="C26" s="17" t="s">
        <v>45</v>
      </c>
      <c r="D26" s="46" t="s">
        <v>34</v>
      </c>
      <c r="E26" s="15">
        <v>1</v>
      </c>
      <c r="F26" s="15">
        <v>0</v>
      </c>
      <c r="G26" s="15">
        <f t="shared" ref="G26:G27" si="16">E26*F26</f>
        <v>0</v>
      </c>
      <c r="H26" s="15">
        <v>0</v>
      </c>
      <c r="I26" s="15">
        <f t="shared" ref="I26:I27" si="17">E26*H26</f>
        <v>0</v>
      </c>
      <c r="J26" s="15">
        <f t="shared" ref="J26:J27" si="18">F26+H26</f>
        <v>0</v>
      </c>
      <c r="K26" s="15">
        <f t="shared" ref="K26:K27" si="19">G26+I26</f>
        <v>0</v>
      </c>
    </row>
    <row r="27" spans="2:11">
      <c r="B27" s="6" t="s">
        <v>7</v>
      </c>
      <c r="C27" s="17" t="s">
        <v>46</v>
      </c>
      <c r="D27" s="46" t="s">
        <v>34</v>
      </c>
      <c r="E27" s="15">
        <v>1</v>
      </c>
      <c r="F27" s="15">
        <v>0</v>
      </c>
      <c r="G27" s="15">
        <f t="shared" si="16"/>
        <v>0</v>
      </c>
      <c r="H27" s="15">
        <v>0</v>
      </c>
      <c r="I27" s="15">
        <f t="shared" si="17"/>
        <v>0</v>
      </c>
      <c r="J27" s="15">
        <f t="shared" si="18"/>
        <v>0</v>
      </c>
      <c r="K27" s="15">
        <f t="shared" si="19"/>
        <v>0</v>
      </c>
    </row>
    <row r="28" spans="2:11">
      <c r="B28" s="13" t="s">
        <v>7</v>
      </c>
      <c r="C28" s="16" t="s">
        <v>47</v>
      </c>
      <c r="D28" s="45" t="s">
        <v>7</v>
      </c>
      <c r="E28" s="14"/>
      <c r="F28" s="14"/>
      <c r="G28" s="14"/>
      <c r="H28" s="14"/>
      <c r="I28" s="14"/>
      <c r="J28" s="14"/>
      <c r="K28" s="14"/>
    </row>
    <row r="29" spans="2:11" ht="24.75">
      <c r="B29" s="6" t="s">
        <v>7</v>
      </c>
      <c r="C29" s="17" t="s">
        <v>48</v>
      </c>
      <c r="D29" s="46" t="s">
        <v>25</v>
      </c>
      <c r="E29" s="15">
        <v>1</v>
      </c>
      <c r="F29" s="15">
        <v>0</v>
      </c>
      <c r="G29" s="15">
        <f>E29*F29</f>
        <v>0</v>
      </c>
      <c r="H29" s="15">
        <v>0</v>
      </c>
      <c r="I29" s="15">
        <f>E29*H29</f>
        <v>0</v>
      </c>
      <c r="J29" s="15">
        <f>F29+H29</f>
        <v>0</v>
      </c>
      <c r="K29" s="15">
        <f>G29+I29</f>
        <v>0</v>
      </c>
    </row>
    <row r="30" spans="2:11">
      <c r="B30" s="13" t="s">
        <v>7</v>
      </c>
      <c r="C30" s="16" t="s">
        <v>49</v>
      </c>
      <c r="D30" s="45" t="s">
        <v>7</v>
      </c>
      <c r="E30" s="14"/>
      <c r="F30" s="14"/>
      <c r="G30" s="14"/>
      <c r="H30" s="14"/>
      <c r="I30" s="14"/>
      <c r="J30" s="14"/>
      <c r="K30" s="14"/>
    </row>
    <row r="31" spans="2:11">
      <c r="B31" s="6" t="s">
        <v>7</v>
      </c>
      <c r="C31" s="17" t="s">
        <v>50</v>
      </c>
      <c r="D31" s="46" t="s">
        <v>25</v>
      </c>
      <c r="E31" s="15">
        <v>1</v>
      </c>
      <c r="F31" s="15">
        <v>0</v>
      </c>
      <c r="G31" s="15">
        <f>E31*F31</f>
        <v>0</v>
      </c>
      <c r="H31" s="15">
        <v>0</v>
      </c>
      <c r="I31" s="15">
        <f>E31*H31</f>
        <v>0</v>
      </c>
      <c r="J31" s="15">
        <f>F31+H31</f>
        <v>0</v>
      </c>
      <c r="K31" s="15">
        <f>G31+I31</f>
        <v>0</v>
      </c>
    </row>
    <row r="32" spans="2:11">
      <c r="B32" s="13" t="s">
        <v>7</v>
      </c>
      <c r="C32" s="16" t="s">
        <v>51</v>
      </c>
      <c r="D32" s="45" t="s">
        <v>7</v>
      </c>
      <c r="E32" s="14"/>
      <c r="F32" s="14"/>
      <c r="G32" s="14"/>
      <c r="H32" s="14"/>
      <c r="I32" s="14"/>
      <c r="J32" s="14"/>
      <c r="K32" s="14"/>
    </row>
    <row r="33" spans="2:11">
      <c r="B33" s="6" t="s">
        <v>7</v>
      </c>
      <c r="C33" s="17" t="s">
        <v>52</v>
      </c>
      <c r="D33" s="46" t="s">
        <v>25</v>
      </c>
      <c r="E33" s="15">
        <v>1</v>
      </c>
      <c r="F33" s="15">
        <v>0</v>
      </c>
      <c r="G33" s="15">
        <f>E33*F33</f>
        <v>0</v>
      </c>
      <c r="H33" s="15">
        <v>0</v>
      </c>
      <c r="I33" s="15">
        <f>E33*H33</f>
        <v>0</v>
      </c>
      <c r="J33" s="15">
        <f>F33+H33</f>
        <v>0</v>
      </c>
      <c r="K33" s="15">
        <f>G33+I33</f>
        <v>0</v>
      </c>
    </row>
    <row r="34" spans="2:11">
      <c r="B34" s="13" t="s">
        <v>7</v>
      </c>
      <c r="C34" s="16" t="s">
        <v>53</v>
      </c>
      <c r="D34" s="45" t="s">
        <v>7</v>
      </c>
      <c r="E34" s="14"/>
      <c r="F34" s="14"/>
      <c r="G34" s="14"/>
      <c r="H34" s="14"/>
      <c r="I34" s="14"/>
      <c r="J34" s="14"/>
      <c r="K34" s="14"/>
    </row>
    <row r="35" spans="2:11">
      <c r="B35" s="6" t="s">
        <v>7</v>
      </c>
      <c r="C35" s="17" t="s">
        <v>54</v>
      </c>
      <c r="D35" s="46" t="s">
        <v>34</v>
      </c>
      <c r="E35" s="15">
        <v>2</v>
      </c>
      <c r="F35" s="15">
        <v>0</v>
      </c>
      <c r="G35" s="15">
        <f t="shared" ref="G35:G36" si="20">E35*F35</f>
        <v>0</v>
      </c>
      <c r="H35" s="15">
        <v>0</v>
      </c>
      <c r="I35" s="15">
        <f t="shared" ref="I35:I36" si="21">E35*H35</f>
        <v>0</v>
      </c>
      <c r="J35" s="15">
        <f t="shared" ref="J35:J36" si="22">F35+H35</f>
        <v>0</v>
      </c>
      <c r="K35" s="15">
        <f t="shared" ref="K35:K36" si="23">G35+I35</f>
        <v>0</v>
      </c>
    </row>
    <row r="36" spans="2:11">
      <c r="B36" s="6" t="s">
        <v>7</v>
      </c>
      <c r="C36" s="17" t="s">
        <v>55</v>
      </c>
      <c r="D36" s="46" t="s">
        <v>34</v>
      </c>
      <c r="E36" s="15">
        <v>12</v>
      </c>
      <c r="F36" s="15">
        <v>0</v>
      </c>
      <c r="G36" s="15">
        <f t="shared" si="20"/>
        <v>0</v>
      </c>
      <c r="H36" s="15">
        <v>0</v>
      </c>
      <c r="I36" s="15">
        <f t="shared" si="21"/>
        <v>0</v>
      </c>
      <c r="J36" s="15">
        <f t="shared" si="22"/>
        <v>0</v>
      </c>
      <c r="K36" s="15">
        <f t="shared" si="23"/>
        <v>0</v>
      </c>
    </row>
    <row r="37" spans="2:11">
      <c r="B37" s="13" t="s">
        <v>7</v>
      </c>
      <c r="C37" s="16" t="s">
        <v>56</v>
      </c>
      <c r="D37" s="45" t="s">
        <v>7</v>
      </c>
      <c r="E37" s="14"/>
      <c r="F37" s="14"/>
      <c r="G37" s="14"/>
      <c r="H37" s="14"/>
      <c r="I37" s="14"/>
      <c r="J37" s="14"/>
      <c r="K37" s="14"/>
    </row>
    <row r="38" spans="2:11">
      <c r="B38" s="6" t="s">
        <v>7</v>
      </c>
      <c r="C38" s="17" t="s">
        <v>57</v>
      </c>
      <c r="D38" s="46" t="s">
        <v>34</v>
      </c>
      <c r="E38" s="15">
        <v>2</v>
      </c>
      <c r="F38" s="15">
        <v>0</v>
      </c>
      <c r="G38" s="15">
        <f>E38*F38</f>
        <v>0</v>
      </c>
      <c r="H38" s="15">
        <v>0</v>
      </c>
      <c r="I38" s="15">
        <f>E38*H38</f>
        <v>0</v>
      </c>
      <c r="J38" s="15">
        <f>F38+H38</f>
        <v>0</v>
      </c>
      <c r="K38" s="15">
        <f>G38+I38</f>
        <v>0</v>
      </c>
    </row>
    <row r="39" spans="2:11">
      <c r="B39" s="13" t="s">
        <v>7</v>
      </c>
      <c r="C39" s="16" t="s">
        <v>58</v>
      </c>
      <c r="D39" s="45" t="s">
        <v>7</v>
      </c>
      <c r="E39" s="14"/>
      <c r="F39" s="14"/>
      <c r="G39" s="14"/>
      <c r="H39" s="14"/>
      <c r="I39" s="14"/>
      <c r="J39" s="14"/>
      <c r="K39" s="14"/>
    </row>
    <row r="40" spans="2:11">
      <c r="B40" s="6" t="s">
        <v>7</v>
      </c>
      <c r="C40" s="17" t="s">
        <v>59</v>
      </c>
      <c r="D40" s="46" t="s">
        <v>25</v>
      </c>
      <c r="E40" s="15">
        <v>1</v>
      </c>
      <c r="F40" s="15">
        <v>0</v>
      </c>
      <c r="G40" s="15">
        <f t="shared" ref="G40:G42" si="24">E40*F40</f>
        <v>0</v>
      </c>
      <c r="H40" s="15">
        <v>0</v>
      </c>
      <c r="I40" s="15">
        <f t="shared" ref="I40:I42" si="25">E40*H40</f>
        <v>0</v>
      </c>
      <c r="J40" s="15">
        <f t="shared" ref="J40:J42" si="26">F40+H40</f>
        <v>0</v>
      </c>
      <c r="K40" s="15">
        <f t="shared" ref="K40:K42" si="27">G40+I40</f>
        <v>0</v>
      </c>
    </row>
    <row r="41" spans="2:11" ht="24.75">
      <c r="B41" s="6" t="s">
        <v>7</v>
      </c>
      <c r="C41" s="17" t="s">
        <v>60</v>
      </c>
      <c r="D41" s="46" t="s">
        <v>25</v>
      </c>
      <c r="E41" s="15">
        <v>1</v>
      </c>
      <c r="F41" s="15">
        <v>0</v>
      </c>
      <c r="G41" s="15">
        <f t="shared" si="24"/>
        <v>0</v>
      </c>
      <c r="H41" s="15">
        <v>0</v>
      </c>
      <c r="I41" s="15">
        <f t="shared" si="25"/>
        <v>0</v>
      </c>
      <c r="J41" s="15">
        <f t="shared" si="26"/>
        <v>0</v>
      </c>
      <c r="K41" s="15">
        <f t="shared" si="27"/>
        <v>0</v>
      </c>
    </row>
    <row r="42" spans="2:11" ht="24.75">
      <c r="B42" s="6" t="s">
        <v>7</v>
      </c>
      <c r="C42" s="17" t="s">
        <v>61</v>
      </c>
      <c r="D42" s="46" t="s">
        <v>25</v>
      </c>
      <c r="E42" s="15">
        <v>1</v>
      </c>
      <c r="F42" s="15">
        <v>0</v>
      </c>
      <c r="G42" s="15">
        <f t="shared" si="24"/>
        <v>0</v>
      </c>
      <c r="H42" s="15">
        <v>0</v>
      </c>
      <c r="I42" s="15">
        <f t="shared" si="25"/>
        <v>0</v>
      </c>
      <c r="J42" s="15">
        <f t="shared" si="26"/>
        <v>0</v>
      </c>
      <c r="K42" s="15">
        <f t="shared" si="27"/>
        <v>0</v>
      </c>
    </row>
    <row r="43" spans="2:11">
      <c r="B43" s="13" t="s">
        <v>7</v>
      </c>
      <c r="C43" s="16" t="s">
        <v>62</v>
      </c>
      <c r="D43" s="45" t="s">
        <v>7</v>
      </c>
      <c r="E43" s="14"/>
      <c r="F43" s="14"/>
      <c r="G43" s="14"/>
      <c r="H43" s="14"/>
      <c r="I43" s="14"/>
      <c r="J43" s="14"/>
      <c r="K43" s="14"/>
    </row>
    <row r="44" spans="2:11">
      <c r="B44" s="6" t="s">
        <v>7</v>
      </c>
      <c r="C44" s="17" t="s">
        <v>63</v>
      </c>
      <c r="D44" s="46" t="s">
        <v>25</v>
      </c>
      <c r="E44" s="15">
        <v>1</v>
      </c>
      <c r="F44" s="15">
        <v>0</v>
      </c>
      <c r="G44" s="15">
        <f>E44*F44</f>
        <v>0</v>
      </c>
      <c r="H44" s="15">
        <v>0</v>
      </c>
      <c r="I44" s="15">
        <f>E44*H44</f>
        <v>0</v>
      </c>
      <c r="J44" s="15">
        <f>F44+H44</f>
        <v>0</v>
      </c>
      <c r="K44" s="15">
        <f>G44+I44</f>
        <v>0</v>
      </c>
    </row>
    <row r="45" spans="2:11">
      <c r="B45" s="13" t="s">
        <v>7</v>
      </c>
      <c r="C45" s="16" t="s">
        <v>64</v>
      </c>
      <c r="D45" s="45" t="s">
        <v>7</v>
      </c>
      <c r="E45" s="14"/>
      <c r="F45" s="14"/>
      <c r="G45" s="14"/>
      <c r="H45" s="14"/>
      <c r="I45" s="14"/>
      <c r="J45" s="14"/>
      <c r="K45" s="14"/>
    </row>
    <row r="46" spans="2:11" ht="24.75">
      <c r="B46" s="6" t="s">
        <v>7</v>
      </c>
      <c r="C46" s="17" t="s">
        <v>65</v>
      </c>
      <c r="D46" s="46" t="s">
        <v>25</v>
      </c>
      <c r="E46" s="15">
        <v>1</v>
      </c>
      <c r="F46" s="15">
        <v>0</v>
      </c>
      <c r="G46" s="15">
        <f>E46*F46</f>
        <v>0</v>
      </c>
      <c r="H46" s="15">
        <v>0</v>
      </c>
      <c r="I46" s="15">
        <f>E46*H46</f>
        <v>0</v>
      </c>
      <c r="J46" s="15">
        <f>F46+H46</f>
        <v>0</v>
      </c>
      <c r="K46" s="15">
        <f>G46+I46</f>
        <v>0</v>
      </c>
    </row>
    <row r="47" spans="2:11">
      <c r="B47" s="13" t="s">
        <v>7</v>
      </c>
      <c r="C47" s="16" t="s">
        <v>66</v>
      </c>
      <c r="D47" s="45" t="s">
        <v>7</v>
      </c>
      <c r="E47" s="14"/>
      <c r="F47" s="14"/>
      <c r="G47" s="14"/>
      <c r="H47" s="14"/>
      <c r="I47" s="14"/>
      <c r="J47" s="14"/>
      <c r="K47" s="14"/>
    </row>
    <row r="48" spans="2:11">
      <c r="B48" s="6" t="s">
        <v>7</v>
      </c>
      <c r="C48" s="17" t="s">
        <v>67</v>
      </c>
      <c r="D48" s="46" t="s">
        <v>25</v>
      </c>
      <c r="E48" s="15">
        <v>140</v>
      </c>
      <c r="F48" s="15">
        <v>0</v>
      </c>
      <c r="G48" s="15">
        <f>E48*F48</f>
        <v>0</v>
      </c>
      <c r="H48" s="15">
        <v>0</v>
      </c>
      <c r="I48" s="15">
        <f>E48*H48</f>
        <v>0</v>
      </c>
      <c r="J48" s="15">
        <f>F48+H48</f>
        <v>0</v>
      </c>
      <c r="K48" s="15">
        <f>G48+I48</f>
        <v>0</v>
      </c>
    </row>
    <row r="49" spans="2:11">
      <c r="B49" s="13" t="s">
        <v>7</v>
      </c>
      <c r="C49" s="16" t="s">
        <v>68</v>
      </c>
      <c r="D49" s="45" t="s">
        <v>7</v>
      </c>
      <c r="E49" s="14"/>
      <c r="F49" s="14"/>
      <c r="G49" s="14"/>
      <c r="H49" s="14"/>
      <c r="I49" s="14"/>
      <c r="J49" s="14"/>
      <c r="K49" s="14"/>
    </row>
    <row r="50" spans="2:11">
      <c r="B50" s="6" t="s">
        <v>7</v>
      </c>
      <c r="C50" s="17" t="s">
        <v>69</v>
      </c>
      <c r="D50" s="46" t="s">
        <v>25</v>
      </c>
      <c r="E50" s="15">
        <v>36</v>
      </c>
      <c r="F50" s="15">
        <v>0</v>
      </c>
      <c r="G50" s="15">
        <f t="shared" ref="G50:G53" si="28">E50*F50</f>
        <v>0</v>
      </c>
      <c r="H50" s="15">
        <v>0</v>
      </c>
      <c r="I50" s="15">
        <f t="shared" ref="I50:I53" si="29">E50*H50</f>
        <v>0</v>
      </c>
      <c r="J50" s="15">
        <f t="shared" ref="J50:J53" si="30">F50+H50</f>
        <v>0</v>
      </c>
      <c r="K50" s="15">
        <f t="shared" ref="K50:K53" si="31">G50+I50</f>
        <v>0</v>
      </c>
    </row>
    <row r="51" spans="2:11">
      <c r="B51" s="6" t="s">
        <v>7</v>
      </c>
      <c r="C51" s="17" t="s">
        <v>70</v>
      </c>
      <c r="D51" s="46" t="s">
        <v>25</v>
      </c>
      <c r="E51" s="15">
        <v>13</v>
      </c>
      <c r="F51" s="15">
        <v>0</v>
      </c>
      <c r="G51" s="15">
        <f t="shared" si="28"/>
        <v>0</v>
      </c>
      <c r="H51" s="15">
        <v>0</v>
      </c>
      <c r="I51" s="15">
        <f t="shared" si="29"/>
        <v>0</v>
      </c>
      <c r="J51" s="15">
        <f t="shared" si="30"/>
        <v>0</v>
      </c>
      <c r="K51" s="15">
        <f t="shared" si="31"/>
        <v>0</v>
      </c>
    </row>
    <row r="52" spans="2:11">
      <c r="B52" s="6" t="s">
        <v>7</v>
      </c>
      <c r="C52" s="17" t="s">
        <v>71</v>
      </c>
      <c r="D52" s="46" t="s">
        <v>25</v>
      </c>
      <c r="E52" s="15">
        <v>2</v>
      </c>
      <c r="F52" s="15">
        <v>0</v>
      </c>
      <c r="G52" s="15">
        <f t="shared" si="28"/>
        <v>0</v>
      </c>
      <c r="H52" s="15">
        <v>0</v>
      </c>
      <c r="I52" s="15">
        <f t="shared" si="29"/>
        <v>0</v>
      </c>
      <c r="J52" s="15">
        <f t="shared" si="30"/>
        <v>0</v>
      </c>
      <c r="K52" s="15">
        <f t="shared" si="31"/>
        <v>0</v>
      </c>
    </row>
    <row r="53" spans="2:11">
      <c r="B53" s="6" t="s">
        <v>7</v>
      </c>
      <c r="C53" s="17" t="s">
        <v>72</v>
      </c>
      <c r="D53" s="46" t="s">
        <v>25</v>
      </c>
      <c r="E53" s="15">
        <v>1</v>
      </c>
      <c r="F53" s="15">
        <v>0</v>
      </c>
      <c r="G53" s="15">
        <f t="shared" si="28"/>
        <v>0</v>
      </c>
      <c r="H53" s="15">
        <v>0</v>
      </c>
      <c r="I53" s="15">
        <f t="shared" si="29"/>
        <v>0</v>
      </c>
      <c r="J53" s="15">
        <f t="shared" si="30"/>
        <v>0</v>
      </c>
      <c r="K53" s="15">
        <f t="shared" si="31"/>
        <v>0</v>
      </c>
    </row>
    <row r="54" spans="2:11">
      <c r="B54" s="13" t="s">
        <v>7</v>
      </c>
      <c r="C54" s="16" t="s">
        <v>151</v>
      </c>
      <c r="D54" s="45" t="s">
        <v>7</v>
      </c>
      <c r="E54" s="14"/>
      <c r="F54" s="14"/>
      <c r="G54" s="14"/>
      <c r="H54" s="14"/>
      <c r="I54" s="14"/>
      <c r="J54" s="14"/>
      <c r="K54" s="14"/>
    </row>
    <row r="55" spans="2:11">
      <c r="B55" s="6" t="s">
        <v>7</v>
      </c>
      <c r="C55" s="17" t="s">
        <v>185</v>
      </c>
      <c r="D55" s="46" t="s">
        <v>186</v>
      </c>
      <c r="E55" s="15">
        <v>1</v>
      </c>
      <c r="F55" s="15">
        <v>0</v>
      </c>
      <c r="G55" s="15">
        <f t="shared" ref="G55:G57" si="32">E55*F55</f>
        <v>0</v>
      </c>
      <c r="H55" s="15">
        <v>0</v>
      </c>
      <c r="I55" s="15">
        <f t="shared" ref="I55" si="33">E55*H55</f>
        <v>0</v>
      </c>
      <c r="J55" s="15">
        <f t="shared" ref="J55" si="34">F55+H55</f>
        <v>0</v>
      </c>
      <c r="K55" s="15">
        <f t="shared" ref="K55" si="35">G55+I55</f>
        <v>0</v>
      </c>
    </row>
    <row r="56" spans="2:11">
      <c r="B56" s="13"/>
      <c r="C56" s="16" t="s">
        <v>187</v>
      </c>
      <c r="D56" s="45"/>
      <c r="E56" s="18"/>
      <c r="F56" s="18"/>
      <c r="G56" s="18"/>
      <c r="H56" s="18"/>
      <c r="I56" s="18"/>
      <c r="J56" s="18"/>
      <c r="K56" s="18"/>
    </row>
    <row r="57" spans="2:11">
      <c r="B57" s="6"/>
      <c r="C57" s="17" t="s">
        <v>188</v>
      </c>
      <c r="D57" s="46" t="s">
        <v>25</v>
      </c>
      <c r="E57" s="15">
        <v>60</v>
      </c>
      <c r="F57" s="15">
        <v>0</v>
      </c>
      <c r="G57" s="15">
        <f t="shared" si="32"/>
        <v>0</v>
      </c>
      <c r="H57" s="15">
        <v>0</v>
      </c>
      <c r="I57" s="15">
        <f t="shared" ref="I57" si="36">E57*H57</f>
        <v>0</v>
      </c>
      <c r="J57" s="15">
        <f t="shared" ref="J57" si="37">F57+H57</f>
        <v>0</v>
      </c>
      <c r="K57" s="15">
        <f t="shared" ref="K57" si="38">G57+I57</f>
        <v>0</v>
      </c>
    </row>
    <row r="58" spans="2:11">
      <c r="B58" s="5" t="s">
        <v>7</v>
      </c>
      <c r="C58" s="4" t="s">
        <v>73</v>
      </c>
      <c r="D58" s="21" t="s">
        <v>7</v>
      </c>
      <c r="E58" s="12"/>
      <c r="F58" s="12"/>
      <c r="G58" s="12">
        <f>SUM(G4:G57)</f>
        <v>0</v>
      </c>
      <c r="H58" s="12"/>
      <c r="I58" s="12">
        <f>SUM(I4:I57)</f>
        <v>0</v>
      </c>
      <c r="J58" s="12"/>
      <c r="K58" s="12">
        <f>SUM(K4:K57)</f>
        <v>0</v>
      </c>
    </row>
    <row r="59" spans="2:11">
      <c r="B59" s="5" t="s">
        <v>7</v>
      </c>
      <c r="C59" s="4" t="s">
        <v>74</v>
      </c>
      <c r="D59" s="21" t="s">
        <v>7</v>
      </c>
      <c r="E59" s="12"/>
      <c r="F59" s="12"/>
      <c r="G59" s="12"/>
      <c r="H59" s="12"/>
      <c r="I59" s="12"/>
      <c r="J59" s="12"/>
      <c r="K59" s="12"/>
    </row>
    <row r="60" spans="2:11">
      <c r="B60" s="13" t="s">
        <v>7</v>
      </c>
      <c r="C60" s="16" t="s">
        <v>235</v>
      </c>
      <c r="D60" s="45" t="s">
        <v>7</v>
      </c>
      <c r="E60" s="14"/>
      <c r="F60" s="14"/>
      <c r="G60" s="14"/>
      <c r="H60" s="14"/>
      <c r="I60" s="14"/>
      <c r="J60" s="14"/>
      <c r="K60" s="14"/>
    </row>
    <row r="61" spans="2:11">
      <c r="B61" s="6" t="s">
        <v>76</v>
      </c>
      <c r="C61" s="17" t="s">
        <v>77</v>
      </c>
      <c r="D61" s="46" t="s">
        <v>25</v>
      </c>
      <c r="E61" s="15">
        <v>2</v>
      </c>
      <c r="F61" s="15">
        <v>0</v>
      </c>
      <c r="G61" s="15">
        <f t="shared" ref="G61:G62" si="39">E61*F61</f>
        <v>0</v>
      </c>
      <c r="H61" s="15">
        <v>0</v>
      </c>
      <c r="I61" s="15">
        <f>E61*H61</f>
        <v>0</v>
      </c>
      <c r="J61" s="15">
        <f>F61+H61</f>
        <v>0</v>
      </c>
      <c r="K61" s="15">
        <f>G61+I61</f>
        <v>0</v>
      </c>
    </row>
    <row r="62" spans="2:11">
      <c r="B62" s="6" t="s">
        <v>78</v>
      </c>
      <c r="C62" s="17" t="s">
        <v>79</v>
      </c>
      <c r="D62" s="46" t="s">
        <v>25</v>
      </c>
      <c r="E62" s="15">
        <v>1</v>
      </c>
      <c r="F62" s="15">
        <v>0</v>
      </c>
      <c r="G62" s="15">
        <f t="shared" si="39"/>
        <v>0</v>
      </c>
      <c r="H62" s="15">
        <v>0</v>
      </c>
      <c r="I62" s="15">
        <f>E62*H62</f>
        <v>0</v>
      </c>
      <c r="J62" s="15">
        <f>F62+H62</f>
        <v>0</v>
      </c>
      <c r="K62" s="15">
        <f>G62+I62</f>
        <v>0</v>
      </c>
    </row>
    <row r="63" spans="2:11">
      <c r="B63" s="13" t="s">
        <v>7</v>
      </c>
      <c r="C63" s="16" t="s">
        <v>80</v>
      </c>
      <c r="D63" s="45" t="s">
        <v>7</v>
      </c>
      <c r="E63" s="14"/>
      <c r="F63" s="14"/>
      <c r="G63" s="14"/>
      <c r="H63" s="14"/>
      <c r="I63" s="14"/>
      <c r="J63" s="14"/>
      <c r="K63" s="14"/>
    </row>
    <row r="64" spans="2:11" s="51" customFormat="1" ht="24.75">
      <c r="B64" s="48" t="s">
        <v>81</v>
      </c>
      <c r="C64" s="48" t="s">
        <v>82</v>
      </c>
      <c r="D64" s="49" t="s">
        <v>25</v>
      </c>
      <c r="E64" s="50">
        <v>5</v>
      </c>
      <c r="F64" s="50">
        <v>0</v>
      </c>
      <c r="G64" s="50">
        <f t="shared" ref="G64:G65" si="40">E64*F64</f>
        <v>0</v>
      </c>
      <c r="H64" s="50">
        <v>0</v>
      </c>
      <c r="I64" s="50">
        <f>E64*H64</f>
        <v>0</v>
      </c>
      <c r="J64" s="50">
        <f>F64+H64</f>
        <v>0</v>
      </c>
      <c r="K64" s="50">
        <f>G64+I64</f>
        <v>0</v>
      </c>
    </row>
    <row r="65" spans="2:11" s="51" customFormat="1">
      <c r="B65" s="52" t="s">
        <v>83</v>
      </c>
      <c r="C65" s="48" t="s">
        <v>84</v>
      </c>
      <c r="D65" s="49" t="s">
        <v>25</v>
      </c>
      <c r="E65" s="50">
        <v>1</v>
      </c>
      <c r="F65" s="50">
        <v>0</v>
      </c>
      <c r="G65" s="50">
        <f t="shared" si="40"/>
        <v>0</v>
      </c>
      <c r="H65" s="50">
        <v>0</v>
      </c>
      <c r="I65" s="50">
        <f>E65*H65</f>
        <v>0</v>
      </c>
      <c r="J65" s="50">
        <f>F65+H65</f>
        <v>0</v>
      </c>
      <c r="K65" s="50">
        <f>G65+I65</f>
        <v>0</v>
      </c>
    </row>
    <row r="66" spans="2:11">
      <c r="B66" s="13" t="s">
        <v>7</v>
      </c>
      <c r="C66" s="16" t="s">
        <v>85</v>
      </c>
      <c r="D66" s="45" t="s">
        <v>7</v>
      </c>
      <c r="E66" s="14"/>
      <c r="F66" s="14"/>
      <c r="G66" s="14"/>
      <c r="H66" s="14"/>
      <c r="I66" s="14"/>
      <c r="J66" s="14"/>
      <c r="K66" s="14"/>
    </row>
    <row r="67" spans="2:11">
      <c r="B67" s="6" t="s">
        <v>86</v>
      </c>
      <c r="C67" s="17" t="s">
        <v>244</v>
      </c>
      <c r="D67" s="46" t="s">
        <v>25</v>
      </c>
      <c r="E67" s="15">
        <v>2</v>
      </c>
      <c r="F67" s="15">
        <v>0</v>
      </c>
      <c r="G67" s="15">
        <v>0</v>
      </c>
      <c r="H67" s="15">
        <v>0</v>
      </c>
      <c r="I67" s="15">
        <f>E67*H67</f>
        <v>0</v>
      </c>
      <c r="J67" s="15">
        <f>F67+H67</f>
        <v>0</v>
      </c>
      <c r="K67" s="15">
        <f>G67+I67</f>
        <v>0</v>
      </c>
    </row>
    <row r="68" spans="2:11">
      <c r="B68" s="13" t="s">
        <v>7</v>
      </c>
      <c r="C68" s="16" t="s">
        <v>87</v>
      </c>
      <c r="D68" s="45" t="s">
        <v>7</v>
      </c>
      <c r="E68" s="14"/>
      <c r="F68" s="14"/>
      <c r="G68" s="14"/>
      <c r="H68" s="14"/>
      <c r="I68" s="14"/>
      <c r="J68" s="14"/>
      <c r="K68" s="14"/>
    </row>
    <row r="69" spans="2:11">
      <c r="B69" s="13" t="s">
        <v>7</v>
      </c>
      <c r="C69" s="16" t="s">
        <v>88</v>
      </c>
      <c r="D69" s="45" t="s">
        <v>7</v>
      </c>
      <c r="E69" s="14"/>
      <c r="F69" s="14"/>
      <c r="G69" s="14"/>
      <c r="H69" s="14"/>
      <c r="I69" s="14"/>
      <c r="J69" s="14"/>
      <c r="K69" s="14"/>
    </row>
    <row r="70" spans="2:11">
      <c r="B70" s="13" t="s">
        <v>7</v>
      </c>
      <c r="C70" s="16" t="s">
        <v>89</v>
      </c>
      <c r="D70" s="45" t="s">
        <v>7</v>
      </c>
      <c r="E70" s="14"/>
      <c r="F70" s="14"/>
      <c r="G70" s="14"/>
      <c r="H70" s="14"/>
      <c r="I70" s="14"/>
      <c r="J70" s="14"/>
      <c r="K70" s="14"/>
    </row>
    <row r="71" spans="2:11">
      <c r="B71" s="13" t="s">
        <v>7</v>
      </c>
      <c r="C71" s="16" t="s">
        <v>90</v>
      </c>
      <c r="D71" s="45" t="s">
        <v>7</v>
      </c>
      <c r="E71" s="14"/>
      <c r="F71" s="14"/>
      <c r="G71" s="14"/>
      <c r="H71" s="14"/>
      <c r="I71" s="14"/>
      <c r="J71" s="14"/>
      <c r="K71" s="14"/>
    </row>
    <row r="72" spans="2:11">
      <c r="B72" s="6" t="s">
        <v>91</v>
      </c>
      <c r="C72" s="17" t="s">
        <v>92</v>
      </c>
      <c r="D72" s="46" t="s">
        <v>25</v>
      </c>
      <c r="E72" s="15">
        <v>1</v>
      </c>
      <c r="F72" s="15">
        <v>0</v>
      </c>
      <c r="G72" s="15">
        <f>E72*F72</f>
        <v>0</v>
      </c>
      <c r="H72" s="15">
        <v>0</v>
      </c>
      <c r="I72" s="15">
        <f>E72*H72</f>
        <v>0</v>
      </c>
      <c r="J72" s="15">
        <f>F72+H72</f>
        <v>0</v>
      </c>
      <c r="K72" s="15">
        <f>G72+I72</f>
        <v>0</v>
      </c>
    </row>
    <row r="73" spans="2:11">
      <c r="B73" s="13" t="s">
        <v>7</v>
      </c>
      <c r="C73" s="16" t="s">
        <v>93</v>
      </c>
      <c r="D73" s="45" t="s">
        <v>7</v>
      </c>
      <c r="E73" s="14"/>
      <c r="F73" s="14"/>
      <c r="G73" s="14"/>
      <c r="H73" s="14"/>
      <c r="I73" s="14"/>
      <c r="J73" s="14"/>
      <c r="K73" s="14"/>
    </row>
    <row r="74" spans="2:11" ht="24.75">
      <c r="B74" s="17" t="s">
        <v>94</v>
      </c>
      <c r="C74" s="17" t="s">
        <v>95</v>
      </c>
      <c r="D74" s="46" t="s">
        <v>25</v>
      </c>
      <c r="E74" s="15">
        <v>4</v>
      </c>
      <c r="F74" s="15">
        <v>0</v>
      </c>
      <c r="G74" s="15">
        <f>E74*F74</f>
        <v>0</v>
      </c>
      <c r="H74" s="15">
        <v>0</v>
      </c>
      <c r="I74" s="15">
        <f>E74*H74</f>
        <v>0</v>
      </c>
      <c r="J74" s="15">
        <f>F74+H74</f>
        <v>0</v>
      </c>
      <c r="K74" s="15">
        <f>G74+I74</f>
        <v>0</v>
      </c>
    </row>
    <row r="75" spans="2:11">
      <c r="B75" s="13" t="s">
        <v>7</v>
      </c>
      <c r="C75" s="16" t="s">
        <v>96</v>
      </c>
      <c r="D75" s="45" t="s">
        <v>7</v>
      </c>
      <c r="E75" s="14"/>
      <c r="F75" s="14"/>
      <c r="G75" s="14"/>
      <c r="H75" s="14"/>
      <c r="I75" s="14"/>
      <c r="J75" s="14"/>
      <c r="K75" s="14"/>
    </row>
    <row r="76" spans="2:11">
      <c r="B76" s="6" t="s">
        <v>97</v>
      </c>
      <c r="C76" s="17" t="s">
        <v>98</v>
      </c>
      <c r="D76" s="46" t="s">
        <v>25</v>
      </c>
      <c r="E76" s="15">
        <v>2</v>
      </c>
      <c r="F76" s="15">
        <v>0</v>
      </c>
      <c r="G76" s="15">
        <f>E76*F76</f>
        <v>0</v>
      </c>
      <c r="H76" s="15">
        <v>0</v>
      </c>
      <c r="I76" s="15">
        <f>E76*H76</f>
        <v>0</v>
      </c>
      <c r="J76" s="15">
        <f>F76+H76</f>
        <v>0</v>
      </c>
      <c r="K76" s="15">
        <f>G76+I76</f>
        <v>0</v>
      </c>
    </row>
    <row r="77" spans="2:11">
      <c r="B77" s="13" t="s">
        <v>7</v>
      </c>
      <c r="C77" s="16" t="s">
        <v>51</v>
      </c>
      <c r="D77" s="45" t="s">
        <v>7</v>
      </c>
      <c r="E77" s="14"/>
      <c r="F77" s="14"/>
      <c r="G77" s="14"/>
      <c r="H77" s="14"/>
      <c r="I77" s="14"/>
      <c r="J77" s="14"/>
      <c r="K77" s="14"/>
    </row>
    <row r="78" spans="2:11">
      <c r="B78" s="6" t="s">
        <v>99</v>
      </c>
      <c r="C78" s="17" t="s">
        <v>100</v>
      </c>
      <c r="D78" s="46" t="s">
        <v>25</v>
      </c>
      <c r="E78" s="15">
        <v>1</v>
      </c>
      <c r="F78" s="15">
        <v>0</v>
      </c>
      <c r="G78" s="15">
        <f>E78*F78</f>
        <v>0</v>
      </c>
      <c r="H78" s="15">
        <v>0</v>
      </c>
      <c r="I78" s="15">
        <f>E78*H78</f>
        <v>0</v>
      </c>
      <c r="J78" s="15">
        <f>F78+H78</f>
        <v>0</v>
      </c>
      <c r="K78" s="15">
        <f>G78+I78</f>
        <v>0</v>
      </c>
    </row>
    <row r="79" spans="2:11">
      <c r="B79" s="13" t="s">
        <v>7</v>
      </c>
      <c r="C79" s="16" t="s">
        <v>101</v>
      </c>
      <c r="D79" s="45" t="s">
        <v>7</v>
      </c>
      <c r="E79" s="14"/>
      <c r="F79" s="14"/>
      <c r="G79" s="14"/>
      <c r="H79" s="14"/>
      <c r="I79" s="14"/>
      <c r="J79" s="14"/>
      <c r="K79" s="14"/>
    </row>
    <row r="80" spans="2:11" ht="24.75">
      <c r="B80" s="6" t="s">
        <v>102</v>
      </c>
      <c r="C80" s="17" t="s">
        <v>103</v>
      </c>
      <c r="D80" s="46" t="s">
        <v>25</v>
      </c>
      <c r="E80" s="15">
        <v>2</v>
      </c>
      <c r="F80" s="15">
        <v>0</v>
      </c>
      <c r="G80" s="15">
        <f>E80*F80</f>
        <v>0</v>
      </c>
      <c r="H80" s="15">
        <v>0</v>
      </c>
      <c r="I80" s="15">
        <f>E80*H80</f>
        <v>0</v>
      </c>
      <c r="J80" s="15">
        <f>F80+H80</f>
        <v>0</v>
      </c>
      <c r="K80" s="15">
        <f>G80+I80</f>
        <v>0</v>
      </c>
    </row>
    <row r="81" spans="2:11">
      <c r="B81" s="13" t="s">
        <v>7</v>
      </c>
      <c r="C81" s="16" t="s">
        <v>104</v>
      </c>
      <c r="D81" s="45" t="s">
        <v>7</v>
      </c>
      <c r="E81" s="14"/>
      <c r="F81" s="14"/>
      <c r="G81" s="14"/>
      <c r="H81" s="14"/>
      <c r="I81" s="14"/>
      <c r="J81" s="14"/>
      <c r="K81" s="14"/>
    </row>
    <row r="82" spans="2:11">
      <c r="B82" s="6" t="s">
        <v>204</v>
      </c>
      <c r="C82" s="17" t="s">
        <v>105</v>
      </c>
      <c r="D82" s="46" t="s">
        <v>25</v>
      </c>
      <c r="E82" s="15">
        <v>2</v>
      </c>
      <c r="F82" s="15">
        <v>0</v>
      </c>
      <c r="G82" s="15">
        <f>E82*F82</f>
        <v>0</v>
      </c>
      <c r="H82" s="15">
        <v>0</v>
      </c>
      <c r="I82" s="15">
        <f>E82*H82</f>
        <v>0</v>
      </c>
      <c r="J82" s="15">
        <f>F82+H82</f>
        <v>0</v>
      </c>
      <c r="K82" s="15">
        <f>G82+I82</f>
        <v>0</v>
      </c>
    </row>
    <row r="83" spans="2:11">
      <c r="B83" s="13" t="s">
        <v>7</v>
      </c>
      <c r="C83" s="16" t="s">
        <v>106</v>
      </c>
      <c r="D83" s="45" t="s">
        <v>7</v>
      </c>
      <c r="E83" s="14"/>
      <c r="F83" s="14"/>
      <c r="G83" s="14"/>
      <c r="H83" s="14"/>
      <c r="I83" s="14"/>
      <c r="J83" s="14"/>
      <c r="K83" s="14"/>
    </row>
    <row r="84" spans="2:11">
      <c r="B84" s="6" t="s">
        <v>107</v>
      </c>
      <c r="C84" s="17" t="s">
        <v>108</v>
      </c>
      <c r="D84" s="46" t="s">
        <v>25</v>
      </c>
      <c r="E84" s="15">
        <v>2</v>
      </c>
      <c r="F84" s="15">
        <v>0</v>
      </c>
      <c r="G84" s="15">
        <f>E84*F84</f>
        <v>0</v>
      </c>
      <c r="H84" s="15">
        <v>0</v>
      </c>
      <c r="I84" s="15">
        <f>E84*H84</f>
        <v>0</v>
      </c>
      <c r="J84" s="15">
        <f>F84+H84</f>
        <v>0</v>
      </c>
      <c r="K84" s="15">
        <f>G84+I84</f>
        <v>0</v>
      </c>
    </row>
    <row r="85" spans="2:11">
      <c r="B85" s="13" t="s">
        <v>7</v>
      </c>
      <c r="C85" s="16" t="s">
        <v>109</v>
      </c>
      <c r="D85" s="45" t="s">
        <v>7</v>
      </c>
      <c r="E85" s="14"/>
      <c r="F85" s="14"/>
      <c r="G85" s="14"/>
      <c r="H85" s="14"/>
      <c r="I85" s="14"/>
      <c r="J85" s="14"/>
      <c r="K85" s="14"/>
    </row>
    <row r="86" spans="2:11" ht="24.75">
      <c r="B86" s="17" t="s">
        <v>110</v>
      </c>
      <c r="C86" s="17" t="s">
        <v>111</v>
      </c>
      <c r="D86" s="46" t="s">
        <v>25</v>
      </c>
      <c r="E86" s="15">
        <v>4</v>
      </c>
      <c r="F86" s="15">
        <v>0</v>
      </c>
      <c r="G86" s="15">
        <f>E86*F86</f>
        <v>0</v>
      </c>
      <c r="H86" s="15">
        <v>0</v>
      </c>
      <c r="I86" s="15">
        <f>E86*H86</f>
        <v>0</v>
      </c>
      <c r="J86" s="15">
        <f>F86+H86</f>
        <v>0</v>
      </c>
      <c r="K86" s="15">
        <f>G86+I86</f>
        <v>0</v>
      </c>
    </row>
    <row r="87" spans="2:11">
      <c r="B87" s="13" t="s">
        <v>7</v>
      </c>
      <c r="C87" s="16" t="s">
        <v>112</v>
      </c>
      <c r="D87" s="45" t="s">
        <v>7</v>
      </c>
      <c r="E87" s="14"/>
      <c r="F87" s="14"/>
      <c r="G87" s="14"/>
      <c r="H87" s="14"/>
      <c r="I87" s="14"/>
      <c r="J87" s="14"/>
      <c r="K87" s="14"/>
    </row>
    <row r="88" spans="2:11" ht="24.75">
      <c r="B88" s="17" t="s">
        <v>113</v>
      </c>
      <c r="C88" s="17" t="s">
        <v>114</v>
      </c>
      <c r="D88" s="46" t="s">
        <v>25</v>
      </c>
      <c r="E88" s="15">
        <v>6</v>
      </c>
      <c r="F88" s="15">
        <v>0</v>
      </c>
      <c r="G88" s="15">
        <f>E88*F88</f>
        <v>0</v>
      </c>
      <c r="H88" s="15">
        <v>0</v>
      </c>
      <c r="I88" s="15">
        <f>E88*H88</f>
        <v>0</v>
      </c>
      <c r="J88" s="15">
        <f>F88+H88</f>
        <v>0</v>
      </c>
      <c r="K88" s="15">
        <f>G88+I88</f>
        <v>0</v>
      </c>
    </row>
    <row r="89" spans="2:11">
      <c r="B89" s="13" t="s">
        <v>7</v>
      </c>
      <c r="C89" s="16" t="s">
        <v>115</v>
      </c>
      <c r="D89" s="45" t="s">
        <v>7</v>
      </c>
      <c r="E89" s="14"/>
      <c r="F89" s="14"/>
      <c r="G89" s="14"/>
      <c r="H89" s="14"/>
      <c r="I89" s="14"/>
      <c r="J89" s="14"/>
      <c r="K89" s="14"/>
    </row>
    <row r="90" spans="2:11">
      <c r="B90" s="6" t="s">
        <v>116</v>
      </c>
      <c r="C90" s="17" t="s">
        <v>117</v>
      </c>
      <c r="D90" s="46" t="s">
        <v>25</v>
      </c>
      <c r="E90" s="15">
        <v>2</v>
      </c>
      <c r="F90" s="15">
        <v>0</v>
      </c>
      <c r="G90" s="15">
        <f>E90*F90</f>
        <v>0</v>
      </c>
      <c r="H90" s="15">
        <v>0</v>
      </c>
      <c r="I90" s="15">
        <f>E90*H90</f>
        <v>0</v>
      </c>
      <c r="J90" s="15">
        <f>F90+H90</f>
        <v>0</v>
      </c>
      <c r="K90" s="15">
        <f>G90+I90</f>
        <v>0</v>
      </c>
    </row>
    <row r="91" spans="2:11">
      <c r="B91" s="13" t="s">
        <v>7</v>
      </c>
      <c r="C91" s="16" t="s">
        <v>118</v>
      </c>
      <c r="D91" s="45" t="s">
        <v>7</v>
      </c>
      <c r="E91" s="14"/>
      <c r="F91" s="14"/>
      <c r="G91" s="14"/>
      <c r="H91" s="14"/>
      <c r="I91" s="14"/>
      <c r="J91" s="14"/>
      <c r="K91" s="14"/>
    </row>
    <row r="92" spans="2:11">
      <c r="B92" s="6" t="s">
        <v>116</v>
      </c>
      <c r="C92" s="17" t="s">
        <v>119</v>
      </c>
      <c r="D92" s="46" t="s">
        <v>25</v>
      </c>
      <c r="E92" s="15">
        <v>2</v>
      </c>
      <c r="F92" s="15">
        <v>0</v>
      </c>
      <c r="G92" s="15">
        <f>E92*F92</f>
        <v>0</v>
      </c>
      <c r="H92" s="15">
        <v>0</v>
      </c>
      <c r="I92" s="15">
        <f>E92*H92</f>
        <v>0</v>
      </c>
      <c r="J92" s="15">
        <f>F92+H92</f>
        <v>0</v>
      </c>
      <c r="K92" s="15">
        <f>G92+I92</f>
        <v>0</v>
      </c>
    </row>
    <row r="93" spans="2:11">
      <c r="B93" s="13" t="s">
        <v>7</v>
      </c>
      <c r="C93" s="16" t="s">
        <v>120</v>
      </c>
      <c r="D93" s="45" t="s">
        <v>7</v>
      </c>
      <c r="E93" s="14"/>
      <c r="F93" s="14"/>
      <c r="G93" s="14"/>
      <c r="H93" s="14"/>
      <c r="I93" s="14"/>
      <c r="J93" s="14"/>
      <c r="K93" s="14"/>
    </row>
    <row r="94" spans="2:11">
      <c r="B94" s="6" t="s">
        <v>121</v>
      </c>
      <c r="C94" s="17" t="s">
        <v>122</v>
      </c>
      <c r="D94" s="46" t="s">
        <v>25</v>
      </c>
      <c r="E94" s="15">
        <v>2</v>
      </c>
      <c r="F94" s="15">
        <v>0</v>
      </c>
      <c r="G94" s="15">
        <f>E94*F94</f>
        <v>0</v>
      </c>
      <c r="H94" s="15">
        <v>0</v>
      </c>
      <c r="I94" s="15">
        <f>E94*H94</f>
        <v>0</v>
      </c>
      <c r="J94" s="15">
        <f>F94+H94</f>
        <v>0</v>
      </c>
      <c r="K94" s="15">
        <f>G94+I94</f>
        <v>0</v>
      </c>
    </row>
    <row r="95" spans="2:11" ht="42.75">
      <c r="B95" s="13" t="s">
        <v>7</v>
      </c>
      <c r="C95" s="16" t="s">
        <v>123</v>
      </c>
      <c r="D95" s="45" t="s">
        <v>7</v>
      </c>
      <c r="E95" s="14"/>
      <c r="F95" s="14"/>
      <c r="G95" s="14"/>
      <c r="H95" s="14"/>
      <c r="I95" s="14"/>
      <c r="J95" s="14"/>
      <c r="K95" s="14"/>
    </row>
    <row r="96" spans="2:11">
      <c r="B96" s="6" t="s">
        <v>124</v>
      </c>
      <c r="C96" s="17" t="s">
        <v>125</v>
      </c>
      <c r="D96" s="46" t="s">
        <v>25</v>
      </c>
      <c r="E96" s="15">
        <v>1</v>
      </c>
      <c r="F96" s="15">
        <v>0</v>
      </c>
      <c r="G96" s="15">
        <f>E96*F96</f>
        <v>0</v>
      </c>
      <c r="H96" s="15">
        <v>0</v>
      </c>
      <c r="I96" s="15">
        <f>E96*H96</f>
        <v>0</v>
      </c>
      <c r="J96" s="15">
        <f>F96+H96</f>
        <v>0</v>
      </c>
      <c r="K96" s="15">
        <f>G96+I96</f>
        <v>0</v>
      </c>
    </row>
    <row r="97" spans="2:11">
      <c r="B97" s="13" t="s">
        <v>7</v>
      </c>
      <c r="C97" s="16" t="s">
        <v>126</v>
      </c>
      <c r="D97" s="45" t="s">
        <v>7</v>
      </c>
      <c r="E97" s="14"/>
      <c r="F97" s="14"/>
      <c r="G97" s="14"/>
      <c r="H97" s="14"/>
      <c r="I97" s="14"/>
      <c r="J97" s="14"/>
      <c r="K97" s="14"/>
    </row>
    <row r="98" spans="2:11">
      <c r="B98" s="13" t="s">
        <v>7</v>
      </c>
      <c r="C98" s="16" t="s">
        <v>127</v>
      </c>
      <c r="D98" s="45" t="s">
        <v>7</v>
      </c>
      <c r="E98" s="14"/>
      <c r="F98" s="14"/>
      <c r="G98" s="14"/>
      <c r="H98" s="14"/>
      <c r="I98" s="14"/>
      <c r="J98" s="14"/>
      <c r="K98" s="14"/>
    </row>
    <row r="99" spans="2:11">
      <c r="B99" s="6" t="s">
        <v>128</v>
      </c>
      <c r="C99" s="17" t="s">
        <v>129</v>
      </c>
      <c r="D99" s="46" t="s">
        <v>25</v>
      </c>
      <c r="E99" s="15">
        <v>1</v>
      </c>
      <c r="F99" s="15">
        <v>0</v>
      </c>
      <c r="G99" s="15">
        <f>E99*F99</f>
        <v>0</v>
      </c>
      <c r="H99" s="15">
        <v>0</v>
      </c>
      <c r="I99" s="15">
        <f>E99*H99</f>
        <v>0</v>
      </c>
      <c r="J99" s="15">
        <f>F99+H99</f>
        <v>0</v>
      </c>
      <c r="K99" s="15">
        <f>G99+I99</f>
        <v>0</v>
      </c>
    </row>
    <row r="100" spans="2:11">
      <c r="B100" s="13" t="s">
        <v>7</v>
      </c>
      <c r="C100" s="16" t="s">
        <v>130</v>
      </c>
      <c r="D100" s="45" t="s">
        <v>7</v>
      </c>
      <c r="E100" s="14"/>
      <c r="F100" s="14"/>
      <c r="G100" s="14"/>
      <c r="H100" s="14"/>
      <c r="I100" s="14"/>
      <c r="J100" s="14"/>
      <c r="K100" s="14"/>
    </row>
    <row r="101" spans="2:11" ht="28.5">
      <c r="B101" s="13" t="s">
        <v>7</v>
      </c>
      <c r="C101" s="16" t="s">
        <v>131</v>
      </c>
      <c r="D101" s="45" t="s">
        <v>7</v>
      </c>
      <c r="E101" s="14"/>
      <c r="F101" s="14"/>
      <c r="G101" s="14"/>
      <c r="H101" s="14"/>
      <c r="I101" s="14"/>
      <c r="J101" s="14"/>
      <c r="K101" s="14"/>
    </row>
    <row r="102" spans="2:11">
      <c r="B102" s="13" t="s">
        <v>7</v>
      </c>
      <c r="C102" s="16" t="s">
        <v>132</v>
      </c>
      <c r="D102" s="45" t="s">
        <v>7</v>
      </c>
      <c r="E102" s="14"/>
      <c r="F102" s="14"/>
      <c r="G102" s="14"/>
      <c r="H102" s="14"/>
      <c r="I102" s="14"/>
      <c r="J102" s="14"/>
      <c r="K102" s="14"/>
    </row>
    <row r="103" spans="2:11">
      <c r="B103" s="13" t="s">
        <v>7</v>
      </c>
      <c r="C103" s="16" t="s">
        <v>133</v>
      </c>
      <c r="D103" s="45" t="s">
        <v>7</v>
      </c>
      <c r="E103" s="14"/>
      <c r="F103" s="14"/>
      <c r="G103" s="14"/>
      <c r="H103" s="14"/>
      <c r="I103" s="14"/>
      <c r="J103" s="14"/>
      <c r="K103" s="14"/>
    </row>
    <row r="104" spans="2:11" ht="24.75">
      <c r="B104" s="6" t="s">
        <v>205</v>
      </c>
      <c r="C104" s="17" t="s">
        <v>134</v>
      </c>
      <c r="D104" s="46" t="s">
        <v>25</v>
      </c>
      <c r="E104" s="15">
        <v>1</v>
      </c>
      <c r="F104" s="15">
        <v>0</v>
      </c>
      <c r="G104" s="15">
        <f>E104*F104</f>
        <v>0</v>
      </c>
      <c r="H104" s="15">
        <v>0</v>
      </c>
      <c r="I104" s="15">
        <f>E104*H104</f>
        <v>0</v>
      </c>
      <c r="J104" s="15">
        <f>F104+H104</f>
        <v>0</v>
      </c>
      <c r="K104" s="15">
        <f>G104+I104</f>
        <v>0</v>
      </c>
    </row>
    <row r="105" spans="2:11">
      <c r="B105" s="13" t="s">
        <v>7</v>
      </c>
      <c r="C105" s="16" t="s">
        <v>135</v>
      </c>
      <c r="D105" s="45" t="s">
        <v>7</v>
      </c>
      <c r="E105" s="14"/>
      <c r="F105" s="14"/>
      <c r="G105" s="14"/>
      <c r="H105" s="14"/>
      <c r="I105" s="14"/>
      <c r="J105" s="14"/>
      <c r="K105" s="14"/>
    </row>
    <row r="106" spans="2:11" ht="30.75" customHeight="1">
      <c r="B106" s="17" t="s">
        <v>136</v>
      </c>
      <c r="C106" s="17" t="s">
        <v>137</v>
      </c>
      <c r="D106" s="46" t="s">
        <v>25</v>
      </c>
      <c r="E106" s="15">
        <v>7</v>
      </c>
      <c r="F106" s="15">
        <v>0</v>
      </c>
      <c r="G106" s="15">
        <f>E106*F106</f>
        <v>0</v>
      </c>
      <c r="H106" s="15">
        <v>0</v>
      </c>
      <c r="I106" s="15">
        <f>E106*H106</f>
        <v>0</v>
      </c>
      <c r="J106" s="15">
        <f>F106+H106</f>
        <v>0</v>
      </c>
      <c r="K106" s="15">
        <f>G106+I106</f>
        <v>0</v>
      </c>
    </row>
    <row r="107" spans="2:11">
      <c r="B107" s="13" t="s">
        <v>7</v>
      </c>
      <c r="C107" s="16" t="s">
        <v>138</v>
      </c>
      <c r="D107" s="45" t="s">
        <v>7</v>
      </c>
      <c r="E107" s="14"/>
      <c r="F107" s="14"/>
      <c r="G107" s="14"/>
      <c r="H107" s="14"/>
      <c r="I107" s="14"/>
      <c r="J107" s="14"/>
      <c r="K107" s="14"/>
    </row>
    <row r="108" spans="2:11" ht="24.75">
      <c r="B108" s="6" t="s">
        <v>139</v>
      </c>
      <c r="C108" s="17" t="s">
        <v>140</v>
      </c>
      <c r="D108" s="46" t="s">
        <v>25</v>
      </c>
      <c r="E108" s="15">
        <v>1</v>
      </c>
      <c r="F108" s="15">
        <v>0</v>
      </c>
      <c r="G108" s="15">
        <f>E108*F108</f>
        <v>0</v>
      </c>
      <c r="H108" s="15">
        <v>0</v>
      </c>
      <c r="I108" s="15">
        <f>E108*H108</f>
        <v>0</v>
      </c>
      <c r="J108" s="15">
        <f>F108+H108</f>
        <v>0</v>
      </c>
      <c r="K108" s="15">
        <f>G108+I108</f>
        <v>0</v>
      </c>
    </row>
    <row r="109" spans="2:11">
      <c r="B109" s="5" t="s">
        <v>7</v>
      </c>
      <c r="C109" s="4" t="s">
        <v>141</v>
      </c>
      <c r="D109" s="21" t="s">
        <v>7</v>
      </c>
      <c r="E109" s="12"/>
      <c r="F109" s="12"/>
      <c r="G109" s="12">
        <f>SUM(G61:G108)</f>
        <v>0</v>
      </c>
      <c r="H109" s="12"/>
      <c r="I109" s="12">
        <f>SUM(I61:I108)</f>
        <v>0</v>
      </c>
      <c r="J109" s="12"/>
      <c r="K109" s="12">
        <f>SUM(K61:K108)</f>
        <v>0</v>
      </c>
    </row>
    <row r="110" spans="2:11" ht="16.5">
      <c r="B110" s="3" t="s">
        <v>7</v>
      </c>
      <c r="C110" s="31" t="s">
        <v>142</v>
      </c>
      <c r="D110" s="44" t="s">
        <v>7</v>
      </c>
      <c r="E110" s="11"/>
      <c r="F110" s="11"/>
      <c r="G110" s="11">
        <f>SUM(G58,G109)</f>
        <v>0</v>
      </c>
      <c r="H110" s="11"/>
      <c r="I110" s="11">
        <f>SUM(I58,I109)</f>
        <v>0</v>
      </c>
      <c r="J110" s="11"/>
      <c r="K110" s="11">
        <f>SUM(K58,K109)</f>
        <v>0</v>
      </c>
    </row>
    <row r="111" spans="2:11" ht="16.5">
      <c r="B111" s="3" t="s">
        <v>7</v>
      </c>
      <c r="C111" s="31" t="s">
        <v>143</v>
      </c>
      <c r="D111" s="44" t="s">
        <v>7</v>
      </c>
      <c r="E111" s="11"/>
      <c r="F111" s="11"/>
      <c r="G111" s="11"/>
      <c r="H111" s="11"/>
      <c r="I111" s="11"/>
      <c r="J111" s="11"/>
      <c r="K111" s="11"/>
    </row>
    <row r="112" spans="2:11">
      <c r="B112" s="13" t="s">
        <v>7</v>
      </c>
      <c r="C112" s="16" t="s">
        <v>144</v>
      </c>
      <c r="D112" s="45" t="s">
        <v>7</v>
      </c>
      <c r="E112" s="18"/>
      <c r="F112" s="18"/>
      <c r="G112" s="18"/>
      <c r="H112" s="18"/>
      <c r="I112" s="18"/>
      <c r="J112" s="18"/>
      <c r="K112" s="18"/>
    </row>
    <row r="113" spans="2:11">
      <c r="B113" s="6" t="s">
        <v>7</v>
      </c>
      <c r="C113" s="17" t="s">
        <v>145</v>
      </c>
      <c r="D113" s="46" t="s">
        <v>146</v>
      </c>
      <c r="E113" s="15">
        <v>30</v>
      </c>
      <c r="F113" s="15">
        <v>0</v>
      </c>
      <c r="G113" s="15">
        <v>0</v>
      </c>
      <c r="H113" s="15">
        <v>0</v>
      </c>
      <c r="I113" s="15">
        <f>E113*H113</f>
        <v>0</v>
      </c>
      <c r="J113" s="15">
        <f>F113+H113</f>
        <v>0</v>
      </c>
      <c r="K113" s="15">
        <f>G113+I113</f>
        <v>0</v>
      </c>
    </row>
    <row r="114" spans="2:11">
      <c r="B114" s="13" t="s">
        <v>7</v>
      </c>
      <c r="C114" s="16" t="s">
        <v>144</v>
      </c>
      <c r="D114" s="45" t="s">
        <v>7</v>
      </c>
      <c r="E114" s="18"/>
      <c r="F114" s="18"/>
      <c r="G114" s="18"/>
      <c r="H114" s="18"/>
      <c r="I114" s="18"/>
      <c r="J114" s="18"/>
      <c r="K114" s="18"/>
    </row>
    <row r="115" spans="2:11">
      <c r="B115" s="6" t="s">
        <v>7</v>
      </c>
      <c r="C115" s="17" t="s">
        <v>147</v>
      </c>
      <c r="D115" s="46" t="s">
        <v>146</v>
      </c>
      <c r="E115" s="15">
        <v>160</v>
      </c>
      <c r="F115" s="15">
        <v>0</v>
      </c>
      <c r="G115" s="15">
        <v>0</v>
      </c>
      <c r="H115" s="15">
        <v>0</v>
      </c>
      <c r="I115" s="15">
        <f>E115*H115</f>
        <v>0</v>
      </c>
      <c r="J115" s="15">
        <f>F115+H115</f>
        <v>0</v>
      </c>
      <c r="K115" s="15">
        <f>G115+I115</f>
        <v>0</v>
      </c>
    </row>
    <row r="116" spans="2:11">
      <c r="B116" s="13" t="s">
        <v>7</v>
      </c>
      <c r="C116" s="16" t="s">
        <v>148</v>
      </c>
      <c r="D116" s="45" t="s">
        <v>7</v>
      </c>
      <c r="E116" s="18"/>
      <c r="F116" s="18"/>
      <c r="G116" s="18"/>
      <c r="H116" s="18"/>
      <c r="I116" s="18"/>
      <c r="J116" s="18"/>
      <c r="K116" s="18"/>
    </row>
    <row r="117" spans="2:11">
      <c r="B117" s="6" t="s">
        <v>7</v>
      </c>
      <c r="C117" s="17" t="s">
        <v>149</v>
      </c>
      <c r="D117" s="46" t="s">
        <v>146</v>
      </c>
      <c r="E117" s="15">
        <v>220</v>
      </c>
      <c r="F117" s="15">
        <v>0</v>
      </c>
      <c r="G117" s="15">
        <v>0</v>
      </c>
      <c r="H117" s="15">
        <v>0</v>
      </c>
      <c r="I117" s="15">
        <f>E117*H117</f>
        <v>0</v>
      </c>
      <c r="J117" s="15">
        <f>F117+H117</f>
        <v>0</v>
      </c>
      <c r="K117" s="15">
        <f>G117+I117</f>
        <v>0</v>
      </c>
    </row>
    <row r="118" spans="2:11">
      <c r="B118" s="6" t="s">
        <v>7</v>
      </c>
      <c r="C118" s="17" t="s">
        <v>150</v>
      </c>
      <c r="D118" s="46" t="s">
        <v>146</v>
      </c>
      <c r="E118" s="15">
        <v>80</v>
      </c>
      <c r="F118" s="15">
        <v>0</v>
      </c>
      <c r="G118" s="15">
        <v>0</v>
      </c>
      <c r="H118" s="15">
        <v>0</v>
      </c>
      <c r="I118" s="15">
        <f>E118*H118</f>
        <v>0</v>
      </c>
      <c r="J118" s="15">
        <f>F118+H118</f>
        <v>0</v>
      </c>
      <c r="K118" s="15">
        <f>G118+I118</f>
        <v>0</v>
      </c>
    </row>
    <row r="119" spans="2:11">
      <c r="B119" s="13" t="s">
        <v>7</v>
      </c>
      <c r="C119" s="16" t="s">
        <v>202</v>
      </c>
      <c r="D119" s="45" t="s">
        <v>7</v>
      </c>
      <c r="E119" s="18"/>
      <c r="F119" s="18"/>
      <c r="G119" s="18"/>
      <c r="H119" s="18"/>
      <c r="I119" s="18"/>
      <c r="J119" s="18"/>
      <c r="K119" s="18"/>
    </row>
    <row r="120" spans="2:11">
      <c r="B120" s="6" t="s">
        <v>7</v>
      </c>
      <c r="C120" s="17" t="s">
        <v>203</v>
      </c>
      <c r="D120" s="46" t="s">
        <v>186</v>
      </c>
      <c r="E120" s="15">
        <v>1</v>
      </c>
      <c r="F120" s="15">
        <v>1200</v>
      </c>
      <c r="G120" s="15">
        <v>0</v>
      </c>
      <c r="H120" s="15">
        <v>0</v>
      </c>
      <c r="I120" s="15">
        <f>E120*H120</f>
        <v>0</v>
      </c>
      <c r="J120" s="15">
        <v>0</v>
      </c>
      <c r="K120" s="15">
        <f>G120+I120</f>
        <v>0</v>
      </c>
    </row>
    <row r="121" spans="2:11">
      <c r="B121" s="6" t="s">
        <v>7</v>
      </c>
      <c r="C121" s="17" t="s">
        <v>151</v>
      </c>
      <c r="D121" s="46" t="s">
        <v>7</v>
      </c>
      <c r="E121" s="19"/>
      <c r="F121" s="19"/>
      <c r="G121" s="15">
        <f>SUM(G113:G120)*0.15</f>
        <v>0</v>
      </c>
      <c r="H121" s="19"/>
      <c r="I121" s="19"/>
      <c r="J121" s="19"/>
      <c r="K121" s="15">
        <f>G121+I121</f>
        <v>0</v>
      </c>
    </row>
    <row r="122" spans="2:11" ht="42.75">
      <c r="B122" s="13"/>
      <c r="C122" s="16" t="s">
        <v>189</v>
      </c>
      <c r="D122" s="45"/>
      <c r="E122" s="14"/>
      <c r="F122" s="14"/>
      <c r="G122" s="14"/>
      <c r="H122" s="14"/>
      <c r="I122" s="14"/>
      <c r="J122" s="14"/>
      <c r="K122" s="14"/>
    </row>
    <row r="123" spans="2:11">
      <c r="B123" s="6"/>
      <c r="C123" s="17" t="s">
        <v>190</v>
      </c>
      <c r="D123" s="46" t="s">
        <v>25</v>
      </c>
      <c r="E123" s="15">
        <v>1</v>
      </c>
      <c r="F123" s="15">
        <v>0</v>
      </c>
      <c r="G123" s="15">
        <f>E123*F123</f>
        <v>0</v>
      </c>
      <c r="H123" s="15">
        <v>0</v>
      </c>
      <c r="I123" s="15">
        <f>E123*H123</f>
        <v>0</v>
      </c>
      <c r="J123" s="15">
        <f>F123+H123</f>
        <v>0</v>
      </c>
      <c r="K123" s="15">
        <f>G123+I123</f>
        <v>0</v>
      </c>
    </row>
    <row r="124" spans="2:11" ht="42.75">
      <c r="B124" s="13"/>
      <c r="C124" s="16" t="s">
        <v>191</v>
      </c>
      <c r="D124" s="45"/>
      <c r="E124" s="14"/>
      <c r="F124" s="14"/>
      <c r="G124" s="14"/>
      <c r="H124" s="14"/>
      <c r="I124" s="14"/>
      <c r="J124" s="14"/>
      <c r="K124" s="14"/>
    </row>
    <row r="125" spans="2:11">
      <c r="B125" s="6"/>
      <c r="C125" s="17" t="s">
        <v>192</v>
      </c>
      <c r="D125" s="46" t="s">
        <v>25</v>
      </c>
      <c r="E125" s="15">
        <v>9</v>
      </c>
      <c r="F125" s="15">
        <v>0</v>
      </c>
      <c r="G125" s="15">
        <f>E125*F125</f>
        <v>0</v>
      </c>
      <c r="H125" s="15">
        <v>0</v>
      </c>
      <c r="I125" s="15">
        <f>E125*H125</f>
        <v>0</v>
      </c>
      <c r="J125" s="15">
        <f>F125+H125</f>
        <v>0</v>
      </c>
      <c r="K125" s="15">
        <f>G125+I125</f>
        <v>0</v>
      </c>
    </row>
    <row r="126" spans="2:11" ht="28.5">
      <c r="B126" s="13"/>
      <c r="C126" s="16" t="s">
        <v>193</v>
      </c>
      <c r="D126" s="45"/>
      <c r="E126" s="14"/>
      <c r="F126" s="14"/>
      <c r="G126" s="14"/>
      <c r="H126" s="14"/>
      <c r="I126" s="14"/>
      <c r="J126" s="14"/>
      <c r="K126" s="14"/>
    </row>
    <row r="127" spans="2:11">
      <c r="B127" s="6"/>
      <c r="C127" s="17" t="s">
        <v>194</v>
      </c>
      <c r="D127" s="46" t="s">
        <v>25</v>
      </c>
      <c r="E127" s="15">
        <v>1</v>
      </c>
      <c r="F127" s="15">
        <v>0</v>
      </c>
      <c r="G127" s="15">
        <f>E127*F127</f>
        <v>0</v>
      </c>
      <c r="H127" s="15">
        <v>0</v>
      </c>
      <c r="I127" s="15">
        <f>E127*H127</f>
        <v>0</v>
      </c>
      <c r="J127" s="15">
        <f>F127+H127</f>
        <v>0</v>
      </c>
      <c r="K127" s="15">
        <f>G127+I127</f>
        <v>0</v>
      </c>
    </row>
    <row r="128" spans="2:11" ht="28.5">
      <c r="B128" s="13"/>
      <c r="C128" s="16" t="s">
        <v>195</v>
      </c>
      <c r="D128" s="45"/>
      <c r="E128" s="14"/>
      <c r="F128" s="14"/>
      <c r="G128" s="14"/>
      <c r="H128" s="14"/>
      <c r="I128" s="14"/>
      <c r="J128" s="14"/>
      <c r="K128" s="14"/>
    </row>
    <row r="129" spans="2:11">
      <c r="B129" s="6"/>
      <c r="C129" s="17" t="s">
        <v>196</v>
      </c>
      <c r="D129" s="46" t="s">
        <v>25</v>
      </c>
      <c r="E129" s="15">
        <v>17</v>
      </c>
      <c r="F129" s="15">
        <v>0</v>
      </c>
      <c r="G129" s="15">
        <f>E129*F129</f>
        <v>0</v>
      </c>
      <c r="H129" s="15">
        <v>0</v>
      </c>
      <c r="I129" s="15">
        <f>E129*H129</f>
        <v>0</v>
      </c>
      <c r="J129" s="15">
        <f>F129+H129</f>
        <v>0</v>
      </c>
      <c r="K129" s="15">
        <f>G129+I129</f>
        <v>0</v>
      </c>
    </row>
    <row r="130" spans="2:11">
      <c r="B130" s="13"/>
      <c r="C130" s="16" t="s">
        <v>197</v>
      </c>
      <c r="D130" s="45"/>
      <c r="E130" s="14"/>
      <c r="F130" s="14"/>
      <c r="G130" s="14"/>
      <c r="H130" s="14"/>
      <c r="I130" s="14"/>
      <c r="J130" s="14"/>
      <c r="K130" s="14"/>
    </row>
    <row r="131" spans="2:11">
      <c r="B131" s="6"/>
      <c r="C131" s="17" t="s">
        <v>198</v>
      </c>
      <c r="D131" s="46" t="s">
        <v>25</v>
      </c>
      <c r="E131" s="15">
        <v>27</v>
      </c>
      <c r="F131" s="15">
        <v>0</v>
      </c>
      <c r="G131" s="15">
        <f>E131*F131</f>
        <v>0</v>
      </c>
      <c r="H131" s="15">
        <v>0</v>
      </c>
      <c r="I131" s="15">
        <f>E131*H131</f>
        <v>0</v>
      </c>
      <c r="J131" s="15">
        <f>F131+H131</f>
        <v>0</v>
      </c>
      <c r="K131" s="15">
        <f>G131+I131</f>
        <v>0</v>
      </c>
    </row>
    <row r="132" spans="2:11" ht="16.5">
      <c r="B132" s="3" t="s">
        <v>7</v>
      </c>
      <c r="C132" s="31" t="s">
        <v>152</v>
      </c>
      <c r="D132" s="44" t="s">
        <v>7</v>
      </c>
      <c r="E132" s="11"/>
      <c r="F132" s="11"/>
      <c r="G132" s="11">
        <f>SUM(G113:G131)</f>
        <v>0</v>
      </c>
      <c r="H132" s="11"/>
      <c r="I132" s="11">
        <f>SUM(I113:I131)</f>
        <v>0</v>
      </c>
      <c r="J132" s="11"/>
      <c r="K132" s="11">
        <f>SUM(K113:K131)</f>
        <v>0</v>
      </c>
    </row>
    <row r="133" spans="2:11" ht="16.5">
      <c r="B133" s="3" t="s">
        <v>7</v>
      </c>
      <c r="C133" s="31" t="s">
        <v>200</v>
      </c>
      <c r="D133" s="44" t="s">
        <v>7</v>
      </c>
      <c r="E133" s="11"/>
      <c r="F133" s="11"/>
      <c r="G133" s="11"/>
      <c r="H133" s="11"/>
      <c r="I133" s="11"/>
      <c r="J133" s="11"/>
      <c r="K133" s="11"/>
    </row>
    <row r="134" spans="2:11">
      <c r="B134" s="13" t="s">
        <v>7</v>
      </c>
      <c r="C134" s="16" t="s">
        <v>206</v>
      </c>
      <c r="D134" s="45" t="s">
        <v>7</v>
      </c>
      <c r="E134" s="14"/>
      <c r="F134" s="14"/>
      <c r="G134" s="14"/>
      <c r="H134" s="14"/>
      <c r="I134" s="14"/>
      <c r="J134" s="14"/>
      <c r="K134" s="14"/>
    </row>
    <row r="135" spans="2:11">
      <c r="B135" s="6"/>
      <c r="C135" s="17" t="s">
        <v>207</v>
      </c>
      <c r="D135" s="49" t="s">
        <v>25</v>
      </c>
      <c r="E135" s="50">
        <v>2</v>
      </c>
      <c r="F135" s="50">
        <v>0</v>
      </c>
      <c r="G135" s="50">
        <f>E135*F135</f>
        <v>0</v>
      </c>
      <c r="H135" s="50">
        <v>0</v>
      </c>
      <c r="I135" s="50">
        <f>E135*H135</f>
        <v>0</v>
      </c>
      <c r="J135" s="50">
        <f>F135+H135</f>
        <v>0</v>
      </c>
      <c r="K135" s="50">
        <f>G135+I135</f>
        <v>0</v>
      </c>
    </row>
    <row r="136" spans="2:11">
      <c r="B136" s="13" t="s">
        <v>7</v>
      </c>
      <c r="C136" s="16" t="s">
        <v>208</v>
      </c>
      <c r="D136" s="53" t="s">
        <v>7</v>
      </c>
      <c r="E136" s="54"/>
      <c r="F136" s="54"/>
      <c r="G136" s="54"/>
      <c r="H136" s="54"/>
      <c r="I136" s="54"/>
      <c r="J136" s="54"/>
      <c r="K136" s="54"/>
    </row>
    <row r="137" spans="2:11">
      <c r="B137" s="6"/>
      <c r="C137" s="17" t="s">
        <v>209</v>
      </c>
      <c r="D137" s="49" t="s">
        <v>210</v>
      </c>
      <c r="E137" s="50">
        <v>1</v>
      </c>
      <c r="F137" s="50">
        <v>0</v>
      </c>
      <c r="G137" s="50">
        <f>E137*F137</f>
        <v>0</v>
      </c>
      <c r="H137" s="50">
        <v>0</v>
      </c>
      <c r="I137" s="50">
        <f>E137*H137</f>
        <v>0</v>
      </c>
      <c r="J137" s="50">
        <f>F137+H137</f>
        <v>0</v>
      </c>
      <c r="K137" s="50">
        <f>G137+I137</f>
        <v>0</v>
      </c>
    </row>
    <row r="138" spans="2:11">
      <c r="B138" s="13" t="s">
        <v>7</v>
      </c>
      <c r="C138" s="16" t="s">
        <v>211</v>
      </c>
      <c r="D138" s="53" t="s">
        <v>7</v>
      </c>
      <c r="E138" s="54"/>
      <c r="F138" s="54"/>
      <c r="G138" s="54"/>
      <c r="H138" s="54"/>
      <c r="I138" s="54"/>
      <c r="J138" s="54"/>
      <c r="K138" s="54"/>
    </row>
    <row r="139" spans="2:11">
      <c r="B139" s="6"/>
      <c r="C139" s="17" t="s">
        <v>216</v>
      </c>
      <c r="D139" s="49" t="s">
        <v>210</v>
      </c>
      <c r="E139" s="50">
        <v>2</v>
      </c>
      <c r="F139" s="50">
        <v>0</v>
      </c>
      <c r="G139" s="50">
        <f>E139*F139</f>
        <v>0</v>
      </c>
      <c r="H139" s="50">
        <v>0</v>
      </c>
      <c r="I139" s="50">
        <f>E139*H139</f>
        <v>0</v>
      </c>
      <c r="J139" s="50">
        <f>F139+H139</f>
        <v>0</v>
      </c>
      <c r="K139" s="50">
        <f>G139+I139</f>
        <v>0</v>
      </c>
    </row>
    <row r="140" spans="2:11">
      <c r="B140" s="13" t="s">
        <v>7</v>
      </c>
      <c r="C140" s="16" t="s">
        <v>212</v>
      </c>
      <c r="D140" s="53" t="s">
        <v>7</v>
      </c>
      <c r="E140" s="54"/>
      <c r="F140" s="54"/>
      <c r="G140" s="54"/>
      <c r="H140" s="54"/>
      <c r="I140" s="54"/>
      <c r="J140" s="54"/>
      <c r="K140" s="54"/>
    </row>
    <row r="141" spans="2:11">
      <c r="B141" s="6"/>
      <c r="C141" s="17" t="s">
        <v>213</v>
      </c>
      <c r="D141" s="49" t="s">
        <v>210</v>
      </c>
      <c r="E141" s="50">
        <v>9</v>
      </c>
      <c r="F141" s="50">
        <v>0</v>
      </c>
      <c r="G141" s="50">
        <f>E141*F141</f>
        <v>0</v>
      </c>
      <c r="H141" s="50">
        <v>0</v>
      </c>
      <c r="I141" s="50">
        <f>E141*H141</f>
        <v>0</v>
      </c>
      <c r="J141" s="50">
        <f>F141+H141</f>
        <v>0</v>
      </c>
      <c r="K141" s="50">
        <f>G141+I141</f>
        <v>0</v>
      </c>
    </row>
    <row r="142" spans="2:11">
      <c r="B142" s="13" t="s">
        <v>7</v>
      </c>
      <c r="C142" s="16" t="s">
        <v>214</v>
      </c>
      <c r="D142" s="53" t="s">
        <v>7</v>
      </c>
      <c r="E142" s="54"/>
      <c r="F142" s="54"/>
      <c r="G142" s="54"/>
      <c r="H142" s="54"/>
      <c r="I142" s="54"/>
      <c r="J142" s="54"/>
      <c r="K142" s="54"/>
    </row>
    <row r="143" spans="2:11">
      <c r="B143" s="6"/>
      <c r="C143" s="17" t="s">
        <v>215</v>
      </c>
      <c r="D143" s="49" t="s">
        <v>210</v>
      </c>
      <c r="E143" s="50">
        <v>14</v>
      </c>
      <c r="F143" s="50">
        <v>0</v>
      </c>
      <c r="G143" s="50">
        <f>E143*F143</f>
        <v>0</v>
      </c>
      <c r="H143" s="50">
        <v>0</v>
      </c>
      <c r="I143" s="50">
        <f>E143*H143</f>
        <v>0</v>
      </c>
      <c r="J143" s="50">
        <f>F143+H143</f>
        <v>0</v>
      </c>
      <c r="K143" s="50">
        <f>G143+I143</f>
        <v>0</v>
      </c>
    </row>
    <row r="144" spans="2:11">
      <c r="B144" s="13" t="s">
        <v>7</v>
      </c>
      <c r="C144" s="16" t="s">
        <v>217</v>
      </c>
      <c r="D144" s="53" t="s">
        <v>7</v>
      </c>
      <c r="E144" s="54"/>
      <c r="F144" s="54"/>
      <c r="G144" s="54"/>
      <c r="H144" s="54"/>
      <c r="I144" s="54"/>
      <c r="J144" s="54"/>
      <c r="K144" s="54"/>
    </row>
    <row r="145" spans="2:11">
      <c r="B145" s="6"/>
      <c r="C145" s="17" t="s">
        <v>218</v>
      </c>
      <c r="D145" s="49" t="s">
        <v>210</v>
      </c>
      <c r="E145" s="50">
        <v>1</v>
      </c>
      <c r="F145" s="50">
        <v>0</v>
      </c>
      <c r="G145" s="50">
        <f>E145*F145</f>
        <v>0</v>
      </c>
      <c r="H145" s="50">
        <v>0</v>
      </c>
      <c r="I145" s="50">
        <f>E145*H145</f>
        <v>0</v>
      </c>
      <c r="J145" s="50">
        <f t="shared" ref="J145:K147" si="41">F145+H145</f>
        <v>0</v>
      </c>
      <c r="K145" s="50">
        <f t="shared" si="41"/>
        <v>0</v>
      </c>
    </row>
    <row r="146" spans="2:11">
      <c r="B146" s="6"/>
      <c r="C146" s="17" t="s">
        <v>219</v>
      </c>
      <c r="D146" s="49" t="s">
        <v>210</v>
      </c>
      <c r="E146" s="50">
        <v>1</v>
      </c>
      <c r="F146" s="50">
        <v>0</v>
      </c>
      <c r="G146" s="50">
        <f>E146*F146</f>
        <v>0</v>
      </c>
      <c r="H146" s="50">
        <v>0</v>
      </c>
      <c r="I146" s="50">
        <f>E146*H146</f>
        <v>0</v>
      </c>
      <c r="J146" s="50">
        <f t="shared" si="41"/>
        <v>0</v>
      </c>
      <c r="K146" s="50">
        <f t="shared" si="41"/>
        <v>0</v>
      </c>
    </row>
    <row r="147" spans="2:11">
      <c r="B147" s="6"/>
      <c r="C147" s="17" t="s">
        <v>236</v>
      </c>
      <c r="D147" s="49" t="s">
        <v>210</v>
      </c>
      <c r="E147" s="50">
        <v>1</v>
      </c>
      <c r="F147" s="50">
        <v>0</v>
      </c>
      <c r="G147" s="50">
        <f>E147*F147</f>
        <v>0</v>
      </c>
      <c r="H147" s="50">
        <v>0</v>
      </c>
      <c r="I147" s="50">
        <f>E147*H147</f>
        <v>0</v>
      </c>
      <c r="J147" s="50">
        <f t="shared" si="41"/>
        <v>0</v>
      </c>
      <c r="K147" s="50">
        <f t="shared" si="41"/>
        <v>0</v>
      </c>
    </row>
    <row r="148" spans="2:11">
      <c r="B148" s="13" t="s">
        <v>7</v>
      </c>
      <c r="C148" s="16" t="s">
        <v>220</v>
      </c>
      <c r="D148" s="53" t="s">
        <v>7</v>
      </c>
      <c r="E148" s="54"/>
      <c r="F148" s="54"/>
      <c r="G148" s="54"/>
      <c r="H148" s="54"/>
      <c r="I148" s="54"/>
      <c r="J148" s="54"/>
      <c r="K148" s="54"/>
    </row>
    <row r="149" spans="2:11">
      <c r="B149" s="6"/>
      <c r="C149" s="17" t="s">
        <v>228</v>
      </c>
      <c r="D149" s="49" t="s">
        <v>210</v>
      </c>
      <c r="E149" s="50">
        <v>1</v>
      </c>
      <c r="F149" s="50">
        <v>0</v>
      </c>
      <c r="G149" s="50">
        <f>E149*F149</f>
        <v>0</v>
      </c>
      <c r="H149" s="50">
        <v>0</v>
      </c>
      <c r="I149" s="50">
        <f>E149*H149</f>
        <v>0</v>
      </c>
      <c r="J149" s="50">
        <f>F149+H149</f>
        <v>0</v>
      </c>
      <c r="K149" s="50">
        <f>G149+I149</f>
        <v>0</v>
      </c>
    </row>
    <row r="150" spans="2:11">
      <c r="B150" s="13" t="s">
        <v>7</v>
      </c>
      <c r="C150" s="16" t="s">
        <v>221</v>
      </c>
      <c r="D150" s="53" t="s">
        <v>7</v>
      </c>
      <c r="E150" s="54"/>
      <c r="F150" s="54"/>
      <c r="G150" s="54"/>
      <c r="H150" s="54"/>
      <c r="I150" s="54"/>
      <c r="J150" s="54"/>
      <c r="K150" s="54"/>
    </row>
    <row r="151" spans="2:11">
      <c r="B151" s="6"/>
      <c r="C151" s="17" t="s">
        <v>222</v>
      </c>
      <c r="D151" s="49" t="s">
        <v>25</v>
      </c>
      <c r="E151" s="50">
        <v>1</v>
      </c>
      <c r="F151" s="50">
        <v>0</v>
      </c>
      <c r="G151" s="50">
        <f>E151*F151</f>
        <v>0</v>
      </c>
      <c r="H151" s="50">
        <v>0</v>
      </c>
      <c r="I151" s="50">
        <f>E151*H151</f>
        <v>0</v>
      </c>
      <c r="J151" s="50">
        <f t="shared" ref="J151:K153" si="42">F151+H151</f>
        <v>0</v>
      </c>
      <c r="K151" s="50">
        <f t="shared" si="42"/>
        <v>0</v>
      </c>
    </row>
    <row r="152" spans="2:11">
      <c r="B152" s="6"/>
      <c r="C152" s="17" t="s">
        <v>237</v>
      </c>
      <c r="D152" s="49" t="s">
        <v>25</v>
      </c>
      <c r="E152" s="50">
        <v>1</v>
      </c>
      <c r="F152" s="50">
        <v>0</v>
      </c>
      <c r="G152" s="50">
        <f>E152*F152</f>
        <v>0</v>
      </c>
      <c r="H152" s="50">
        <v>0</v>
      </c>
      <c r="I152" s="50">
        <f>E152*H152</f>
        <v>0</v>
      </c>
      <c r="J152" s="50">
        <f t="shared" si="42"/>
        <v>0</v>
      </c>
      <c r="K152" s="50">
        <f t="shared" si="42"/>
        <v>0</v>
      </c>
    </row>
    <row r="153" spans="2:11">
      <c r="B153" s="6"/>
      <c r="C153" s="17" t="s">
        <v>233</v>
      </c>
      <c r="D153" s="49" t="s">
        <v>25</v>
      </c>
      <c r="E153" s="50">
        <v>2</v>
      </c>
      <c r="F153" s="50">
        <v>0</v>
      </c>
      <c r="G153" s="50">
        <f>E153*F153</f>
        <v>0</v>
      </c>
      <c r="H153" s="50">
        <v>0</v>
      </c>
      <c r="I153" s="50">
        <f>E153*H153</f>
        <v>0</v>
      </c>
      <c r="J153" s="50">
        <f t="shared" si="42"/>
        <v>0</v>
      </c>
      <c r="K153" s="50">
        <f t="shared" si="42"/>
        <v>0</v>
      </c>
    </row>
    <row r="154" spans="2:11">
      <c r="B154" s="13" t="s">
        <v>7</v>
      </c>
      <c r="C154" s="16" t="s">
        <v>231</v>
      </c>
      <c r="D154" s="53" t="s">
        <v>7</v>
      </c>
      <c r="E154" s="54"/>
      <c r="F154" s="54"/>
      <c r="G154" s="54"/>
      <c r="H154" s="54"/>
      <c r="I154" s="54"/>
      <c r="J154" s="54"/>
      <c r="K154" s="54"/>
    </row>
    <row r="155" spans="2:11" ht="22.5" customHeight="1">
      <c r="B155" s="17"/>
      <c r="C155" s="17" t="s">
        <v>232</v>
      </c>
      <c r="D155" s="49" t="s">
        <v>186</v>
      </c>
      <c r="E155" s="50">
        <v>1</v>
      </c>
      <c r="F155" s="50">
        <v>0</v>
      </c>
      <c r="G155" s="50">
        <f>E155*F155</f>
        <v>0</v>
      </c>
      <c r="H155" s="50">
        <v>0</v>
      </c>
      <c r="I155" s="50">
        <f>E155*H155</f>
        <v>0</v>
      </c>
      <c r="J155" s="50">
        <f>F155+H155</f>
        <v>0</v>
      </c>
      <c r="K155" s="50">
        <f>G155+I155</f>
        <v>0</v>
      </c>
    </row>
    <row r="156" spans="2:11">
      <c r="B156" s="13" t="s">
        <v>7</v>
      </c>
      <c r="C156" s="16" t="s">
        <v>245</v>
      </c>
      <c r="D156" s="53" t="s">
        <v>7</v>
      </c>
      <c r="E156" s="54"/>
      <c r="F156" s="54"/>
      <c r="G156" s="54"/>
      <c r="H156" s="54"/>
      <c r="I156" s="54"/>
      <c r="J156" s="54"/>
      <c r="K156" s="54"/>
    </row>
    <row r="157" spans="2:11">
      <c r="B157" s="6"/>
      <c r="C157" s="17" t="s">
        <v>234</v>
      </c>
      <c r="D157" s="46" t="s">
        <v>25</v>
      </c>
      <c r="E157" s="15">
        <v>1</v>
      </c>
      <c r="F157" s="50">
        <v>0</v>
      </c>
      <c r="G157" s="50">
        <f>E157*F157</f>
        <v>0</v>
      </c>
      <c r="H157" s="50">
        <v>0</v>
      </c>
      <c r="I157" s="50">
        <f>E157*H157</f>
        <v>0</v>
      </c>
      <c r="J157" s="50">
        <f>F157+H157</f>
        <v>0</v>
      </c>
      <c r="K157" s="50">
        <f>G157+I157</f>
        <v>0</v>
      </c>
    </row>
    <row r="158" spans="2:11" ht="16.5">
      <c r="B158" s="3" t="s">
        <v>7</v>
      </c>
      <c r="C158" s="31" t="s">
        <v>201</v>
      </c>
      <c r="D158" s="44" t="s">
        <v>7</v>
      </c>
      <c r="E158" s="11"/>
      <c r="F158" s="11"/>
      <c r="G158" s="11">
        <f>SUM(G134:G157)</f>
        <v>0</v>
      </c>
      <c r="H158" s="11"/>
      <c r="I158" s="11">
        <f>SUM(I134:I157)</f>
        <v>0</v>
      </c>
      <c r="J158" s="11"/>
      <c r="K158" s="11">
        <f>SUM(K134:K157)</f>
        <v>0</v>
      </c>
    </row>
    <row r="159" spans="2:11" ht="21.75" customHeight="1">
      <c r="B159" s="3" t="s">
        <v>7</v>
      </c>
      <c r="C159" s="31" t="s">
        <v>246</v>
      </c>
      <c r="D159" s="44" t="s">
        <v>7</v>
      </c>
      <c r="E159" s="11"/>
      <c r="F159" s="11"/>
      <c r="G159" s="11"/>
      <c r="H159" s="11"/>
      <c r="I159" s="11"/>
      <c r="J159" s="11"/>
      <c r="K159" s="11"/>
    </row>
    <row r="160" spans="2:11">
      <c r="B160" s="13" t="s">
        <v>7</v>
      </c>
      <c r="C160" s="16" t="s">
        <v>75</v>
      </c>
      <c r="D160" s="45" t="s">
        <v>7</v>
      </c>
      <c r="E160" s="14"/>
      <c r="F160" s="14"/>
      <c r="G160" s="14"/>
      <c r="H160" s="14"/>
      <c r="I160" s="14"/>
      <c r="J160" s="14"/>
      <c r="K160" s="14"/>
    </row>
    <row r="161" spans="2:11">
      <c r="B161" s="6" t="s">
        <v>78</v>
      </c>
      <c r="C161" s="17" t="s">
        <v>79</v>
      </c>
      <c r="D161" s="46" t="s">
        <v>25</v>
      </c>
      <c r="E161" s="50">
        <v>1</v>
      </c>
      <c r="F161" s="50">
        <v>0</v>
      </c>
      <c r="G161" s="50">
        <v>0</v>
      </c>
      <c r="H161" s="50">
        <v>0</v>
      </c>
      <c r="I161" s="50">
        <v>0</v>
      </c>
      <c r="J161" s="50">
        <f>G161+I161</f>
        <v>0</v>
      </c>
      <c r="K161" s="50">
        <f>J161</f>
        <v>0</v>
      </c>
    </row>
    <row r="162" spans="2:11">
      <c r="B162" s="13" t="s">
        <v>7</v>
      </c>
      <c r="C162" s="16" t="s">
        <v>223</v>
      </c>
      <c r="D162" s="45" t="s">
        <v>7</v>
      </c>
      <c r="E162" s="54"/>
      <c r="F162" s="54"/>
      <c r="G162" s="54"/>
      <c r="H162" s="54"/>
      <c r="I162" s="54"/>
      <c r="J162" s="54"/>
      <c r="K162" s="54"/>
    </row>
    <row r="163" spans="2:11">
      <c r="B163" s="6"/>
      <c r="C163" s="17" t="s">
        <v>224</v>
      </c>
      <c r="D163" s="46" t="s">
        <v>186</v>
      </c>
      <c r="E163" s="50">
        <v>1</v>
      </c>
      <c r="F163" s="50">
        <v>0</v>
      </c>
      <c r="G163" s="50">
        <f>E163*F163</f>
        <v>0</v>
      </c>
      <c r="H163" s="50">
        <v>0</v>
      </c>
      <c r="I163" s="50">
        <f>E163*H163</f>
        <v>0</v>
      </c>
      <c r="J163" s="50">
        <f>F163+H163</f>
        <v>0</v>
      </c>
      <c r="K163" s="50">
        <f>G163+I163</f>
        <v>0</v>
      </c>
    </row>
    <row r="164" spans="2:11">
      <c r="B164" s="13" t="s">
        <v>7</v>
      </c>
      <c r="C164" s="16" t="s">
        <v>227</v>
      </c>
      <c r="D164" s="45" t="s">
        <v>7</v>
      </c>
      <c r="E164" s="54"/>
      <c r="F164" s="54"/>
      <c r="G164" s="54"/>
      <c r="H164" s="54"/>
      <c r="I164" s="54"/>
      <c r="J164" s="54"/>
      <c r="K164" s="54"/>
    </row>
    <row r="165" spans="2:11" ht="14.25" customHeight="1">
      <c r="B165" s="17"/>
      <c r="C165" s="17" t="s">
        <v>229</v>
      </c>
      <c r="D165" s="46" t="s">
        <v>25</v>
      </c>
      <c r="E165" s="50">
        <v>2</v>
      </c>
      <c r="F165" s="50">
        <v>0</v>
      </c>
      <c r="G165" s="50">
        <f>E165*F165</f>
        <v>0</v>
      </c>
      <c r="H165" s="50">
        <v>0</v>
      </c>
      <c r="I165" s="50">
        <f>E165*H165</f>
        <v>0</v>
      </c>
      <c r="J165" s="50">
        <f>F165+H165</f>
        <v>0</v>
      </c>
      <c r="K165" s="50">
        <f>G165+I165</f>
        <v>0</v>
      </c>
    </row>
    <row r="166" spans="2:11" ht="14.25" customHeight="1">
      <c r="B166" s="17"/>
      <c r="C166" s="17" t="s">
        <v>230</v>
      </c>
      <c r="D166" s="46" t="s">
        <v>25</v>
      </c>
      <c r="E166" s="50">
        <v>2</v>
      </c>
      <c r="F166" s="50">
        <v>0</v>
      </c>
      <c r="G166" s="50">
        <f>E166*F166</f>
        <v>0</v>
      </c>
      <c r="H166" s="50">
        <v>0</v>
      </c>
      <c r="I166" s="50">
        <f>E166*H166</f>
        <v>0</v>
      </c>
      <c r="J166" s="50">
        <f>F166+H166</f>
        <v>0</v>
      </c>
      <c r="K166" s="50">
        <f>G166+I166</f>
        <v>0</v>
      </c>
    </row>
    <row r="167" spans="2:11" ht="16.5">
      <c r="B167" s="3" t="s">
        <v>7</v>
      </c>
      <c r="C167" s="31" t="s">
        <v>226</v>
      </c>
      <c r="D167" s="44" t="s">
        <v>7</v>
      </c>
      <c r="E167" s="11"/>
      <c r="F167" s="11"/>
      <c r="G167" s="11">
        <f>SUM(G160:G166)</f>
        <v>0</v>
      </c>
      <c r="H167" s="11"/>
      <c r="I167" s="11">
        <f>SUM(I160:I166)</f>
        <v>0</v>
      </c>
      <c r="J167" s="11"/>
      <c r="K167" s="11">
        <f>SUM(K160:K166)</f>
        <v>0</v>
      </c>
    </row>
  </sheetData>
  <pageMargins left="0.7" right="0.7" top="0.78740157499999996" bottom="0.78740157499999996" header="0.3" footer="0.3"/>
  <pageSetup paperSize="9" scale="97" orientation="landscape" r:id="rId1"/>
  <rowBreaks count="4" manualBreakCount="4">
    <brk id="27" max="16383" man="1"/>
    <brk id="58" max="16383" man="1"/>
    <brk id="84" max="16383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Parametry</vt:lpstr>
      <vt:lpstr>Rekapitulace</vt:lpstr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Start</cp:lastModifiedBy>
  <cp:lastPrinted>2020-07-01T18:45:08Z</cp:lastPrinted>
  <dcterms:created xsi:type="dcterms:W3CDTF">2020-07-01T18:26:13Z</dcterms:created>
  <dcterms:modified xsi:type="dcterms:W3CDTF">2020-08-21T09:50:36Z</dcterms:modified>
</cp:coreProperties>
</file>