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rozpočet" sheetId="2" r:id="rId2"/>
  </sheets>
  <definedNames>
    <definedName name="_xlnm.Print_Area" localSheetId="1">'rozpočet'!$A$4:$F$30</definedName>
  </definedNames>
  <calcPr fullCalcOnLoad="1"/>
</workbook>
</file>

<file path=xl/sharedStrings.xml><?xml version="1.0" encoding="utf-8"?>
<sst xmlns="http://schemas.openxmlformats.org/spreadsheetml/2006/main" count="152" uniqueCount="113">
  <si>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</si>
  <si>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</si>
  <si>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</si>
  <si>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</si>
  <si>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</si>
  <si>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</si>
  <si>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</si>
  <si>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</si>
  <si>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</si>
  <si>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</si>
  <si>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</si>
  <si>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</si>
  <si>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</si>
  <si>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</si>
  <si>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</si>
  <si>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</si>
  <si>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</si>
  <si>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</si>
  <si>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</si>
  <si>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</si>
  <si>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</si>
  <si>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</si>
  <si>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</si>
  <si>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</si>
  <si>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</si>
  <si>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</si>
  <si>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</si>
  <si>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</si>
  <si>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</si>
  <si>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</si>
  <si>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</si>
  <si>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</si>
  <si>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</si>
  <si>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</si>
  <si>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</si>
  <si>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</si>
  <si>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</si>
  <si>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</si>
  <si>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</si>
  <si>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</si>
  <si>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</si>
  <si>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</si>
  <si>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</si>
  <si>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</si>
  <si>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</si>
  <si>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</si>
  <si>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</si>
  <si>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</si>
  <si>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</si>
  <si>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</si>
  <si>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</si>
  <si>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</si>
  <si>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</si>
  <si>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</si>
  <si>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</si>
  <si>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</si>
  <si>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</si>
  <si>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</si>
  <si>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</si>
  <si>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</si>
  <si>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</si>
  <si>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</si>
  <si>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</si>
  <si>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Sanace konstrukčních vrstev tl. 350 mm (dle technické specifikace)</t>
  </si>
  <si>
    <t xml:space="preserve">Zalévání spár dilatační zálivkou za studena </t>
  </si>
  <si>
    <t>ks</t>
  </si>
  <si>
    <t>poznámky</t>
  </si>
  <si>
    <t xml:space="preserve">obsahuje zaříznutí, odtěžení,  odvoz na skládku, skládkovné, zhutnění pláně, geotextilie, ŠD 15cm, KZC 12cm, ACP 22  – 8cm), </t>
  </si>
  <si>
    <t>m3</t>
  </si>
  <si>
    <t>574A44</t>
  </si>
  <si>
    <t>spojovací postřik ze sil. emulze do 1,0kg/m2</t>
  </si>
  <si>
    <t xml:space="preserve">VDZ - vodící proužky  V2 -12,5 , přechod pro chodce atd.,  plast, retroreflexní </t>
  </si>
  <si>
    <t xml:space="preserve">zpevnění krajnic z recyklátu do tl. 100mm  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</si>
  <si>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</si>
  <si>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</si>
  <si>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</si>
  <si>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</si>
  <si>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</si>
  <si>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</si>
  <si>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</si>
  <si>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 xml:space="preserve">vyrovnávka asfalt. bet. ACL 16+ ,   </t>
  </si>
  <si>
    <t>574C06</t>
  </si>
  <si>
    <t>Zpracoval</t>
  </si>
  <si>
    <t xml:space="preserve">Schválil </t>
  </si>
  <si>
    <t>KSÚS Středočeského kraje příspěvková organizace</t>
  </si>
  <si>
    <t>00066001</t>
  </si>
  <si>
    <t>Krajnice - seříznutí s odhozem do příkopu</t>
  </si>
  <si>
    <t>Čištění příkopů strojně - příkopovou frézou</t>
  </si>
  <si>
    <t>Směrové sloupky - zřízení</t>
  </si>
  <si>
    <t>vedoucí PÚ: Jiří Šrankota</t>
  </si>
  <si>
    <t>vedoucí TSÚ: JUDr. Luděk Beneš</t>
  </si>
  <si>
    <t>provozní cestmistr: Vít Bareš</t>
  </si>
  <si>
    <t>správní cestmistr: Miluše Hrejzková</t>
  </si>
  <si>
    <t>Datum :</t>
  </si>
  <si>
    <t>Vít Bareš</t>
  </si>
  <si>
    <t>ROZPOČET</t>
  </si>
  <si>
    <t>Místo (lokalita):</t>
  </si>
  <si>
    <t xml:space="preserve">Stavba:   </t>
  </si>
  <si>
    <t>Objekt:</t>
  </si>
  <si>
    <t>II/126 kř. II/125 - Trhový Štěpánov</t>
  </si>
  <si>
    <t xml:space="preserve">II/126 kř. II/125 - Trhový Štěpánov </t>
  </si>
  <si>
    <t>silnice II/126 kř. II/125 - Trhový Štěpánov</t>
  </si>
  <si>
    <t xml:space="preserve">DIO  vč. zajištění, zjištění a vytyčení inž. sítí </t>
  </si>
  <si>
    <t>pokládka obrusné vrstvy bude provedena v celé šíři (bez středové spáry)</t>
  </si>
  <si>
    <t>15</t>
  </si>
  <si>
    <t>Opravy 2020</t>
  </si>
  <si>
    <t>sil. II/126                    km  0,000 - 2,650</t>
  </si>
  <si>
    <r>
      <t>vyrovnávka 5 cm v celé ploše (17063/8=2132,88/2,3=927,34=</t>
    </r>
    <r>
      <rPr>
        <sz val="8"/>
        <color indexed="10"/>
        <rFont val="Arial"/>
        <family val="2"/>
      </rPr>
      <t>930</t>
    </r>
    <r>
      <rPr>
        <sz val="8"/>
        <rFont val="Arial"/>
        <family val="2"/>
      </rPr>
      <t>)</t>
    </r>
  </si>
  <si>
    <r>
      <t>Krajnice 33 cm (2650*2=5300/3=</t>
    </r>
    <r>
      <rPr>
        <sz val="8"/>
        <color indexed="10"/>
        <rFont val="Arial"/>
        <family val="2"/>
      </rPr>
      <t>1766,6</t>
    </r>
    <r>
      <rPr>
        <sz val="8"/>
        <rFont val="Arial"/>
        <family val="2"/>
      </rPr>
      <t>)</t>
    </r>
  </si>
  <si>
    <r>
      <t>(2650*2=</t>
    </r>
    <r>
      <rPr>
        <sz val="8"/>
        <color indexed="10"/>
        <rFont val="Arial"/>
        <family val="2"/>
      </rPr>
      <t>5300</t>
    </r>
    <r>
      <rPr>
        <sz val="8"/>
        <rFont val="Arial"/>
        <family val="2"/>
      </rPr>
      <t>)</t>
    </r>
  </si>
  <si>
    <r>
      <t>(2650*2=5300/50=</t>
    </r>
    <r>
      <rPr>
        <sz val="8"/>
        <color indexed="10"/>
        <rFont val="Arial"/>
        <family val="2"/>
      </rPr>
      <t>106</t>
    </r>
    <r>
      <rPr>
        <sz val="8"/>
        <rFont val="Arial"/>
        <family val="2"/>
      </rPr>
      <t>)</t>
    </r>
  </si>
  <si>
    <r>
      <t>(2650*2=5300/8=</t>
    </r>
    <r>
      <rPr>
        <sz val="8"/>
        <color indexed="10"/>
        <rFont val="Arial"/>
        <family val="2"/>
      </rPr>
      <t>662,5</t>
    </r>
    <r>
      <rPr>
        <sz val="8"/>
        <rFont val="Arial"/>
        <family val="2"/>
      </rPr>
      <t>)</t>
    </r>
  </si>
  <si>
    <t>Zdroj položek/cen: www.sfdi.cz (OTSKP 2019)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</si>
</sst>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</numFmts>
  <fonts count="5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b/>
      <sz val="14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39" fontId="9" fillId="0" borderId="12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horizontal="right" vertical="top"/>
      <protection/>
    </xf>
    <xf numFmtId="4" fontId="10" fillId="0" borderId="20" xfId="0" applyNumberFormat="1" applyFont="1" applyBorder="1" applyAlignment="1" applyProtection="1">
      <alignment vertical="top"/>
      <protection/>
    </xf>
    <xf numFmtId="0" fontId="10" fillId="0" borderId="21" xfId="0" applyFont="1" applyBorder="1" applyAlignment="1" applyProtection="1">
      <alignment horizontal="center" vertical="center"/>
      <protection/>
    </xf>
    <xf numFmtId="4" fontId="9" fillId="0" borderId="22" xfId="0" applyNumberFormat="1" applyFont="1" applyBorder="1" applyAlignment="1" applyProtection="1">
      <alignment vertical="top"/>
      <protection/>
    </xf>
    <xf numFmtId="39" fontId="9" fillId="0" borderId="21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23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7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8" xfId="0" applyNumberFormat="1" applyFont="1" applyFill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vertical="top"/>
      <protection/>
    </xf>
    <xf numFmtId="0" fontId="19" fillId="0" borderId="12" xfId="0" applyFont="1" applyBorder="1" applyAlignment="1" applyProtection="1">
      <alignment vertical="top"/>
      <protection/>
    </xf>
    <xf numFmtId="4" fontId="9" fillId="0" borderId="29" xfId="0" applyNumberFormat="1" applyFont="1" applyBorder="1" applyAlignment="1" applyProtection="1">
      <alignment vertical="top"/>
      <protection/>
    </xf>
    <xf numFmtId="0" fontId="10" fillId="0" borderId="30" xfId="0" applyFont="1" applyBorder="1" applyAlignment="1" applyProtection="1">
      <alignment vertical="top"/>
      <protection/>
    </xf>
    <xf numFmtId="4" fontId="9" fillId="0" borderId="30" xfId="0" applyNumberFormat="1" applyFont="1" applyBorder="1" applyAlignment="1" applyProtection="1">
      <alignment horizontal="right"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4" fontId="9" fillId="35" borderId="19" xfId="0" applyNumberFormat="1" applyFont="1" applyFill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31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31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9" fillId="0" borderId="31" xfId="0" applyFont="1" applyBorder="1" applyAlignment="1" applyProtection="1">
      <alignment horizontal="center" vertical="top"/>
      <protection/>
    </xf>
    <xf numFmtId="2" fontId="19" fillId="0" borderId="12" xfId="0" applyNumberFormat="1" applyFont="1" applyBorder="1" applyAlignment="1" applyProtection="1">
      <alignment horizontal="center" vertical="top"/>
      <protection/>
    </xf>
    <xf numFmtId="3" fontId="19" fillId="0" borderId="12" xfId="0" applyNumberFormat="1" applyFont="1" applyBorder="1" applyAlignment="1" applyProtection="1">
      <alignment vertical="top"/>
      <protection/>
    </xf>
    <xf numFmtId="0" fontId="19" fillId="0" borderId="1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" fontId="2" fillId="0" borderId="0" xfId="0" applyNumberFormat="1" applyFont="1" applyAlignment="1" applyProtection="1">
      <alignment horizontal="left"/>
      <protection/>
    </xf>
    <xf numFmtId="4" fontId="4" fillId="0" borderId="0" xfId="0" applyNumberFormat="1" applyFont="1" applyAlignment="1" applyProtection="1">
      <alignment horizontal="left" vertical="top" wrapText="1"/>
      <protection/>
    </xf>
    <xf numFmtId="4" fontId="6" fillId="0" borderId="0" xfId="0" applyNumberFormat="1" applyFont="1" applyAlignment="1" applyProtection="1">
      <alignment horizontal="left"/>
      <protection/>
    </xf>
    <xf numFmtId="4" fontId="4" fillId="0" borderId="0" xfId="0" applyNumberFormat="1" applyFont="1" applyAlignment="1" applyProtection="1">
      <alignment horizontal="left"/>
      <protection/>
    </xf>
    <xf numFmtId="4" fontId="0" fillId="0" borderId="0" xfId="0" applyNumberFormat="1" applyAlignment="1">
      <alignment horizontal="left" vertical="top" wrapText="1"/>
    </xf>
    <xf numFmtId="4" fontId="10" fillId="33" borderId="15" xfId="0" applyNumberFormat="1" applyFont="1" applyFill="1" applyBorder="1" applyAlignment="1" applyProtection="1">
      <alignment vertical="top"/>
      <protection/>
    </xf>
    <xf numFmtId="4" fontId="9" fillId="0" borderId="21" xfId="0" applyNumberFormat="1" applyFont="1" applyFill="1" applyBorder="1" applyAlignment="1" applyProtection="1">
      <alignment vertical="top"/>
      <protection/>
    </xf>
    <xf numFmtId="4" fontId="10" fillId="0" borderId="30" xfId="0" applyNumberFormat="1" applyFont="1" applyBorder="1" applyAlignment="1" applyProtection="1">
      <alignment vertical="top"/>
      <protection/>
    </xf>
    <xf numFmtId="4" fontId="10" fillId="0" borderId="12" xfId="0" applyNumberFormat="1" applyFont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4" fontId="9" fillId="0" borderId="10" xfId="0" applyNumberFormat="1" applyFont="1" applyFill="1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center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14" fontId="6" fillId="0" borderId="0" xfId="0" applyNumberFormat="1" applyFont="1" applyAlignment="1" applyProtection="1">
      <alignment horizontal="left" wrapText="1"/>
      <protection/>
    </xf>
    <xf numFmtId="4" fontId="19" fillId="0" borderId="31" xfId="0" applyNumberFormat="1" applyFont="1" applyBorder="1" applyAlignment="1" applyProtection="1">
      <alignment horizontal="center" vertical="top"/>
      <protection/>
    </xf>
    <xf numFmtId="0" fontId="19" fillId="0" borderId="12" xfId="0" applyFont="1" applyBorder="1" applyAlignment="1">
      <alignment vertical="top" wrapText="1"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1" fontId="10" fillId="0" borderId="24" xfId="0" applyNumberFormat="1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35" xfId="0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10" fillId="0" borderId="12" xfId="0" applyNumberFormat="1" applyFont="1" applyFill="1" applyBorder="1" applyAlignment="1" applyProtection="1">
      <alignment vertical="top"/>
      <protection/>
    </xf>
    <xf numFmtId="4" fontId="10" fillId="0" borderId="21" xfId="0" applyNumberFormat="1" applyFont="1" applyFill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23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36" xfId="0" applyNumberFormat="1" applyFont="1" applyFill="1" applyBorder="1" applyAlignment="1" applyProtection="1">
      <alignment horizontal="center" vertical="center" wrapText="1"/>
      <protection/>
    </xf>
    <xf numFmtId="49" fontId="14" fillId="0" borderId="37" xfId="0" applyNumberFormat="1" applyFont="1" applyFill="1" applyBorder="1" applyAlignment="1" applyProtection="1">
      <alignment horizontal="center" vertical="center" wrapText="1"/>
      <protection/>
    </xf>
    <xf numFmtId="49" fontId="14" fillId="0" borderId="38" xfId="0" applyNumberFormat="1" applyFont="1" applyFill="1" applyBorder="1" applyAlignment="1" applyProtection="1">
      <alignment horizontal="center" vertical="center" wrapText="1"/>
      <protection/>
    </xf>
    <xf numFmtId="49" fontId="14" fillId="0" borderId="39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37" xfId="0" applyNumberFormat="1" applyFont="1" applyFill="1" applyBorder="1" applyAlignment="1" applyProtection="1">
      <alignment horizontal="center" vertical="center" wrapText="1"/>
      <protection/>
    </xf>
    <xf numFmtId="0" fontId="14" fillId="0" borderId="38" xfId="0" applyNumberFormat="1" applyFont="1" applyFill="1" applyBorder="1" applyAlignment="1" applyProtection="1">
      <alignment horizontal="center" vertical="center" wrapText="1"/>
      <protection/>
    </xf>
    <xf numFmtId="0" fontId="14" fillId="0" borderId="39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49" fontId="21" fillId="0" borderId="40" xfId="0" applyNumberFormat="1" applyFont="1" applyFill="1" applyBorder="1" applyAlignment="1" applyProtection="1">
      <alignment horizontal="center" vertical="center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/>
    </xf>
    <xf numFmtId="0" fontId="21" fillId="0" borderId="38" xfId="0" applyNumberFormat="1" applyFont="1" applyFill="1" applyBorder="1" applyAlignment="1" applyProtection="1">
      <alignment horizontal="center" vertical="center"/>
      <protection/>
    </xf>
    <xf numFmtId="0" fontId="21" fillId="0" borderId="39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40" xfId="0" applyNumberFormat="1" applyFont="1" applyFill="1" applyBorder="1" applyAlignment="1" applyProtection="1">
      <alignment horizontal="center" vertical="center" wrapText="1"/>
      <protection/>
    </xf>
    <xf numFmtId="0" fontId="13" fillId="0" borderId="41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49" fontId="15" fillId="0" borderId="28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7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33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28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49" fontId="20" fillId="36" borderId="40" xfId="0" applyNumberFormat="1" applyFont="1" applyFill="1" applyBorder="1" applyAlignment="1" applyProtection="1">
      <alignment horizontal="center" vertical="center"/>
      <protection/>
    </xf>
    <xf numFmtId="0" fontId="20" fillId="36" borderId="42" xfId="0" applyNumberFormat="1" applyFont="1" applyFill="1" applyBorder="1" applyAlignment="1" applyProtection="1">
      <alignment horizontal="center" vertical="center"/>
      <protection/>
    </xf>
    <xf numFmtId="0" fontId="20" fillId="36" borderId="41" xfId="0" applyNumberFormat="1" applyFont="1" applyFill="1" applyBorder="1" applyAlignment="1" applyProtection="1">
      <alignment horizontal="center" vertical="center"/>
      <protection/>
    </xf>
    <xf numFmtId="0" fontId="20" fillId="36" borderId="47" xfId="0" applyNumberFormat="1" applyFont="1" applyFill="1" applyBorder="1" applyAlignment="1" applyProtection="1">
      <alignment horizontal="center" vertical="center"/>
      <protection/>
    </xf>
    <xf numFmtId="49" fontId="20" fillId="0" borderId="48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43" xfId="0" applyNumberFormat="1" applyFont="1" applyFill="1" applyBorder="1" applyAlignment="1" applyProtection="1">
      <alignment horizontal="left" vertical="center"/>
      <protection/>
    </xf>
    <xf numFmtId="0" fontId="20" fillId="0" borderId="27" xfId="0" applyNumberFormat="1" applyFont="1" applyFill="1" applyBorder="1" applyAlignment="1" applyProtection="1">
      <alignment horizontal="left" vertical="center"/>
      <protection/>
    </xf>
    <xf numFmtId="49" fontId="18" fillId="34" borderId="17" xfId="0" applyNumberFormat="1" applyFont="1" applyFill="1" applyBorder="1" applyAlignment="1" applyProtection="1">
      <alignment horizontal="left" vertical="center"/>
      <protection/>
    </xf>
    <xf numFmtId="49" fontId="20" fillId="0" borderId="49" xfId="0" applyNumberFormat="1" applyFont="1" applyFill="1" applyBorder="1" applyAlignment="1" applyProtection="1">
      <alignment horizontal="left" vertical="center"/>
      <protection/>
    </xf>
    <xf numFmtId="0" fontId="20" fillId="0" borderId="45" xfId="0" applyNumberFormat="1" applyFont="1" applyFill="1" applyBorder="1" applyAlignment="1" applyProtection="1">
      <alignment horizontal="left" vertical="center"/>
      <protection/>
    </xf>
    <xf numFmtId="0" fontId="20" fillId="0" borderId="46" xfId="0" applyNumberFormat="1" applyFont="1" applyFill="1" applyBorder="1" applyAlignment="1" applyProtection="1">
      <alignment horizontal="left" vertical="center"/>
      <protection/>
    </xf>
    <xf numFmtId="0" fontId="20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I10" sqref="I10:I11"/>
    </sheetView>
  </sheetViews>
  <sheetFormatPr defaultColWidth="13.33203125" defaultRowHeight="10.5"/>
  <cols>
    <col min="1" max="1" width="13.33203125" style="45" customWidth="1"/>
    <col min="2" max="2" width="11.83203125" style="45" customWidth="1"/>
    <col min="3" max="3" width="25.33203125" style="45" customWidth="1"/>
    <col min="4" max="4" width="11.83203125" style="45" customWidth="1"/>
    <col min="5" max="5" width="16.33203125" style="45" customWidth="1"/>
    <col min="6" max="6" width="26.33203125" style="45" customWidth="1"/>
    <col min="7" max="7" width="13.33203125" style="45" customWidth="1"/>
    <col min="8" max="8" width="13.83203125" style="45" customWidth="1"/>
    <col min="9" max="9" width="26.16015625" style="45" customWidth="1"/>
    <col min="10" max="10" width="13.33203125" style="45" customWidth="1"/>
    <col min="11" max="11" width="13.66015625" style="45" bestFit="1" customWidth="1"/>
    <col min="12" max="16384" width="13.33203125" style="45" customWidth="1"/>
  </cols>
  <sheetData>
    <row r="1" spans="1:9" ht="28.5" customHeight="1" thickBot="1">
      <c r="A1" s="126" t="s">
        <v>17</v>
      </c>
      <c r="B1" s="127"/>
      <c r="C1" s="127"/>
      <c r="D1" s="127"/>
      <c r="E1" s="127"/>
      <c r="F1" s="127"/>
      <c r="G1" s="127"/>
      <c r="H1" s="127"/>
      <c r="I1" s="127"/>
    </row>
    <row r="2" spans="1:10" ht="12.75" customHeight="1">
      <c r="A2" s="128" t="s">
        <v>18</v>
      </c>
      <c r="B2" s="129"/>
      <c r="C2" s="132" t="s">
        <v>99</v>
      </c>
      <c r="D2" s="133"/>
      <c r="E2" s="136" t="s">
        <v>19</v>
      </c>
      <c r="F2" s="132" t="s">
        <v>84</v>
      </c>
      <c r="G2" s="137"/>
      <c r="H2" s="136" t="s">
        <v>20</v>
      </c>
      <c r="I2" s="140" t="s">
        <v>85</v>
      </c>
      <c r="J2" s="46"/>
    </row>
    <row r="3" spans="1:10" ht="12.75">
      <c r="A3" s="130"/>
      <c r="B3" s="131"/>
      <c r="C3" s="134"/>
      <c r="D3" s="135"/>
      <c r="E3" s="131"/>
      <c r="F3" s="138"/>
      <c r="G3" s="139"/>
      <c r="H3" s="131"/>
      <c r="I3" s="141"/>
      <c r="J3" s="46"/>
    </row>
    <row r="4" spans="1:10" ht="12.75">
      <c r="A4" s="142" t="s">
        <v>21</v>
      </c>
      <c r="B4" s="131"/>
      <c r="C4" s="143" t="s">
        <v>105</v>
      </c>
      <c r="D4" s="144"/>
      <c r="E4" s="147" t="s">
        <v>22</v>
      </c>
      <c r="F4" s="147"/>
      <c r="G4" s="131"/>
      <c r="H4" s="147" t="s">
        <v>20</v>
      </c>
      <c r="I4" s="148"/>
      <c r="J4" s="46"/>
    </row>
    <row r="5" spans="1:10" ht="12.75">
      <c r="A5" s="130"/>
      <c r="B5" s="131"/>
      <c r="C5" s="145"/>
      <c r="D5" s="146"/>
      <c r="E5" s="131"/>
      <c r="F5" s="131"/>
      <c r="G5" s="131"/>
      <c r="H5" s="131"/>
      <c r="I5" s="141"/>
      <c r="J5" s="46"/>
    </row>
    <row r="6" spans="1:10" ht="12.75" customHeight="1">
      <c r="A6" s="142" t="s">
        <v>23</v>
      </c>
      <c r="B6" s="131"/>
      <c r="C6" s="149" t="s">
        <v>99</v>
      </c>
      <c r="D6" s="150"/>
      <c r="E6" s="147" t="s">
        <v>24</v>
      </c>
      <c r="F6" s="147"/>
      <c r="G6" s="131"/>
      <c r="H6" s="147" t="s">
        <v>20</v>
      </c>
      <c r="I6" s="148"/>
      <c r="J6" s="46"/>
    </row>
    <row r="7" spans="1:10" ht="12.75">
      <c r="A7" s="130"/>
      <c r="B7" s="131"/>
      <c r="C7" s="151"/>
      <c r="D7" s="152"/>
      <c r="E7" s="131"/>
      <c r="F7" s="131"/>
      <c r="G7" s="131"/>
      <c r="H7" s="131"/>
      <c r="I7" s="141"/>
      <c r="J7" s="46"/>
    </row>
    <row r="8" spans="1:10" ht="12.75">
      <c r="A8" s="142" t="s">
        <v>25</v>
      </c>
      <c r="B8" s="131"/>
      <c r="C8" s="153"/>
      <c r="D8" s="131"/>
      <c r="E8" s="147" t="s">
        <v>26</v>
      </c>
      <c r="F8" s="131"/>
      <c r="G8" s="131"/>
      <c r="H8" s="147" t="s">
        <v>27</v>
      </c>
      <c r="I8" s="148" t="s">
        <v>104</v>
      </c>
      <c r="J8" s="46"/>
    </row>
    <row r="9" spans="1:10" ht="12.75">
      <c r="A9" s="130"/>
      <c r="B9" s="131"/>
      <c r="C9" s="131"/>
      <c r="D9" s="131"/>
      <c r="E9" s="131"/>
      <c r="F9" s="131"/>
      <c r="G9" s="131"/>
      <c r="H9" s="131"/>
      <c r="I9" s="141"/>
      <c r="J9" s="46"/>
    </row>
    <row r="10" spans="1:10" ht="12.75">
      <c r="A10" s="142" t="s">
        <v>28</v>
      </c>
      <c r="B10" s="131"/>
      <c r="C10" s="147"/>
      <c r="D10" s="131"/>
      <c r="E10" s="147" t="s">
        <v>29</v>
      </c>
      <c r="F10" s="147" t="s">
        <v>94</v>
      </c>
      <c r="G10" s="131"/>
      <c r="H10" s="147" t="s">
        <v>30</v>
      </c>
      <c r="I10" s="154">
        <v>43958</v>
      </c>
      <c r="J10" s="46"/>
    </row>
    <row r="11" spans="1:10" ht="12.75">
      <c r="A11" s="130"/>
      <c r="B11" s="131"/>
      <c r="C11" s="131"/>
      <c r="D11" s="131"/>
      <c r="E11" s="131"/>
      <c r="F11" s="131"/>
      <c r="G11" s="131"/>
      <c r="H11" s="131"/>
      <c r="I11" s="141"/>
      <c r="J11" s="46"/>
    </row>
    <row r="12" spans="1:9" ht="23.25" customHeight="1" thickBot="1">
      <c r="A12" s="155" t="s">
        <v>31</v>
      </c>
      <c r="B12" s="156"/>
      <c r="C12" s="156"/>
      <c r="D12" s="156"/>
      <c r="E12" s="156"/>
      <c r="F12" s="156"/>
      <c r="G12" s="156"/>
      <c r="H12" s="156"/>
      <c r="I12" s="157"/>
    </row>
    <row r="13" spans="1:10" ht="26.25" customHeight="1">
      <c r="A13" s="47" t="s">
        <v>32</v>
      </c>
      <c r="B13" s="158" t="s">
        <v>33</v>
      </c>
      <c r="C13" s="159"/>
      <c r="D13" s="48" t="s">
        <v>34</v>
      </c>
      <c r="E13" s="158" t="s">
        <v>35</v>
      </c>
      <c r="F13" s="159"/>
      <c r="G13" s="48" t="s">
        <v>36</v>
      </c>
      <c r="H13" s="158" t="s">
        <v>37</v>
      </c>
      <c r="I13" s="160"/>
      <c r="J13" s="46"/>
    </row>
    <row r="14" spans="1:10" ht="15" customHeight="1">
      <c r="A14" s="49" t="s">
        <v>38</v>
      </c>
      <c r="B14" s="50" t="s">
        <v>39</v>
      </c>
      <c r="C14" s="51">
        <f>SUM(rozpočet!F27)</f>
        <v>0</v>
      </c>
      <c r="D14" s="161" t="s">
        <v>40</v>
      </c>
      <c r="E14" s="162"/>
      <c r="F14" s="51">
        <v>0</v>
      </c>
      <c r="G14" s="161" t="s">
        <v>41</v>
      </c>
      <c r="H14" s="162"/>
      <c r="I14" s="52">
        <v>0</v>
      </c>
      <c r="J14" s="46"/>
    </row>
    <row r="15" spans="1:11" ht="15" customHeight="1">
      <c r="A15" s="49"/>
      <c r="B15" s="50" t="s">
        <v>42</v>
      </c>
      <c r="C15" s="51">
        <v>0</v>
      </c>
      <c r="D15" s="161" t="s">
        <v>43</v>
      </c>
      <c r="E15" s="162"/>
      <c r="F15" s="51">
        <v>0</v>
      </c>
      <c r="G15" s="161" t="s">
        <v>44</v>
      </c>
      <c r="H15" s="162"/>
      <c r="I15" s="52">
        <v>0</v>
      </c>
      <c r="J15" s="46"/>
      <c r="K15" s="53"/>
    </row>
    <row r="16" spans="1:10" ht="15" customHeight="1">
      <c r="A16" s="49" t="s">
        <v>45</v>
      </c>
      <c r="B16" s="50" t="s">
        <v>39</v>
      </c>
      <c r="C16" s="51">
        <v>0</v>
      </c>
      <c r="D16" s="161" t="s">
        <v>46</v>
      </c>
      <c r="E16" s="162"/>
      <c r="F16" s="51">
        <v>0</v>
      </c>
      <c r="G16" s="161" t="s">
        <v>47</v>
      </c>
      <c r="H16" s="162"/>
      <c r="I16" s="52">
        <v>0</v>
      </c>
      <c r="J16" s="46"/>
    </row>
    <row r="17" spans="1:10" ht="15" customHeight="1">
      <c r="A17" s="49"/>
      <c r="B17" s="50" t="s">
        <v>42</v>
      </c>
      <c r="C17" s="51">
        <v>0</v>
      </c>
      <c r="D17" s="161"/>
      <c r="E17" s="162"/>
      <c r="F17" s="54"/>
      <c r="G17" s="161" t="s">
        <v>48</v>
      </c>
      <c r="H17" s="162"/>
      <c r="I17" s="52">
        <v>0</v>
      </c>
      <c r="J17" s="46"/>
    </row>
    <row r="18" spans="1:10" ht="15" customHeight="1">
      <c r="A18" s="49" t="s">
        <v>49</v>
      </c>
      <c r="B18" s="50" t="s">
        <v>39</v>
      </c>
      <c r="C18" s="51">
        <v>0</v>
      </c>
      <c r="D18" s="161"/>
      <c r="E18" s="162"/>
      <c r="F18" s="54"/>
      <c r="G18" s="161" t="s">
        <v>50</v>
      </c>
      <c r="H18" s="162"/>
      <c r="I18" s="52">
        <v>0</v>
      </c>
      <c r="J18" s="46"/>
    </row>
    <row r="19" spans="1:10" ht="15" customHeight="1">
      <c r="A19" s="49"/>
      <c r="B19" s="50" t="s">
        <v>42</v>
      </c>
      <c r="C19" s="51">
        <v>0</v>
      </c>
      <c r="D19" s="161"/>
      <c r="E19" s="162"/>
      <c r="F19" s="54"/>
      <c r="G19" s="161" t="s">
        <v>51</v>
      </c>
      <c r="H19" s="162"/>
      <c r="I19" s="52">
        <v>0</v>
      </c>
      <c r="J19" s="46"/>
    </row>
    <row r="20" spans="1:10" ht="15" customHeight="1">
      <c r="A20" s="163" t="s">
        <v>52</v>
      </c>
      <c r="B20" s="164"/>
      <c r="C20" s="51">
        <v>0</v>
      </c>
      <c r="D20" s="161"/>
      <c r="E20" s="162"/>
      <c r="F20" s="54"/>
      <c r="G20" s="161"/>
      <c r="H20" s="162"/>
      <c r="I20" s="55"/>
      <c r="J20" s="46"/>
    </row>
    <row r="21" spans="1:10" ht="15" customHeight="1">
      <c r="A21" s="163" t="s">
        <v>53</v>
      </c>
      <c r="B21" s="164"/>
      <c r="C21" s="51">
        <v>0</v>
      </c>
      <c r="D21" s="161"/>
      <c r="E21" s="162"/>
      <c r="F21" s="54"/>
      <c r="G21" s="161"/>
      <c r="H21" s="162"/>
      <c r="I21" s="55"/>
      <c r="J21" s="46"/>
    </row>
    <row r="22" spans="1:10" ht="16.5" customHeight="1">
      <c r="A22" s="163" t="s">
        <v>54</v>
      </c>
      <c r="B22" s="164"/>
      <c r="C22" s="51">
        <f>SUM(C14:C21)</f>
        <v>0</v>
      </c>
      <c r="D22" s="167" t="s">
        <v>55</v>
      </c>
      <c r="E22" s="164"/>
      <c r="F22" s="51">
        <f>SUM(F14:F21)</f>
        <v>0</v>
      </c>
      <c r="G22" s="167" t="s">
        <v>56</v>
      </c>
      <c r="H22" s="164"/>
      <c r="I22" s="52">
        <f>SUM(I14:I21)</f>
        <v>0</v>
      </c>
      <c r="J22" s="46"/>
    </row>
    <row r="23" spans="1:9" ht="12.75">
      <c r="A23" s="56"/>
      <c r="B23" s="57"/>
      <c r="C23" s="57"/>
      <c r="D23" s="57"/>
      <c r="E23" s="57"/>
      <c r="F23" s="57"/>
      <c r="G23" s="57"/>
      <c r="H23" s="57"/>
      <c r="I23" s="58"/>
    </row>
    <row r="24" spans="1:9" ht="15" customHeight="1">
      <c r="A24" s="185" t="s">
        <v>57</v>
      </c>
      <c r="B24" s="166"/>
      <c r="C24" s="59">
        <v>0</v>
      </c>
      <c r="D24" s="46"/>
      <c r="E24" s="46"/>
      <c r="F24" s="46"/>
      <c r="G24" s="46"/>
      <c r="H24" s="46"/>
      <c r="I24" s="60"/>
    </row>
    <row r="25" spans="1:10" ht="15" customHeight="1">
      <c r="A25" s="185" t="s">
        <v>58</v>
      </c>
      <c r="B25" s="166"/>
      <c r="C25" s="59">
        <v>0</v>
      </c>
      <c r="D25" s="165" t="s">
        <v>59</v>
      </c>
      <c r="E25" s="166"/>
      <c r="F25" s="59">
        <f>ROUND(C25*(14/100),2)</f>
        <v>0</v>
      </c>
      <c r="G25" s="165" t="s">
        <v>13</v>
      </c>
      <c r="H25" s="166"/>
      <c r="I25" s="61">
        <f>SUM(C24:C26)</f>
        <v>0</v>
      </c>
      <c r="J25" s="46"/>
    </row>
    <row r="26" spans="1:10" ht="15" customHeight="1">
      <c r="A26" s="185" t="s">
        <v>60</v>
      </c>
      <c r="B26" s="166"/>
      <c r="C26" s="59">
        <f>C22+F22*I22</f>
        <v>0</v>
      </c>
      <c r="D26" s="165" t="s">
        <v>5</v>
      </c>
      <c r="E26" s="166"/>
      <c r="F26" s="59">
        <f>ROUND(C26*(21/100),2)</f>
        <v>0</v>
      </c>
      <c r="G26" s="165" t="s">
        <v>61</v>
      </c>
      <c r="H26" s="166"/>
      <c r="I26" s="61">
        <f>SUM(F25:F26)+I25</f>
        <v>0</v>
      </c>
      <c r="J26" s="46"/>
    </row>
    <row r="27" spans="1:9" ht="12.75">
      <c r="A27" s="62"/>
      <c r="B27" s="46"/>
      <c r="C27" s="46"/>
      <c r="D27" s="46"/>
      <c r="E27" s="46"/>
      <c r="F27" s="46"/>
      <c r="G27" s="46"/>
      <c r="H27" s="46"/>
      <c r="I27" s="60"/>
    </row>
    <row r="28" spans="1:10" ht="14.25" customHeight="1">
      <c r="A28" s="168"/>
      <c r="B28" s="169"/>
      <c r="C28" s="170"/>
      <c r="D28" s="177" t="s">
        <v>83</v>
      </c>
      <c r="E28" s="178"/>
      <c r="F28" s="179"/>
      <c r="G28" s="177" t="s">
        <v>82</v>
      </c>
      <c r="H28" s="178"/>
      <c r="I28" s="180"/>
      <c r="J28" s="46"/>
    </row>
    <row r="29" spans="1:10" ht="14.25" customHeight="1">
      <c r="A29" s="171"/>
      <c r="B29" s="172"/>
      <c r="C29" s="173"/>
      <c r="D29" s="181" t="s">
        <v>89</v>
      </c>
      <c r="E29" s="182"/>
      <c r="F29" s="183"/>
      <c r="G29" s="181" t="s">
        <v>91</v>
      </c>
      <c r="H29" s="182"/>
      <c r="I29" s="184"/>
      <c r="J29" s="46"/>
    </row>
    <row r="30" spans="1:10" ht="14.25" customHeight="1">
      <c r="A30" s="171"/>
      <c r="B30" s="172"/>
      <c r="C30" s="173"/>
      <c r="D30" s="181" t="s">
        <v>90</v>
      </c>
      <c r="E30" s="182"/>
      <c r="F30" s="183"/>
      <c r="G30" s="181" t="s">
        <v>92</v>
      </c>
      <c r="H30" s="182"/>
      <c r="I30" s="184"/>
      <c r="J30" s="46"/>
    </row>
    <row r="31" spans="1:10" ht="14.25" customHeight="1">
      <c r="A31" s="171"/>
      <c r="B31" s="172"/>
      <c r="C31" s="173"/>
      <c r="D31" s="181"/>
      <c r="E31" s="182"/>
      <c r="F31" s="183"/>
      <c r="G31" s="181"/>
      <c r="H31" s="182"/>
      <c r="I31" s="184"/>
      <c r="J31" s="46"/>
    </row>
    <row r="32" spans="1:10" ht="14.25" customHeight="1" thickBot="1">
      <c r="A32" s="174"/>
      <c r="B32" s="175"/>
      <c r="C32" s="176"/>
      <c r="D32" s="186" t="s">
        <v>62</v>
      </c>
      <c r="E32" s="187"/>
      <c r="F32" s="188"/>
      <c r="G32" s="186" t="s">
        <v>62</v>
      </c>
      <c r="H32" s="187"/>
      <c r="I32" s="189"/>
      <c r="J32" s="46"/>
    </row>
    <row r="33" spans="1:9" ht="12.75">
      <c r="A33" s="46"/>
      <c r="B33" s="46"/>
      <c r="C33" s="46"/>
      <c r="D33" s="46"/>
      <c r="E33" s="46"/>
      <c r="F33" s="46"/>
      <c r="G33" s="46"/>
      <c r="H33" s="46"/>
      <c r="I33" s="46"/>
    </row>
  </sheetData>
  <sheetProtection/>
  <mergeCells count="74">
    <mergeCell ref="D32:F32"/>
    <mergeCell ref="G32:I32"/>
    <mergeCell ref="D30:F30"/>
    <mergeCell ref="G30:I30"/>
    <mergeCell ref="D31:F31"/>
    <mergeCell ref="G31:I31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tabSelected="1" zoomScalePageLayoutView="0" workbookViewId="0" topLeftCell="B1">
      <selection activeCell="F2" sqref="F1:F16384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101" customWidth="1"/>
    <col min="5" max="5" width="17.16015625" style="4" customWidth="1"/>
    <col min="6" max="6" width="20.66015625" style="5" customWidth="1"/>
    <col min="7" max="7" width="14.33203125" style="81" customWidth="1"/>
    <col min="8" max="8" width="10.5" style="82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90" t="s">
        <v>95</v>
      </c>
      <c r="B1" s="190"/>
      <c r="C1" s="190"/>
      <c r="D1" s="190"/>
      <c r="E1" s="190"/>
      <c r="F1" s="190"/>
      <c r="H1" s="76"/>
    </row>
    <row r="2" spans="1:8" s="6" customFormat="1" ht="12.75" customHeight="1">
      <c r="A2" s="20" t="s">
        <v>97</v>
      </c>
      <c r="B2" s="7" t="s">
        <v>100</v>
      </c>
      <c r="C2" s="21" t="s">
        <v>4</v>
      </c>
      <c r="D2" s="97"/>
      <c r="E2" s="7"/>
      <c r="F2" s="7"/>
      <c r="G2" s="77"/>
      <c r="H2" s="76"/>
    </row>
    <row r="3" spans="1:8" s="6" customFormat="1" ht="12.75" customHeight="1">
      <c r="A3" s="20" t="s">
        <v>98</v>
      </c>
      <c r="B3" s="7" t="s">
        <v>106</v>
      </c>
      <c r="C3" s="7"/>
      <c r="D3" s="97"/>
      <c r="E3" s="14"/>
      <c r="F3" s="7"/>
      <c r="G3" s="77"/>
      <c r="H3" s="76"/>
    </row>
    <row r="4" spans="1:8" s="6" customFormat="1" ht="13.5" customHeight="1">
      <c r="A4" s="8" t="s">
        <v>96</v>
      </c>
      <c r="B4" s="7" t="s">
        <v>101</v>
      </c>
      <c r="C4" s="8"/>
      <c r="D4" s="97"/>
      <c r="E4" s="7"/>
      <c r="F4" s="7"/>
      <c r="G4" s="77"/>
      <c r="H4" s="76"/>
    </row>
    <row r="5" spans="1:8" s="6" customFormat="1" ht="1.5" customHeight="1">
      <c r="A5" s="9"/>
      <c r="B5" s="10"/>
      <c r="C5" s="11"/>
      <c r="D5" s="98"/>
      <c r="E5" s="12"/>
      <c r="F5" s="13"/>
      <c r="G5" s="78"/>
      <c r="H5" s="76"/>
    </row>
    <row r="6" spans="1:8" s="6" customFormat="1" ht="20.25" customHeight="1">
      <c r="A6" s="14" t="s">
        <v>15</v>
      </c>
      <c r="B6" s="14"/>
      <c r="C6" s="18"/>
      <c r="D6" s="99"/>
      <c r="E6" s="14"/>
      <c r="F6" s="14"/>
      <c r="G6" s="79"/>
      <c r="H6" s="76"/>
    </row>
    <row r="7" spans="1:8" s="6" customFormat="1" ht="12.75" customHeight="1">
      <c r="A7" s="14" t="s">
        <v>1</v>
      </c>
      <c r="B7" s="14"/>
      <c r="C7" s="18" t="s">
        <v>29</v>
      </c>
      <c r="D7" s="99" t="s">
        <v>94</v>
      </c>
      <c r="E7" s="14"/>
      <c r="F7" s="74" t="s">
        <v>4</v>
      </c>
      <c r="G7" s="79"/>
      <c r="H7" s="76"/>
    </row>
    <row r="8" spans="1:8" s="6" customFormat="1" ht="12.75" customHeight="1">
      <c r="A8" s="14"/>
      <c r="B8" s="15"/>
      <c r="C8" s="19" t="s">
        <v>93</v>
      </c>
      <c r="D8" s="111">
        <v>43958</v>
      </c>
      <c r="E8" s="16" t="s">
        <v>4</v>
      </c>
      <c r="F8" s="75" t="s">
        <v>4</v>
      </c>
      <c r="G8" s="79"/>
      <c r="H8" s="76"/>
    </row>
    <row r="9" spans="1:8" s="6" customFormat="1" ht="6.75" customHeight="1">
      <c r="A9" s="17"/>
      <c r="B9" s="17"/>
      <c r="C9" s="17"/>
      <c r="D9" s="100"/>
      <c r="E9" s="17" t="s">
        <v>4</v>
      </c>
      <c r="F9" s="17"/>
      <c r="G9" s="80"/>
      <c r="H9" s="76"/>
    </row>
    <row r="10" ht="24" customHeight="1" thickBot="1"/>
    <row r="11" spans="1:10" s="22" customFormat="1" ht="21.75" thickBot="1">
      <c r="A11" s="27" t="s">
        <v>6</v>
      </c>
      <c r="B11" s="28" t="s">
        <v>7</v>
      </c>
      <c r="C11" s="29" t="s">
        <v>0</v>
      </c>
      <c r="D11" s="102" t="s">
        <v>8</v>
      </c>
      <c r="E11" s="28" t="s">
        <v>9</v>
      </c>
      <c r="F11" s="30" t="s">
        <v>10</v>
      </c>
      <c r="G11" s="83" t="s">
        <v>78</v>
      </c>
      <c r="H11" s="84" t="s">
        <v>79</v>
      </c>
      <c r="I11" s="66"/>
      <c r="J11" s="66" t="s">
        <v>66</v>
      </c>
    </row>
    <row r="12" spans="1:10" s="22" customFormat="1" ht="15">
      <c r="A12" s="114" t="s">
        <v>11</v>
      </c>
      <c r="B12" s="119" t="s">
        <v>102</v>
      </c>
      <c r="C12" s="31" t="s">
        <v>12</v>
      </c>
      <c r="D12" s="107">
        <v>1</v>
      </c>
      <c r="E12" s="23">
        <v>0</v>
      </c>
      <c r="F12" s="24">
        <f aca="true" t="shared" si="0" ref="F12:F26">E12*D12</f>
        <v>0</v>
      </c>
      <c r="G12" s="85"/>
      <c r="H12" s="86"/>
      <c r="I12" s="87"/>
      <c r="J12" s="66"/>
    </row>
    <row r="13" spans="1:10" s="22" customFormat="1" ht="15">
      <c r="A13" s="115">
        <v>113728</v>
      </c>
      <c r="B13" s="120" t="s">
        <v>77</v>
      </c>
      <c r="C13" s="33" t="s">
        <v>68</v>
      </c>
      <c r="D13" s="108">
        <v>12.5</v>
      </c>
      <c r="E13" s="25">
        <v>0</v>
      </c>
      <c r="F13" s="26">
        <f t="shared" si="0"/>
        <v>0</v>
      </c>
      <c r="G13" s="88" t="s">
        <v>4</v>
      </c>
      <c r="H13" s="89" t="s">
        <v>4</v>
      </c>
      <c r="I13" s="90"/>
      <c r="J13" s="67"/>
    </row>
    <row r="14" spans="1:10" s="22" customFormat="1" ht="15">
      <c r="A14" s="115">
        <v>919121</v>
      </c>
      <c r="B14" s="120" t="s">
        <v>76</v>
      </c>
      <c r="C14" s="33" t="s">
        <v>16</v>
      </c>
      <c r="D14" s="108">
        <v>15</v>
      </c>
      <c r="E14" s="25">
        <v>0</v>
      </c>
      <c r="F14" s="26">
        <f t="shared" si="0"/>
        <v>0</v>
      </c>
      <c r="G14" s="88"/>
      <c r="H14" s="91"/>
      <c r="I14" s="90"/>
      <c r="J14" s="67" t="s">
        <v>4</v>
      </c>
    </row>
    <row r="15" spans="1:10" s="22" customFormat="1" ht="15">
      <c r="A15" s="115">
        <v>93818</v>
      </c>
      <c r="B15" s="120" t="s">
        <v>75</v>
      </c>
      <c r="C15" s="33" t="s">
        <v>2</v>
      </c>
      <c r="D15" s="108">
        <v>17063</v>
      </c>
      <c r="E15" s="25">
        <v>0</v>
      </c>
      <c r="F15" s="26">
        <f t="shared" si="0"/>
        <v>0</v>
      </c>
      <c r="G15" s="88"/>
      <c r="H15" s="91"/>
      <c r="I15" s="90"/>
      <c r="J15" s="67" t="s">
        <v>4</v>
      </c>
    </row>
    <row r="16" spans="1:10" s="22" customFormat="1" ht="15">
      <c r="A16" s="115" t="s">
        <v>81</v>
      </c>
      <c r="B16" s="120" t="s">
        <v>80</v>
      </c>
      <c r="C16" s="33" t="s">
        <v>68</v>
      </c>
      <c r="D16" s="108">
        <v>930</v>
      </c>
      <c r="E16" s="25">
        <v>0</v>
      </c>
      <c r="F16" s="26">
        <f t="shared" si="0"/>
        <v>0</v>
      </c>
      <c r="G16" s="112">
        <v>2132.88</v>
      </c>
      <c r="H16" s="91"/>
      <c r="I16" s="90"/>
      <c r="J16" s="67" t="s">
        <v>107</v>
      </c>
    </row>
    <row r="17" spans="1:10" s="22" customFormat="1" ht="15">
      <c r="A17" s="115">
        <v>573223</v>
      </c>
      <c r="B17" s="120" t="s">
        <v>70</v>
      </c>
      <c r="C17" s="33" t="s">
        <v>2</v>
      </c>
      <c r="D17" s="108">
        <v>17063</v>
      </c>
      <c r="E17" s="25">
        <v>0</v>
      </c>
      <c r="F17" s="26">
        <f t="shared" si="0"/>
        <v>0</v>
      </c>
      <c r="G17" s="88"/>
      <c r="H17" s="91"/>
      <c r="I17" s="90"/>
      <c r="J17" s="67"/>
    </row>
    <row r="18" spans="1:10" s="65" customFormat="1" ht="15">
      <c r="A18" s="116" t="s">
        <v>69</v>
      </c>
      <c r="B18" s="121" t="s">
        <v>73</v>
      </c>
      <c r="C18" s="33" t="s">
        <v>2</v>
      </c>
      <c r="D18" s="109">
        <v>17063</v>
      </c>
      <c r="E18" s="63">
        <v>0</v>
      </c>
      <c r="F18" s="64">
        <f t="shared" si="0"/>
        <v>0</v>
      </c>
      <c r="G18" s="88"/>
      <c r="H18" s="91"/>
      <c r="I18" s="90"/>
      <c r="J18" s="67" t="s">
        <v>103</v>
      </c>
    </row>
    <row r="19" spans="1:10" s="22" customFormat="1" ht="21" customHeight="1">
      <c r="A19" s="115" t="s">
        <v>11</v>
      </c>
      <c r="B19" s="121" t="s">
        <v>63</v>
      </c>
      <c r="C19" s="33" t="s">
        <v>2</v>
      </c>
      <c r="D19" s="109">
        <v>250</v>
      </c>
      <c r="E19" s="63">
        <v>0</v>
      </c>
      <c r="F19" s="64">
        <f t="shared" si="0"/>
        <v>0</v>
      </c>
      <c r="G19" s="88"/>
      <c r="H19" s="91"/>
      <c r="I19" s="90"/>
      <c r="J19" s="113" t="s">
        <v>67</v>
      </c>
    </row>
    <row r="20" spans="1:10" s="22" customFormat="1" ht="15">
      <c r="A20" s="115">
        <v>113761</v>
      </c>
      <c r="B20" s="120" t="s">
        <v>74</v>
      </c>
      <c r="C20" s="33" t="s">
        <v>3</v>
      </c>
      <c r="D20" s="108">
        <v>15</v>
      </c>
      <c r="E20" s="25">
        <v>0</v>
      </c>
      <c r="F20" s="26">
        <f t="shared" si="0"/>
        <v>0</v>
      </c>
      <c r="G20" s="88"/>
      <c r="H20" s="91"/>
      <c r="I20" s="90"/>
      <c r="J20" s="67" t="s">
        <v>4</v>
      </c>
    </row>
    <row r="21" spans="1:10" s="22" customFormat="1" ht="15">
      <c r="A21" s="115">
        <v>931312</v>
      </c>
      <c r="B21" s="120" t="s">
        <v>64</v>
      </c>
      <c r="C21" s="33" t="s">
        <v>3</v>
      </c>
      <c r="D21" s="108">
        <v>15</v>
      </c>
      <c r="E21" s="25">
        <v>0</v>
      </c>
      <c r="F21" s="26">
        <f t="shared" si="0"/>
        <v>0</v>
      </c>
      <c r="G21" s="88"/>
      <c r="H21" s="91"/>
      <c r="I21" s="90"/>
      <c r="J21" s="67" t="s">
        <v>4</v>
      </c>
    </row>
    <row r="22" spans="1:10" s="22" customFormat="1" ht="15">
      <c r="A22" s="115">
        <v>56962</v>
      </c>
      <c r="B22" s="120" t="s">
        <v>72</v>
      </c>
      <c r="C22" s="33" t="s">
        <v>2</v>
      </c>
      <c r="D22" s="124">
        <v>1766</v>
      </c>
      <c r="E22" s="34">
        <v>0</v>
      </c>
      <c r="F22" s="26">
        <f t="shared" si="0"/>
        <v>0</v>
      </c>
      <c r="G22" s="88"/>
      <c r="H22" s="91"/>
      <c r="I22" s="90"/>
      <c r="J22" s="67" t="s">
        <v>108</v>
      </c>
    </row>
    <row r="23" spans="1:10" s="22" customFormat="1" ht="15">
      <c r="A23" s="117" t="s">
        <v>11</v>
      </c>
      <c r="B23" s="122" t="s">
        <v>86</v>
      </c>
      <c r="C23" s="42" t="s">
        <v>2</v>
      </c>
      <c r="D23" s="125">
        <v>1766</v>
      </c>
      <c r="E23" s="44">
        <v>0</v>
      </c>
      <c r="F23" s="43">
        <f t="shared" si="0"/>
        <v>0</v>
      </c>
      <c r="G23" s="88"/>
      <c r="H23" s="91"/>
      <c r="I23" s="90"/>
      <c r="J23" s="67" t="s">
        <v>108</v>
      </c>
    </row>
    <row r="24" spans="1:10" s="22" customFormat="1" ht="15">
      <c r="A24" s="117" t="s">
        <v>11</v>
      </c>
      <c r="B24" s="122" t="s">
        <v>87</v>
      </c>
      <c r="C24" s="42" t="s">
        <v>16</v>
      </c>
      <c r="D24" s="103">
        <v>5300</v>
      </c>
      <c r="E24" s="44">
        <v>0</v>
      </c>
      <c r="F24" s="43">
        <f t="shared" si="0"/>
        <v>0</v>
      </c>
      <c r="G24" s="88"/>
      <c r="H24" s="91"/>
      <c r="I24" s="90"/>
      <c r="J24" s="67" t="s">
        <v>109</v>
      </c>
    </row>
    <row r="25" spans="1:10" s="22" customFormat="1" ht="15">
      <c r="A25" s="117" t="s">
        <v>11</v>
      </c>
      <c r="B25" s="122" t="s">
        <v>88</v>
      </c>
      <c r="C25" s="42" t="s">
        <v>65</v>
      </c>
      <c r="D25" s="103">
        <v>106</v>
      </c>
      <c r="E25" s="44">
        <v>0</v>
      </c>
      <c r="F25" s="43">
        <f t="shared" si="0"/>
        <v>0</v>
      </c>
      <c r="G25" s="88"/>
      <c r="H25" s="91"/>
      <c r="I25" s="90"/>
      <c r="J25" s="67" t="s">
        <v>110</v>
      </c>
    </row>
    <row r="26" spans="1:10" s="22" customFormat="1" ht="15.75" thickBot="1">
      <c r="A26" s="118">
        <v>915211</v>
      </c>
      <c r="B26" s="123" t="s">
        <v>71</v>
      </c>
      <c r="C26" s="71" t="s">
        <v>2</v>
      </c>
      <c r="D26" s="110">
        <v>662.5</v>
      </c>
      <c r="E26" s="72">
        <v>0</v>
      </c>
      <c r="F26" s="73">
        <f t="shared" si="0"/>
        <v>0</v>
      </c>
      <c r="G26" s="85"/>
      <c r="H26" s="86"/>
      <c r="I26" s="87"/>
      <c r="J26" s="67" t="s">
        <v>111</v>
      </c>
    </row>
    <row r="27" spans="1:10" s="22" customFormat="1" ht="15">
      <c r="A27" s="68"/>
      <c r="B27" s="69" t="s">
        <v>13</v>
      </c>
      <c r="C27" s="69"/>
      <c r="D27" s="104"/>
      <c r="E27" s="70" t="s">
        <v>4</v>
      </c>
      <c r="F27" s="96">
        <f>SUM(F12:F26)</f>
        <v>0</v>
      </c>
      <c r="G27" s="93"/>
      <c r="H27" s="93"/>
      <c r="I27" s="94"/>
      <c r="J27" s="95"/>
    </row>
    <row r="28" spans="1:10" s="22" customFormat="1" ht="15">
      <c r="A28" s="35"/>
      <c r="B28" s="32" t="s">
        <v>5</v>
      </c>
      <c r="C28" s="32"/>
      <c r="D28" s="105"/>
      <c r="E28" s="36" t="s">
        <v>4</v>
      </c>
      <c r="F28" s="37">
        <f>F27*0.21</f>
        <v>0</v>
      </c>
      <c r="G28" s="93"/>
      <c r="H28" s="93"/>
      <c r="I28" s="94"/>
      <c r="J28" s="95"/>
    </row>
    <row r="29" spans="1:10" s="22" customFormat="1" ht="15.75" thickBot="1">
      <c r="A29" s="38"/>
      <c r="B29" s="39" t="s">
        <v>14</v>
      </c>
      <c r="C29" s="39"/>
      <c r="D29" s="106"/>
      <c r="E29" s="40" t="s">
        <v>4</v>
      </c>
      <c r="F29" s="41">
        <f>F28+F27</f>
        <v>0</v>
      </c>
      <c r="G29" s="93"/>
      <c r="H29" s="93"/>
      <c r="I29" s="94"/>
      <c r="J29" s="95"/>
    </row>
    <row r="30" spans="7:10" ht="24" customHeight="1">
      <c r="G30" s="93"/>
      <c r="H30" s="93"/>
      <c r="I30" s="94"/>
      <c r="J30" s="95"/>
    </row>
    <row r="31" spans="2:10" ht="12" customHeight="1">
      <c r="B31" s="3" t="s">
        <v>112</v>
      </c>
      <c r="G31" s="93"/>
      <c r="H31" s="93"/>
      <c r="I31" s="94"/>
      <c r="J31" s="95"/>
    </row>
    <row r="32" spans="7:10" ht="12" customHeight="1">
      <c r="G32" s="93"/>
      <c r="H32" s="93"/>
      <c r="I32" s="94"/>
      <c r="J32" s="95"/>
    </row>
    <row r="33" spans="7:10" ht="12" customHeight="1">
      <c r="G33" s="92"/>
      <c r="H33" s="92"/>
      <c r="I33" s="22"/>
      <c r="J33" s="22"/>
    </row>
    <row r="34" spans="7:10" ht="12" customHeight="1">
      <c r="G34" s="92"/>
      <c r="H34" s="92"/>
      <c r="I34" s="22"/>
      <c r="J34" s="22"/>
    </row>
    <row r="35" spans="7:10" ht="12" customHeight="1">
      <c r="G35" s="92"/>
      <c r="H35" s="92"/>
      <c r="I35" s="22"/>
      <c r="J35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sabina.kolocova</cp:lastModifiedBy>
  <cp:lastPrinted>2019-01-30T07:52:42Z</cp:lastPrinted>
  <dcterms:created xsi:type="dcterms:W3CDTF">2014-05-16T09:31:30Z</dcterms:created>
  <dcterms:modified xsi:type="dcterms:W3CDTF">2020-06-22T09:24:10Z</dcterms:modified>
  <cp:category/>
  <cp:version/>
  <cp:contentType/>
  <cp:contentStatus/>
</cp:coreProperties>
</file>