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.101" sheetId="2" r:id="rId2"/>
    <sheet name="SO.301" sheetId="3" r:id="rId3"/>
    <sheet name="VoN.101" sheetId="4" r:id="rId4"/>
    <sheet name="VoN.301" sheetId="5" r:id="rId5"/>
  </sheets>
  <definedNames/>
  <calcPr fullCalcOnLoad="1"/>
</workbook>
</file>

<file path=xl/sharedStrings.xml><?xml version="1.0" encoding="utf-8"?>
<sst xmlns="http://schemas.openxmlformats.org/spreadsheetml/2006/main" count="901" uniqueCount="245">
  <si>
    <t>Soupis objektů s DPH</t>
  </si>
  <si>
    <t>Stavba: 2016-011 - III/23639 Kvíc, odvodnění silnice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</si>
  <si>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</si>
  <si>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</si>
  <si>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</si>
  <si>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</si>
  <si>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</si>
  <si>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</si>
  <si>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</si>
  <si>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</si>
  <si>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</si>
  <si>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</si>
  <si>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</si>
  <si>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</si>
  <si>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2016-011</t>
  </si>
  <si>
    <t>III/23639 Kvíc, odvodnění silnice</t>
  </si>
  <si>
    <t>O</t>
  </si>
  <si>
    <t>Rozpočet:</t>
  </si>
  <si>
    <t>0,00</t>
  </si>
  <si>
    <t>15,00</t>
  </si>
  <si>
    <t>21,00</t>
  </si>
  <si>
    <t>3</t>
  </si>
  <si>
    <t>2</t>
  </si>
  <si>
    <t>SO.101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</si>
  <si>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</si>
  <si>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</si>
  <si>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</si>
  <si>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</si>
  <si>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</si>
  <si>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</si>
  <si>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</si>
  <si>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</si>
  <si>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</si>
  <si>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</si>
  <si>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</si>
  <si>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</si>
  <si>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</si>
  <si>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</si>
  <si>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</si>
  <si>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</si>
  <si>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</si>
  <si>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</si>
  <si>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</si>
  <si>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</si>
  <si>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</si>
  <si>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</si>
  <si>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</si>
  <si>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</si>
  <si>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</si>
  <si>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</si>
  <si>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Přebytečná zemina a štěrky z demolic a odkopů</t>
  </si>
  <si>
    <t>VV</t>
  </si>
  <si>
    <t>2,35*185,0=434,750 [A] "- odkop svahu podél komunikace" 
0,150*202,0=30,300 [B] "- čištění krajnic podél komunikace" 
0,60*0,450*182,0=49,140 [C] "- rýhy pro drenáže" 
Celkem: A+B+C=514,190 [D]</t>
  </si>
  <si>
    <t>TS</t>
  </si>
  <si>
    <t>zahrnuje veškeré poplatky provozovateli skládky související s uložením odpadu na skládce.</t>
  </si>
  <si>
    <t>Zemní práce</t>
  </si>
  <si>
    <t>11201</t>
  </si>
  <si>
    <t>KÁCENÍ STROMŮ D KMENE DO 0,5M S ODSTRANĚNÍM PAŘEZŮ</t>
  </si>
  <si>
    <t>KUS</t>
  </si>
  <si>
    <t>vč. případného poplatku za skládku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</si>
  <si>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</si>
  <si>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</t>
  </si>
  <si>
    <t>KÁCENÍ STROMŮ D KMENE DO 0,9M S ODSTRANĚNÍM PAŘEZŮ</t>
  </si>
  <si>
    <t>12110</t>
  </si>
  <si>
    <t>SEJMUTÍ ORNICE NEBO LESNÍ PŮDY</t>
  </si>
  <si>
    <t>0,150*687,0*1,05=108,203 [A] "- sejmutí 150 mm humózní vrstvy"</t>
  </si>
  <si>
    <t>položka zahrnuje sejmutí ornice bez ohledu na tloušťku vrstvy a její vodorovnou dopravu 
nezahrnuje uložení na trvalou skládku</t>
  </si>
  <si>
    <t>12273</t>
  </si>
  <si>
    <t>ODKOPÁVKY A PROKOPÁVKY OBECNÉ TŘ. I</t>
  </si>
  <si>
    <t>2,35*185,0=434,750 [A] "- odkop svahu podél komunikace"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</si>
  <si>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</si>
  <si>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12924</t>
  </si>
  <si>
    <t>ČIŠTĚNÍ KRAJNIC OD NÁNOSU TL. DO 200MM</t>
  </si>
  <si>
    <t>M2</t>
  </si>
  <si>
    <t>202,0=202,000 [A] "- podél komunikace"</t>
  </si>
  <si>
    <t>- vodorovná a svislá doprava, přemístění, přeložení, manipulace s výkopkem a uložení na skládku (bez poplatku)</t>
  </si>
  <si>
    <t>7</t>
  </si>
  <si>
    <t>13273</t>
  </si>
  <si>
    <t>HLOUBENÍ RÝH ŠÍŘ DO 2M PAŽ I NEPAŽ TŘ. I</t>
  </si>
  <si>
    <t>0,60*0,450*182,0=49,140 [A] "- pro drenáže"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</si>
  <si>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</si>
  <si>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8</t>
  </si>
  <si>
    <t>17120</t>
  </si>
  <si>
    <t>ULOŽENÍ SYPANINY DO NÁSYPŮ A NA SKLÁDKY BEZ ZHUTNĚNÍ</t>
  </si>
  <si>
    <t>Uložení přebytečné zeminy z odkopů pro komunikace a konstrukce 
Uložení ornice pro následné využití na deponii k tomu určené</t>
  </si>
  <si>
    <t>Uložení materiálu z výkopů na skládku: 
2,35*185,0=434,750 [A] "- odkop svahu podél komunikace" 
0,150*202,0=30,300 [B] "- čištění krajnic podél komunikace" 
0,60*0,450*182,0=49,140 [C] "- rýhy pro drenáže" 
Uložení přebytečné ornice na deponii investora: 
0,150*687,0*1,05=108,203 [D] "- sejmutí 150 mm humózní vrstvy" 
-0,150*1,12*(103,0+450,0+52,0)=- 101,640 [E] "- zpětně využitá ornice" 
Celkem: A+B+C+D+E=520,753 [F]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</si>
  <si>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</si>
  <si>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18222</t>
  </si>
  <si>
    <t>ROZPROSTŘENÍ ORNICE VE SVAHU V TL DO 0,15M</t>
  </si>
  <si>
    <t>1,12*(103,0+450,0+52,0)=677,600 [A]</t>
  </si>
  <si>
    <t>položka zahrnuje: 
nutné přemístění ornice z dočasných skládek vzdálených do 50m 
rozprostření ornice v předepsané tloušťce ve svahu přes 1:5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</si>
  <si>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</si>
  <si>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</si>
  <si>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</si>
  <si>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11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</si>
  <si>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</si>
  <si>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</si>
  <si>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</si>
  <si>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Základy</t>
  </si>
  <si>
    <t>12</t>
  </si>
  <si>
    <t>21197</t>
  </si>
  <si>
    <t>OPLÁŠTĚNÍ ODVODŇOVACÍCH ŽEBER Z GEOTEXTILIE</t>
  </si>
  <si>
    <t>2,450*182,0=445,900 [A] "- drenáž v příkopu"</t>
  </si>
  <si>
    <t>položka zahrnuje dodávku předepsané geotextilie, mimostaveništní a vnitrostaveništní dopravu a její uložení včetně potřebných přesahů (nezapočítávají se do výměry)</t>
  </si>
  <si>
    <t>13</t>
  </si>
  <si>
    <t>21203</t>
  </si>
  <si>
    <t>TRATIVODY KOMPLET Z TRUB NEKOV DN DO 150MM</t>
  </si>
  <si>
    <t>M</t>
  </si>
  <si>
    <t>182,0=182,000 [A] "- drenáž v příkopu"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</si>
  <si>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</si>
  <si>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Vodorovné konstrukce</t>
  </si>
  <si>
    <t>14</t>
  </si>
  <si>
    <t>466921</t>
  </si>
  <si>
    <t>DLAŽBY VEGETAČNÍ Z BETONOVÝCH DLAŽDIC NA SUCHO</t>
  </si>
  <si>
    <t>1,12*52,0=58,240 [A] "- zpevnění svahu"</t>
  </si>
  <si>
    <t>položka zahrnuje: 
- povrchovou úpravu podkladu 
- zřízení spojovací vrstvy 
- dodávku a uložení předepsaných dlažebních prvků do předepsaného tvaru 
- spárování, těsnění, tmelení a vyplnění spar případně s vyklínováním 
- úprava povrchu pro odvedení srážkové vody 
- výplň otvorů drnem nebo ornicí s osetím, případně kamenivem 
- výplň spar předepsaným materiálem 
- nutné zemní práce (svahování, úpravu pláně a pod.) 
- nezahrnuje podklad pod dlažbu, vykazuje se samostatně položkami SD 45</t>
  </si>
  <si>
    <t>15</t>
  </si>
  <si>
    <t>56335</t>
  </si>
  <si>
    <t>VOZOVKOVÉ VRSTVY ZE ŠTĚRKODRTI TL. DO 250MM</t>
  </si>
  <si>
    <t>12,0=12,000 [A] "- zpevnění sjezdu na ZÚ"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</si>
  <si>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</si>
  <si>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16</t>
  </si>
  <si>
    <t>56933</t>
  </si>
  <si>
    <t>ZPEVNĚNÍ KRAJNIC ZE ŠTĚRKODRTI TL. DO 150MM</t>
  </si>
  <si>
    <t>139,0=139,000 [A] "- podél komunikace"</t>
  </si>
  <si>
    <t>- dodání kameniva předepsané kvality a zrnitosti 
- rozprostření a zhutnění vrstvy v předepsané tloušťce 
- zřízení vrstvy bez rozlišení šířky, pokládání vrstvy po etapách</t>
  </si>
  <si>
    <t>Ostatní konstrukce a práce</t>
  </si>
  <si>
    <t>17</t>
  </si>
  <si>
    <t>91228</t>
  </si>
  <si>
    <t>SMĚROVÉ SLOUPKY Z PLAST HMOT VČETNĚ ODRAZNÉHO PÁSKU</t>
  </si>
  <si>
    <t>položka zahrnuje: 
- dodání a osazení sloupku včetně nutných zemních prací 
- vnitrostaveništní a mimostaveništní doprava 
- odrazky plastové nebo z retroreflexní fólie</t>
  </si>
  <si>
    <t>18</t>
  </si>
  <si>
    <t>935222</t>
  </si>
  <si>
    <t>PŘÍKOPOVÉ ŽLABY Z BETON TVÁRNIC ŠÍŘ DO 900MM DO BETONU TL 100MM</t>
  </si>
  <si>
    <t>182,0=182,000 [A] "- žlabovky v příkopu"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</si>
  <si>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</si>
  <si>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SO.301</t>
  </si>
  <si>
    <t>Odvodnění</t>
  </si>
  <si>
    <t>výkopy 
40,00+162,814+17,024=219,838 [A] 
zpětný zásyp 
-(79,109-5,894)=-73,215 [B] 
Celkem: A+B=146,623 [C]</t>
  </si>
  <si>
    <t>ornice z plochy výstavby 
135,07*1,50*0,25=50,651 [A] 
19,33*1,50*0,25=7,249 [B] 
pro výústní objekt 
(5,50+2*1,50)*(3,69+1,34+1,37+2*1,50)*0,15=11,985 [C] 
Celkem: A+B+C=69,885 [D]</t>
  </si>
  <si>
    <t>13173</t>
  </si>
  <si>
    <t>HLOUBENÍ JAM ZAPAŽ I NEPAŽ TŘ. I</t>
  </si>
  <si>
    <t>pro protlak 
startovací 
2,0*5,0*2,50=25,000 [A] 
dojezd 
2,0*3,0*2,50=15,000 [B] 
Celkem: A+B=40,000 [C]</t>
  </si>
  <si>
    <t>pro stoku B 
19,33*1,20*(1,08-0,25+2,0-0,25)/2=29,923 [A] 
výkop pro stoku A 
6,51*1,20*(0,16+1,56-0,25)/2=5,742 [B] 
(49,63-6,51)*1,20*(1,46-0,25+1,56-0,25)/2=65,197 [C] 
(83,30-49,63)*1,20*(1,97-0,25-1,46-0,25)/2=0,202 [D] 
(135,07-90,88)*1,20*(1,97-0,25+0,69-0,25)/2=57,270 [E] 
betonový práh vyústění 
(3,69+1,34+1,37)*0,50*0,70*2=4,480 [F] 
Celkem: A+B+C+D+E+F=162,814 [G]</t>
  </si>
  <si>
    <t>13373</t>
  </si>
  <si>
    <t>HLOUBENÍ ŠACHET ZAPAŽ I NEPAŽ TŘ. I</t>
  </si>
  <si>
    <t>pro šachty 
1,20*1,20*(1,90+1,80+1,90)=8,064 [A] 
horská vpusť 
2,00*1,40*1,60*2=8,960 [B] 
Celkem: A+B=17,024 [C]</t>
  </si>
  <si>
    <t>141158</t>
  </si>
  <si>
    <t>PROTLAČOVÁNÍ OCELOVÉHO POTRUBÍ DN DO 600MM</t>
  </si>
  <si>
    <t>protlak pod komunikací 
90,88-83,88=7,000 [A]</t>
  </si>
  <si>
    <t>položka zahrnuje dodávku protlačovaného potrubí a veškeré pomocné práce (startovací zařízení, startovací a cílová jáma, opěrné a vodící bloky a pod.)</t>
  </si>
  <si>
    <t>výkopy 
40,00+162,814+17,024=219,838 [A] 
zpětný zásyp 
-(79,109-5,894)=-73,215 [B] 
Uložení přebytečné ornice na deponii investora: 
69,885-0,15*44,70-0,25*231,60=5,280 [C] 
Celkem: A+B+C=151,903 [D]</t>
  </si>
  <si>
    <t>17581</t>
  </si>
  <si>
    <t>OBSYP POTRUBÍ A OBJEKTŮ Z NAKUPOVANÝCH MATERIÁLŮ</t>
  </si>
  <si>
    <t>kolem HV 
(2,00*1,50-1,50*0,90)*1,35=2,228 [A] 
kolem šachet 
(1,20*1,20-3,14159*00,50*0,50)*(1,90+1,80+1,90)=3,666 [B] 
protlak - zpětná zemina - dle výkopu 
40,00=40,000 [C] 
rýhy pro kanalizaci 
158,334=158,334 [D] 
podsyp 
-(15,368+2,32)=-17,688 [E] 
obsyp potrubí 
92,00*(1,20*0,60-3,14159*0,15*0,15)=59,737 [F] 
(43,08+19,33)*(1,20*0,55-3,14159*0,125*0,125)=38,127 [G] 
Celkem: A+B+C+D+E+F+G=284,404 [H]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</si>
  <si>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</si>
  <si>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pro výustní objekt 
(5,50+2*1,50)*(3,69+1,34+1,37+2*1,50)-(5,50*(3,69+1,34+1,37))=44,700 [A]</t>
  </si>
  <si>
    <t>18234</t>
  </si>
  <si>
    <t>ROZPROSTŘENÍ ORNICE V ROVINĚ V TL DO 0,25M</t>
  </si>
  <si>
    <t>ornice z plochy výstavby - zpětná úprava 
135,07*1,50=202,605 [A] 
19,33*1,50=28,995 [B] 
Celkem: A+B=231,600 [C]</t>
  </si>
  <si>
    <t>položka zahrnuje: 
nutné přemístění ornice z dočasných skládek vzdálených do 50m 
rozprostření ornice v předepsané tloušťce v rovině a ve svahu do 1:5</t>
  </si>
  <si>
    <t>plocha 
(135,07-7,00-(68,82-4,74)+19,33)*1,50=124,980 [A] 
pro výustní objekt 
(5,50+2*1,50)*(3,69+1,34+1,37+2*1,50)-(5,50*(3,69+1,34+1,37))=44,700 [B] 
Celkem: A+B=169,680 [C]</t>
  </si>
  <si>
    <t>27231</t>
  </si>
  <si>
    <t>ZÁKLADY Z PROSTÉHO BETONU</t>
  </si>
  <si>
    <t>betonový práh vyústění 
(3,69+1,34+1,37)*0,50*0,70*2=4,480 [A] 
do výkopu 
4,48*0,15=0,672 [B] 
Celkem: A+B=5,152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</si>
  <si>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</si>
  <si>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272324</t>
  </si>
  <si>
    <t>ZÁKLADY ZE ŽELEZOBETONU DO C25/30</t>
  </si>
  <si>
    <t>pod dlažbu 
(3,69+1,34+1,37)*5,50*0,30=10,560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</si>
  <si>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</si>
  <si>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451312</t>
  </si>
  <si>
    <t>PODKLADNÍ A VÝPLŇOVÉ VRSTVY Z PROSTÉHO BETONU C12/15</t>
  </si>
  <si>
    <t>podkladní beton pod desku 
(3,69+1,34+1,37)*5,50*0,10=3,520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</si>
  <si>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</si>
  <si>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45152</t>
  </si>
  <si>
    <t>PODKLADNÍ A VÝPLŇOVÉ VRSTVY Z KAMENIVA DRCENÉHO</t>
  </si>
  <si>
    <t>pod potrubí 
(135,07-7,00)*1,20*0,10=15,368 [A] 
19,33*1,20*0,10=2,320 [B] 
horská vpusť 
1,50*0,90*0,10*2=0,270 [C] 
Celkem: A+B+C=17,958 [D]</t>
  </si>
  <si>
    <t>položka zahrnuje dodávku předepsaného kameniva, mimostaveništní a vnitrostaveništní dopravu a jeho uložení 
není-li v zadávací dokumentaci uvedeno jinak, jedná se o nakupovaný materiál</t>
  </si>
  <si>
    <t>465512</t>
  </si>
  <si>
    <t>DLAŽBY Z LOMOVÉHO KAMENE NA MC</t>
  </si>
  <si>
    <t>0,250*(3,69+1,34+1,37)*5,50=8,800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</si>
  <si>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</si>
  <si>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Přidružená stavební výroba</t>
  </si>
  <si>
    <t>709110</t>
  </si>
  <si>
    <t>PROVIZORNÍ ZAJIŠTĚNÍ KABELU VE VÝKOPU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</si>
  <si>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Udává se počet kusů kompletní konstrukce nebo práce.</t>
  </si>
  <si>
    <t>709120</t>
  </si>
  <si>
    <t>PROVIZORNÍ ZAJIŠTĚNÍ POTRUBÍ VE VÝKOPU</t>
  </si>
  <si>
    <t>Potrubí</t>
  </si>
  <si>
    <t>19</t>
  </si>
  <si>
    <t>87444</t>
  </si>
  <si>
    <t>POTRUBÍ Z TRUB PLASTOVÝCH ODPADNÍCH DN DO 250MM</t>
  </si>
  <si>
    <t>dle podelného profilu 
43,08+19,33=62,410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</si>
  <si>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</si>
  <si>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20</t>
  </si>
  <si>
    <t>87445</t>
  </si>
  <si>
    <t>POTRUBÍ Z TRUB PLASTOVÝCH ODPADNÍCH DN DO 300MM</t>
  </si>
  <si>
    <t>dle podelného profilu 
92,0=92,000 [A]</t>
  </si>
  <si>
    <t>21</t>
  </si>
  <si>
    <t>894145</t>
  </si>
  <si>
    <t>ŠACHTY KANALIZAČNÍ Z BETON DÍLCŮ NA POTRUBÍ DN DO 300MM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</si>
  <si>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</si>
  <si>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22</t>
  </si>
  <si>
    <t>89722</t>
  </si>
  <si>
    <t>VPUSŤ KANALIZAČNÍ HORSKÁ KOMPLETNÍ Z BETON DÍLCŮ</t>
  </si>
  <si>
    <t>horská vpusť 
2=2,000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</si>
  <si>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</si>
  <si>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23</t>
  </si>
  <si>
    <t>899524</t>
  </si>
  <si>
    <t>OBETONOVÁNÍ POTRUBÍ Z PROSTÉHO BETONU DO C25/30</t>
  </si>
  <si>
    <t>potrubí - výusť 
1,00*1,00*(2,00+5,50)/2=3,750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</si>
  <si>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</si>
  <si>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VoN.101</t>
  </si>
  <si>
    <t>Vedlejší a ostatní náklady - SO.101</t>
  </si>
  <si>
    <t>02910</t>
  </si>
  <si>
    <t>OSTATNÍ POŽADAVKY - ZEMĚMĚŘIČSKÁ MĚŘENÍ</t>
  </si>
  <si>
    <t>KPL</t>
  </si>
  <si>
    <t>Vytýčení stavby a zaměření skutečného stavu</t>
  </si>
  <si>
    <t>zahrnuje veškeré náklady spojené s objednatelem požadovanými pracemi</t>
  </si>
  <si>
    <t>02940</t>
  </si>
  <si>
    <t>OSTATNÍ POŽADAVKY - VYPRACOVÁNÍ DOKUMENTACE</t>
  </si>
  <si>
    <t>Realizační dokumentace stavby a dokumentace skutečného provedení</t>
  </si>
  <si>
    <t>02945</t>
  </si>
  <si>
    <t>OSTAT POŽADAVKY - GEOMETRICKÝ PLÁN</t>
  </si>
  <si>
    <t>KČ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</si>
  <si>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</si>
  <si>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</si>
  <si>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</si>
  <si>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</si>
  <si>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</si>
  <si>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</si>
  <si>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</si>
  <si>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03720</t>
  </si>
  <si>
    <t>POMOC PRÁCE ZAJIŠŤ NEBO ZŘÍZ REGULACI A OCHRANU DOPRAVY</t>
  </si>
  <si>
    <t>Dopravně - inženýrské opatření</t>
  </si>
  <si>
    <t>zahrnuje objednatelem povolené náklady na požadovaná zařízení zhotovitele</t>
  </si>
  <si>
    <t>03780</t>
  </si>
  <si>
    <t>POMOC PRÁCE ZAJIŠŤ NEBO ZŘÍZ ZEMNÍKY A SKLÁDKY</t>
  </si>
  <si>
    <t>Pro meziskládku ornice</t>
  </si>
  <si>
    <t>VoN.301</t>
  </si>
  <si>
    <t>Vedlejší a ostatní náklady - SO.301</t>
  </si>
  <si>
    <t>Geodetické vytýčení po dobu výstavby 
Vytýčení podzemních zařízení a stavby, rizika a zvláštní opatření</t>
  </si>
  <si>
    <t>zahrnuje veškeré náklady spojené s objednatelem požadovanými pracemi,   
- pro stanovení orientační investorské ceny určete jednotkovou cenu jako 1% odhadované ceny stavby</t>
  </si>
  <si>
    <t>Dokumentace skutečného provedení stavby 
Doklady požadované k předání a převzetí díla</t>
  </si>
  <si>
    <t>Dopravní opatření 
Označení stavby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</si>
</sst>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SUM(C10:C13)</f>
        <v>0</v>
      </c>
      <c r="D6" s="1"/>
      <c r="E6" s="1"/>
    </row>
    <row r="7" spans="1:5" ht="12.75" customHeight="1">
      <c r="A7" s="1"/>
      <c r="B7" s="3" t="s">
        <v>4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'SO.101'!I3</f>
        <v>0</v>
      </c>
      <c r="D10" s="16">
        <f>'SO.101'!O2</f>
        <v>0</v>
      </c>
      <c r="E10" s="16">
        <f>C10+D10</f>
        <v>0</v>
      </c>
    </row>
    <row r="11" spans="1:5" ht="12.75" customHeight="1">
      <c r="A11" s="15" t="s">
        <v>136</v>
      </c>
      <c r="B11" s="15" t="s">
        <v>137</v>
      </c>
      <c r="C11" s="16">
        <f>'SO.301'!I3</f>
        <v>0</v>
      </c>
      <c r="D11" s="16">
        <f>'SO.301'!O2</f>
        <v>0</v>
      </c>
      <c r="E11" s="16">
        <f>C11+D11</f>
        <v>0</v>
      </c>
    </row>
    <row r="12" spans="1:5" ht="12.75" customHeight="1">
      <c r="A12" s="15" t="s">
        <v>212</v>
      </c>
      <c r="B12" s="15" t="s">
        <v>213</v>
      </c>
      <c r="C12" s="16">
        <f>'VoN.101'!I3</f>
        <v>0</v>
      </c>
      <c r="D12" s="16">
        <f>'VoN.101'!O2</f>
        <v>0</v>
      </c>
      <c r="E12" s="16">
        <f>C12+D12</f>
        <v>0</v>
      </c>
    </row>
    <row r="13" spans="1:5" ht="12.75" customHeight="1">
      <c r="A13" s="15" t="s">
        <v>239</v>
      </c>
      <c r="B13" s="15" t="s">
        <v>240</v>
      </c>
      <c r="C13" s="16">
        <f>'VoN.301'!I3</f>
        <v>0</v>
      </c>
      <c r="D13" s="16">
        <f>'VoN.301'!O2</f>
        <v>0</v>
      </c>
      <c r="E13" s="16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0+O8+O13+O54+O63+O68+O77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23</v>
      </c>
      <c r="I3" s="32">
        <f>0+I8+I13+I54+I63+I68+I77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23</v>
      </c>
      <c r="D4" s="38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514.19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63.75">
      <c r="A11" s="28" t="s">
        <v>51</v>
      </c>
      <c r="E11" s="29" t="s">
        <v>52</v>
      </c>
    </row>
    <row r="12" spans="1:5" ht="25.5">
      <c r="A12" t="s">
        <v>53</v>
      </c>
      <c r="E12" s="27" t="s">
        <v>54</v>
      </c>
    </row>
    <row r="13" spans="1:18" ht="12.75" customHeight="1">
      <c r="A13" s="5" t="s">
        <v>42</v>
      </c>
      <c r="B13" s="5"/>
      <c r="C13" s="30" t="s">
        <v>28</v>
      </c>
      <c r="D13" s="5"/>
      <c r="E13" s="19" t="s">
        <v>55</v>
      </c>
      <c r="F13" s="5"/>
      <c r="G13" s="5"/>
      <c r="H13" s="5"/>
      <c r="I13" s="31">
        <f>0+Q13</f>
        <v>0</v>
      </c>
      <c r="O13">
        <f>0+R13</f>
        <v>0</v>
      </c>
      <c r="Q13">
        <f>0+I14+I18+I22+I26+I30+I34+I38+I42+I46+I50</f>
        <v>0</v>
      </c>
      <c r="R13">
        <f>0+O14+O18+O22+O26+O30+O34+O38+O42+O46+O50</f>
        <v>0</v>
      </c>
    </row>
    <row r="14" spans="1:16" ht="12.75">
      <c r="A14" s="17" t="s">
        <v>44</v>
      </c>
      <c r="B14" s="21" t="s">
        <v>22</v>
      </c>
      <c r="C14" s="21" t="s">
        <v>56</v>
      </c>
      <c r="D14" s="17" t="s">
        <v>46</v>
      </c>
      <c r="E14" s="22" t="s">
        <v>57</v>
      </c>
      <c r="F14" s="23" t="s">
        <v>58</v>
      </c>
      <c r="G14" s="24">
        <v>7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22</v>
      </c>
    </row>
    <row r="15" spans="1:5" ht="12.75">
      <c r="A15" s="26" t="s">
        <v>49</v>
      </c>
      <c r="E15" s="27" t="s">
        <v>59</v>
      </c>
    </row>
    <row r="16" spans="1:5" ht="12.75">
      <c r="A16" s="28" t="s">
        <v>51</v>
      </c>
      <c r="E16" s="29" t="s">
        <v>46</v>
      </c>
    </row>
    <row r="17" spans="1:5" ht="165.75">
      <c r="A17" t="s">
        <v>53</v>
      </c>
      <c r="E17" s="27" t="s">
        <v>60</v>
      </c>
    </row>
    <row r="18" spans="1:16" ht="12.75">
      <c r="A18" s="17" t="s">
        <v>44</v>
      </c>
      <c r="B18" s="21" t="s">
        <v>21</v>
      </c>
      <c r="C18" s="21" t="s">
        <v>61</v>
      </c>
      <c r="D18" s="17" t="s">
        <v>46</v>
      </c>
      <c r="E18" s="22" t="s">
        <v>62</v>
      </c>
      <c r="F18" s="23" t="s">
        <v>58</v>
      </c>
      <c r="G18" s="24">
        <v>1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59</v>
      </c>
    </row>
    <row r="20" spans="1:5" ht="12.75">
      <c r="A20" s="28" t="s">
        <v>51</v>
      </c>
      <c r="E20" s="29" t="s">
        <v>46</v>
      </c>
    </row>
    <row r="21" spans="1:5" ht="165.75">
      <c r="A21" t="s">
        <v>53</v>
      </c>
      <c r="E21" s="27" t="s">
        <v>60</v>
      </c>
    </row>
    <row r="22" spans="1:16" ht="12.75">
      <c r="A22" s="17" t="s">
        <v>44</v>
      </c>
      <c r="B22" s="21" t="s">
        <v>32</v>
      </c>
      <c r="C22" s="21" t="s">
        <v>63</v>
      </c>
      <c r="D22" s="17" t="s">
        <v>46</v>
      </c>
      <c r="E22" s="22" t="s">
        <v>64</v>
      </c>
      <c r="F22" s="23" t="s">
        <v>48</v>
      </c>
      <c r="G22" s="24">
        <v>108.203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12.75">
      <c r="A24" s="28" t="s">
        <v>51</v>
      </c>
      <c r="E24" s="29" t="s">
        <v>65</v>
      </c>
    </row>
    <row r="25" spans="1:5" ht="38.25">
      <c r="A25" t="s">
        <v>53</v>
      </c>
      <c r="E25" s="27" t="s">
        <v>66</v>
      </c>
    </row>
    <row r="26" spans="1:16" ht="12.75">
      <c r="A26" s="17" t="s">
        <v>44</v>
      </c>
      <c r="B26" s="21" t="s">
        <v>34</v>
      </c>
      <c r="C26" s="21" t="s">
        <v>67</v>
      </c>
      <c r="D26" s="17" t="s">
        <v>46</v>
      </c>
      <c r="E26" s="22" t="s">
        <v>68</v>
      </c>
      <c r="F26" s="23" t="s">
        <v>48</v>
      </c>
      <c r="G26" s="24">
        <v>434.75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12.75">
      <c r="A28" s="28" t="s">
        <v>51</v>
      </c>
      <c r="E28" s="29" t="s">
        <v>69</v>
      </c>
    </row>
    <row r="29" spans="1:5" ht="369.75">
      <c r="A29" t="s">
        <v>53</v>
      </c>
      <c r="E29" s="27" t="s">
        <v>70</v>
      </c>
    </row>
    <row r="30" spans="1:16" ht="12.75">
      <c r="A30" s="17" t="s">
        <v>44</v>
      </c>
      <c r="B30" s="21" t="s">
        <v>36</v>
      </c>
      <c r="C30" s="21" t="s">
        <v>71</v>
      </c>
      <c r="D30" s="17" t="s">
        <v>46</v>
      </c>
      <c r="E30" s="22" t="s">
        <v>72</v>
      </c>
      <c r="F30" s="23" t="s">
        <v>73</v>
      </c>
      <c r="G30" s="24">
        <v>202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46</v>
      </c>
    </row>
    <row r="32" spans="1:5" ht="12.75">
      <c r="A32" s="28" t="s">
        <v>51</v>
      </c>
      <c r="E32" s="29" t="s">
        <v>74</v>
      </c>
    </row>
    <row r="33" spans="1:5" ht="25.5">
      <c r="A33" t="s">
        <v>53</v>
      </c>
      <c r="E33" s="27" t="s">
        <v>75</v>
      </c>
    </row>
    <row r="34" spans="1:16" ht="12.75">
      <c r="A34" s="17" t="s">
        <v>44</v>
      </c>
      <c r="B34" s="21" t="s">
        <v>76</v>
      </c>
      <c r="C34" s="21" t="s">
        <v>77</v>
      </c>
      <c r="D34" s="17" t="s">
        <v>46</v>
      </c>
      <c r="E34" s="22" t="s">
        <v>78</v>
      </c>
      <c r="F34" s="23" t="s">
        <v>48</v>
      </c>
      <c r="G34" s="24">
        <v>49.14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12.75">
      <c r="A36" s="28" t="s">
        <v>51</v>
      </c>
      <c r="E36" s="29" t="s">
        <v>79</v>
      </c>
    </row>
    <row r="37" spans="1:5" ht="318.75">
      <c r="A37" t="s">
        <v>53</v>
      </c>
      <c r="E37" s="27" t="s">
        <v>80</v>
      </c>
    </row>
    <row r="38" spans="1:16" ht="12.75">
      <c r="A38" s="17" t="s">
        <v>44</v>
      </c>
      <c r="B38" s="21" t="s">
        <v>81</v>
      </c>
      <c r="C38" s="21" t="s">
        <v>82</v>
      </c>
      <c r="D38" s="17" t="s">
        <v>46</v>
      </c>
      <c r="E38" s="22" t="s">
        <v>83</v>
      </c>
      <c r="F38" s="23" t="s">
        <v>48</v>
      </c>
      <c r="G38" s="24">
        <v>520.753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5" ht="25.5">
      <c r="A39" s="26" t="s">
        <v>49</v>
      </c>
      <c r="E39" s="27" t="s">
        <v>84</v>
      </c>
    </row>
    <row r="40" spans="1:5" ht="127.5">
      <c r="A40" s="28" t="s">
        <v>51</v>
      </c>
      <c r="E40" s="29" t="s">
        <v>85</v>
      </c>
    </row>
    <row r="41" spans="1:5" ht="191.25">
      <c r="A41" t="s">
        <v>53</v>
      </c>
      <c r="E41" s="27" t="s">
        <v>86</v>
      </c>
    </row>
    <row r="42" spans="1:16" ht="12.75">
      <c r="A42" s="17" t="s">
        <v>44</v>
      </c>
      <c r="B42" s="21" t="s">
        <v>39</v>
      </c>
      <c r="C42" s="21" t="s">
        <v>87</v>
      </c>
      <c r="D42" s="17" t="s">
        <v>46</v>
      </c>
      <c r="E42" s="22" t="s">
        <v>88</v>
      </c>
      <c r="F42" s="23" t="s">
        <v>73</v>
      </c>
      <c r="G42" s="24">
        <v>677.6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46</v>
      </c>
    </row>
    <row r="44" spans="1:5" ht="12.75">
      <c r="A44" s="28" t="s">
        <v>51</v>
      </c>
      <c r="E44" s="29" t="s">
        <v>89</v>
      </c>
    </row>
    <row r="45" spans="1:5" ht="38.25">
      <c r="A45" t="s">
        <v>53</v>
      </c>
      <c r="E45" s="27" t="s">
        <v>90</v>
      </c>
    </row>
    <row r="46" spans="1:16" ht="12.75">
      <c r="A46" s="17" t="s">
        <v>44</v>
      </c>
      <c r="B46" s="21" t="s">
        <v>41</v>
      </c>
      <c r="C46" s="21" t="s">
        <v>91</v>
      </c>
      <c r="D46" s="17" t="s">
        <v>46</v>
      </c>
      <c r="E46" s="22" t="s">
        <v>92</v>
      </c>
      <c r="F46" s="23" t="s">
        <v>73</v>
      </c>
      <c r="G46" s="24">
        <v>677.6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12.75">
      <c r="A48" s="28" t="s">
        <v>51</v>
      </c>
      <c r="E48" s="29" t="s">
        <v>89</v>
      </c>
    </row>
    <row r="49" spans="1:5" ht="25.5">
      <c r="A49" t="s">
        <v>53</v>
      </c>
      <c r="E49" s="27" t="s">
        <v>93</v>
      </c>
    </row>
    <row r="50" spans="1:16" ht="12.75">
      <c r="A50" s="17" t="s">
        <v>44</v>
      </c>
      <c r="B50" s="21" t="s">
        <v>94</v>
      </c>
      <c r="C50" s="21" t="s">
        <v>95</v>
      </c>
      <c r="D50" s="17" t="s">
        <v>46</v>
      </c>
      <c r="E50" s="22" t="s">
        <v>96</v>
      </c>
      <c r="F50" s="23" t="s">
        <v>73</v>
      </c>
      <c r="G50" s="24">
        <v>677.6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12.75">
      <c r="A52" s="28" t="s">
        <v>51</v>
      </c>
      <c r="E52" s="29" t="s">
        <v>89</v>
      </c>
    </row>
    <row r="53" spans="1:5" ht="25.5">
      <c r="A53" t="s">
        <v>53</v>
      </c>
      <c r="E53" s="27" t="s">
        <v>97</v>
      </c>
    </row>
    <row r="54" spans="1:18" ht="12.75" customHeight="1">
      <c r="A54" s="5" t="s">
        <v>42</v>
      </c>
      <c r="B54" s="5"/>
      <c r="C54" s="30" t="s">
        <v>22</v>
      </c>
      <c r="D54" s="5"/>
      <c r="E54" s="19" t="s">
        <v>98</v>
      </c>
      <c r="F54" s="5"/>
      <c r="G54" s="5"/>
      <c r="H54" s="5"/>
      <c r="I54" s="31">
        <f>0+Q54</f>
        <v>0</v>
      </c>
      <c r="O54">
        <f>0+R54</f>
        <v>0</v>
      </c>
      <c r="Q54">
        <f>0+I55+I59</f>
        <v>0</v>
      </c>
      <c r="R54">
        <f>0+O55+O59</f>
        <v>0</v>
      </c>
    </row>
    <row r="55" spans="1:16" ht="12.75">
      <c r="A55" s="17" t="s">
        <v>44</v>
      </c>
      <c r="B55" s="21" t="s">
        <v>99</v>
      </c>
      <c r="C55" s="21" t="s">
        <v>100</v>
      </c>
      <c r="D55" s="17" t="s">
        <v>46</v>
      </c>
      <c r="E55" s="22" t="s">
        <v>101</v>
      </c>
      <c r="F55" s="23" t="s">
        <v>73</v>
      </c>
      <c r="G55" s="24">
        <v>445.9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6" t="s">
        <v>49</v>
      </c>
      <c r="E56" s="27" t="s">
        <v>46</v>
      </c>
    </row>
    <row r="57" spans="1:5" ht="12.75">
      <c r="A57" s="28" t="s">
        <v>51</v>
      </c>
      <c r="E57" s="29" t="s">
        <v>102</v>
      </c>
    </row>
    <row r="58" spans="1:5" ht="38.25">
      <c r="A58" t="s">
        <v>53</v>
      </c>
      <c r="E58" s="27" t="s">
        <v>103</v>
      </c>
    </row>
    <row r="59" spans="1:16" ht="12.75">
      <c r="A59" s="17" t="s">
        <v>44</v>
      </c>
      <c r="B59" s="21" t="s">
        <v>104</v>
      </c>
      <c r="C59" s="21" t="s">
        <v>105</v>
      </c>
      <c r="D59" s="17" t="s">
        <v>46</v>
      </c>
      <c r="E59" s="22" t="s">
        <v>106</v>
      </c>
      <c r="F59" s="23" t="s">
        <v>107</v>
      </c>
      <c r="G59" s="24">
        <v>182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22</v>
      </c>
    </row>
    <row r="60" spans="1:5" ht="12.75">
      <c r="A60" s="26" t="s">
        <v>49</v>
      </c>
      <c r="E60" s="27" t="s">
        <v>46</v>
      </c>
    </row>
    <row r="61" spans="1:5" ht="12.75">
      <c r="A61" s="28" t="s">
        <v>51</v>
      </c>
      <c r="E61" s="29" t="s">
        <v>108</v>
      </c>
    </row>
    <row r="62" spans="1:5" ht="165.75">
      <c r="A62" t="s">
        <v>53</v>
      </c>
      <c r="E62" s="27" t="s">
        <v>109</v>
      </c>
    </row>
    <row r="63" spans="1:18" ht="12.75" customHeight="1">
      <c r="A63" s="5" t="s">
        <v>42</v>
      </c>
      <c r="B63" s="5"/>
      <c r="C63" s="30" t="s">
        <v>32</v>
      </c>
      <c r="D63" s="5"/>
      <c r="E63" s="19" t="s">
        <v>110</v>
      </c>
      <c r="F63" s="5"/>
      <c r="G63" s="5"/>
      <c r="H63" s="5"/>
      <c r="I63" s="31">
        <f>0+Q63</f>
        <v>0</v>
      </c>
      <c r="O63">
        <f>0+R63</f>
        <v>0</v>
      </c>
      <c r="Q63">
        <f>0+I64</f>
        <v>0</v>
      </c>
      <c r="R63">
        <f>0+O64</f>
        <v>0</v>
      </c>
    </row>
    <row r="64" spans="1:16" ht="12.75">
      <c r="A64" s="17" t="s">
        <v>44</v>
      </c>
      <c r="B64" s="21" t="s">
        <v>111</v>
      </c>
      <c r="C64" s="21" t="s">
        <v>112</v>
      </c>
      <c r="D64" s="17" t="s">
        <v>46</v>
      </c>
      <c r="E64" s="22" t="s">
        <v>113</v>
      </c>
      <c r="F64" s="23" t="s">
        <v>73</v>
      </c>
      <c r="G64" s="24">
        <v>58.24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22</v>
      </c>
    </row>
    <row r="65" spans="1:5" ht="12.75">
      <c r="A65" s="26" t="s">
        <v>49</v>
      </c>
      <c r="E65" s="27" t="s">
        <v>46</v>
      </c>
    </row>
    <row r="66" spans="1:5" ht="12.75">
      <c r="A66" s="28" t="s">
        <v>51</v>
      </c>
      <c r="E66" s="29" t="s">
        <v>114</v>
      </c>
    </row>
    <row r="67" spans="1:5" ht="127.5">
      <c r="A67" t="s">
        <v>53</v>
      </c>
      <c r="E67" s="27" t="s">
        <v>115</v>
      </c>
    </row>
    <row r="68" spans="1:18" ht="12.75" customHeight="1">
      <c r="A68" s="5" t="s">
        <v>42</v>
      </c>
      <c r="B68" s="5"/>
      <c r="C68" s="30" t="s">
        <v>34</v>
      </c>
      <c r="D68" s="5"/>
      <c r="E68" s="19" t="s">
        <v>24</v>
      </c>
      <c r="F68" s="5"/>
      <c r="G68" s="5"/>
      <c r="H68" s="5"/>
      <c r="I68" s="31">
        <f>0+Q68</f>
        <v>0</v>
      </c>
      <c r="O68">
        <f>0+R68</f>
        <v>0</v>
      </c>
      <c r="Q68">
        <f>0+I69+I73</f>
        <v>0</v>
      </c>
      <c r="R68">
        <f>0+O69+O73</f>
        <v>0</v>
      </c>
    </row>
    <row r="69" spans="1:16" ht="12.75">
      <c r="A69" s="17" t="s">
        <v>44</v>
      </c>
      <c r="B69" s="21" t="s">
        <v>116</v>
      </c>
      <c r="C69" s="21" t="s">
        <v>117</v>
      </c>
      <c r="D69" s="17" t="s">
        <v>46</v>
      </c>
      <c r="E69" s="22" t="s">
        <v>118</v>
      </c>
      <c r="F69" s="23" t="s">
        <v>73</v>
      </c>
      <c r="G69" s="24">
        <v>12</v>
      </c>
      <c r="H69" s="25">
        <v>0</v>
      </c>
      <c r="I69" s="25">
        <f>ROUND(ROUND(H69,2)*ROUND(G69,3),2)</f>
        <v>0</v>
      </c>
      <c r="O69">
        <f>(I69*21)/100</f>
        <v>0</v>
      </c>
      <c r="P69" t="s">
        <v>22</v>
      </c>
    </row>
    <row r="70" spans="1:5" ht="12.75">
      <c r="A70" s="26" t="s">
        <v>49</v>
      </c>
      <c r="E70" s="27" t="s">
        <v>46</v>
      </c>
    </row>
    <row r="71" spans="1:5" ht="12.75">
      <c r="A71" s="28" t="s">
        <v>51</v>
      </c>
      <c r="E71" s="29" t="s">
        <v>119</v>
      </c>
    </row>
    <row r="72" spans="1:5" ht="51">
      <c r="A72" t="s">
        <v>53</v>
      </c>
      <c r="E72" s="27" t="s">
        <v>120</v>
      </c>
    </row>
    <row r="73" spans="1:16" ht="12.75">
      <c r="A73" s="17" t="s">
        <v>44</v>
      </c>
      <c r="B73" s="21" t="s">
        <v>121</v>
      </c>
      <c r="C73" s="21" t="s">
        <v>122</v>
      </c>
      <c r="D73" s="17" t="s">
        <v>46</v>
      </c>
      <c r="E73" s="22" t="s">
        <v>123</v>
      </c>
      <c r="F73" s="23" t="s">
        <v>73</v>
      </c>
      <c r="G73" s="24">
        <v>139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49</v>
      </c>
      <c r="E74" s="27" t="s">
        <v>46</v>
      </c>
    </row>
    <row r="75" spans="1:5" ht="12.75">
      <c r="A75" s="28" t="s">
        <v>51</v>
      </c>
      <c r="E75" s="29" t="s">
        <v>124</v>
      </c>
    </row>
    <row r="76" spans="1:5" ht="38.25">
      <c r="A76" t="s">
        <v>53</v>
      </c>
      <c r="E76" s="27" t="s">
        <v>125</v>
      </c>
    </row>
    <row r="77" spans="1:18" ht="12.75" customHeight="1">
      <c r="A77" s="5" t="s">
        <v>42</v>
      </c>
      <c r="B77" s="5"/>
      <c r="C77" s="30" t="s">
        <v>39</v>
      </c>
      <c r="D77" s="5"/>
      <c r="E77" s="19" t="s">
        <v>126</v>
      </c>
      <c r="F77" s="5"/>
      <c r="G77" s="5"/>
      <c r="H77" s="5"/>
      <c r="I77" s="31">
        <f>0+Q77</f>
        <v>0</v>
      </c>
      <c r="O77">
        <f>0+R77</f>
        <v>0</v>
      </c>
      <c r="Q77">
        <f>0+I78+I82</f>
        <v>0</v>
      </c>
      <c r="R77">
        <f>0+O78+O82</f>
        <v>0</v>
      </c>
    </row>
    <row r="78" spans="1:16" ht="12.75">
      <c r="A78" s="17" t="s">
        <v>44</v>
      </c>
      <c r="B78" s="21" t="s">
        <v>127</v>
      </c>
      <c r="C78" s="21" t="s">
        <v>128</v>
      </c>
      <c r="D78" s="17" t="s">
        <v>46</v>
      </c>
      <c r="E78" s="22" t="s">
        <v>129</v>
      </c>
      <c r="F78" s="23" t="s">
        <v>58</v>
      </c>
      <c r="G78" s="24">
        <v>4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49</v>
      </c>
      <c r="E79" s="27" t="s">
        <v>46</v>
      </c>
    </row>
    <row r="80" spans="1:5" ht="12.75">
      <c r="A80" s="28" t="s">
        <v>51</v>
      </c>
      <c r="E80" s="29" t="s">
        <v>46</v>
      </c>
    </row>
    <row r="81" spans="1:5" ht="51">
      <c r="A81" t="s">
        <v>53</v>
      </c>
      <c r="E81" s="27" t="s">
        <v>130</v>
      </c>
    </row>
    <row r="82" spans="1:16" ht="25.5">
      <c r="A82" s="17" t="s">
        <v>44</v>
      </c>
      <c r="B82" s="21" t="s">
        <v>131</v>
      </c>
      <c r="C82" s="21" t="s">
        <v>132</v>
      </c>
      <c r="D82" s="17" t="s">
        <v>46</v>
      </c>
      <c r="E82" s="22" t="s">
        <v>133</v>
      </c>
      <c r="F82" s="23" t="s">
        <v>107</v>
      </c>
      <c r="G82" s="24">
        <v>182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12.75">
      <c r="A84" s="28" t="s">
        <v>51</v>
      </c>
      <c r="E84" s="29" t="s">
        <v>134</v>
      </c>
    </row>
    <row r="85" spans="1:5" ht="89.25">
      <c r="A85" t="s">
        <v>53</v>
      </c>
      <c r="E85" s="27" t="s">
        <v>135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0+O8+O13+O54+O63+O76+O85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136</v>
      </c>
      <c r="I3" s="32">
        <f>0+I8+I13+I54+I63+I76+I85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136</v>
      </c>
      <c r="D4" s="38"/>
      <c r="E4" s="13" t="s">
        <v>137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146.623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76.5">
      <c r="A11" s="28" t="s">
        <v>51</v>
      </c>
      <c r="E11" s="29" t="s">
        <v>138</v>
      </c>
    </row>
    <row r="12" spans="1:5" ht="25.5">
      <c r="A12" t="s">
        <v>53</v>
      </c>
      <c r="E12" s="27" t="s">
        <v>54</v>
      </c>
    </row>
    <row r="13" spans="1:18" ht="12.75" customHeight="1">
      <c r="A13" s="5" t="s">
        <v>42</v>
      </c>
      <c r="B13" s="5"/>
      <c r="C13" s="30" t="s">
        <v>28</v>
      </c>
      <c r="D13" s="5"/>
      <c r="E13" s="19" t="s">
        <v>55</v>
      </c>
      <c r="F13" s="5"/>
      <c r="G13" s="5"/>
      <c r="H13" s="5"/>
      <c r="I13" s="31">
        <f>0+Q13</f>
        <v>0</v>
      </c>
      <c r="O13">
        <f>0+R13</f>
        <v>0</v>
      </c>
      <c r="Q13">
        <f>0+I14+I18+I22+I26+I30+I34+I38+I42+I46+I50</f>
        <v>0</v>
      </c>
      <c r="R13">
        <f>0+O14+O18+O22+O26+O30+O34+O38+O42+O46+O50</f>
        <v>0</v>
      </c>
    </row>
    <row r="14" spans="1:16" ht="12.75">
      <c r="A14" s="17" t="s">
        <v>44</v>
      </c>
      <c r="B14" s="21" t="s">
        <v>22</v>
      </c>
      <c r="C14" s="21" t="s">
        <v>63</v>
      </c>
      <c r="D14" s="17" t="s">
        <v>46</v>
      </c>
      <c r="E14" s="22" t="s">
        <v>64</v>
      </c>
      <c r="F14" s="23" t="s">
        <v>48</v>
      </c>
      <c r="G14" s="24">
        <v>69.885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22</v>
      </c>
    </row>
    <row r="15" spans="1:5" ht="12.75">
      <c r="A15" s="26" t="s">
        <v>49</v>
      </c>
      <c r="E15" s="27" t="s">
        <v>46</v>
      </c>
    </row>
    <row r="16" spans="1:5" ht="89.25">
      <c r="A16" s="28" t="s">
        <v>51</v>
      </c>
      <c r="E16" s="29" t="s">
        <v>139</v>
      </c>
    </row>
    <row r="17" spans="1:5" ht="38.25">
      <c r="A17" t="s">
        <v>53</v>
      </c>
      <c r="E17" s="27" t="s">
        <v>66</v>
      </c>
    </row>
    <row r="18" spans="1:16" ht="12.75">
      <c r="A18" s="17" t="s">
        <v>44</v>
      </c>
      <c r="B18" s="21" t="s">
        <v>21</v>
      </c>
      <c r="C18" s="21" t="s">
        <v>140</v>
      </c>
      <c r="D18" s="17" t="s">
        <v>46</v>
      </c>
      <c r="E18" s="22" t="s">
        <v>141</v>
      </c>
      <c r="F18" s="23" t="s">
        <v>48</v>
      </c>
      <c r="G18" s="24">
        <v>40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46</v>
      </c>
    </row>
    <row r="20" spans="1:5" ht="89.25">
      <c r="A20" s="28" t="s">
        <v>51</v>
      </c>
      <c r="E20" s="29" t="s">
        <v>142</v>
      </c>
    </row>
    <row r="21" spans="1:5" ht="318.75">
      <c r="A21" t="s">
        <v>53</v>
      </c>
      <c r="E21" s="27" t="s">
        <v>80</v>
      </c>
    </row>
    <row r="22" spans="1:16" ht="12.75">
      <c r="A22" s="17" t="s">
        <v>44</v>
      </c>
      <c r="B22" s="21" t="s">
        <v>32</v>
      </c>
      <c r="C22" s="21" t="s">
        <v>77</v>
      </c>
      <c r="D22" s="17" t="s">
        <v>46</v>
      </c>
      <c r="E22" s="22" t="s">
        <v>78</v>
      </c>
      <c r="F22" s="23" t="s">
        <v>48</v>
      </c>
      <c r="G22" s="24">
        <v>162.814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153">
      <c r="A24" s="28" t="s">
        <v>51</v>
      </c>
      <c r="E24" s="29" t="s">
        <v>143</v>
      </c>
    </row>
    <row r="25" spans="1:5" ht="318.75">
      <c r="A25" t="s">
        <v>53</v>
      </c>
      <c r="E25" s="27" t="s">
        <v>80</v>
      </c>
    </row>
    <row r="26" spans="1:16" ht="12.75">
      <c r="A26" s="17" t="s">
        <v>44</v>
      </c>
      <c r="B26" s="21" t="s">
        <v>34</v>
      </c>
      <c r="C26" s="21" t="s">
        <v>144</v>
      </c>
      <c r="D26" s="17" t="s">
        <v>46</v>
      </c>
      <c r="E26" s="22" t="s">
        <v>145</v>
      </c>
      <c r="F26" s="23" t="s">
        <v>48</v>
      </c>
      <c r="G26" s="24">
        <v>17.024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76.5">
      <c r="A28" s="28" t="s">
        <v>51</v>
      </c>
      <c r="E28" s="29" t="s">
        <v>146</v>
      </c>
    </row>
    <row r="29" spans="1:5" ht="318.75">
      <c r="A29" t="s">
        <v>53</v>
      </c>
      <c r="E29" s="27" t="s">
        <v>80</v>
      </c>
    </row>
    <row r="30" spans="1:16" ht="12.75">
      <c r="A30" s="17" t="s">
        <v>44</v>
      </c>
      <c r="B30" s="21" t="s">
        <v>36</v>
      </c>
      <c r="C30" s="21" t="s">
        <v>147</v>
      </c>
      <c r="D30" s="17" t="s">
        <v>46</v>
      </c>
      <c r="E30" s="22" t="s">
        <v>148</v>
      </c>
      <c r="F30" s="23" t="s">
        <v>107</v>
      </c>
      <c r="G30" s="24">
        <v>7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46</v>
      </c>
    </row>
    <row r="32" spans="1:5" ht="25.5">
      <c r="A32" s="28" t="s">
        <v>51</v>
      </c>
      <c r="E32" s="29" t="s">
        <v>149</v>
      </c>
    </row>
    <row r="33" spans="1:5" ht="25.5">
      <c r="A33" t="s">
        <v>53</v>
      </c>
      <c r="E33" s="27" t="s">
        <v>150</v>
      </c>
    </row>
    <row r="34" spans="1:16" ht="12.75">
      <c r="A34" s="17" t="s">
        <v>44</v>
      </c>
      <c r="B34" s="21" t="s">
        <v>76</v>
      </c>
      <c r="C34" s="21" t="s">
        <v>82</v>
      </c>
      <c r="D34" s="17" t="s">
        <v>46</v>
      </c>
      <c r="E34" s="22" t="s">
        <v>83</v>
      </c>
      <c r="F34" s="23" t="s">
        <v>48</v>
      </c>
      <c r="G34" s="24">
        <v>151.903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114.75">
      <c r="A36" s="28" t="s">
        <v>51</v>
      </c>
      <c r="E36" s="29" t="s">
        <v>151</v>
      </c>
    </row>
    <row r="37" spans="1:5" ht="191.25">
      <c r="A37" t="s">
        <v>53</v>
      </c>
      <c r="E37" s="27" t="s">
        <v>86</v>
      </c>
    </row>
    <row r="38" spans="1:16" ht="12.75">
      <c r="A38" s="17" t="s">
        <v>44</v>
      </c>
      <c r="B38" s="21" t="s">
        <v>81</v>
      </c>
      <c r="C38" s="21" t="s">
        <v>152</v>
      </c>
      <c r="D38" s="17" t="s">
        <v>46</v>
      </c>
      <c r="E38" s="22" t="s">
        <v>153</v>
      </c>
      <c r="F38" s="23" t="s">
        <v>48</v>
      </c>
      <c r="G38" s="24">
        <v>284.404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191.25">
      <c r="A40" s="28" t="s">
        <v>51</v>
      </c>
      <c r="E40" s="29" t="s">
        <v>154</v>
      </c>
    </row>
    <row r="41" spans="1:5" ht="293.25">
      <c r="A41" t="s">
        <v>53</v>
      </c>
      <c r="E41" s="27" t="s">
        <v>155</v>
      </c>
    </row>
    <row r="42" spans="1:16" ht="12.75">
      <c r="A42" s="17" t="s">
        <v>44</v>
      </c>
      <c r="B42" s="21" t="s">
        <v>39</v>
      </c>
      <c r="C42" s="21" t="s">
        <v>87</v>
      </c>
      <c r="D42" s="17" t="s">
        <v>46</v>
      </c>
      <c r="E42" s="22" t="s">
        <v>88</v>
      </c>
      <c r="F42" s="23" t="s">
        <v>73</v>
      </c>
      <c r="G42" s="24">
        <v>44.7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46</v>
      </c>
    </row>
    <row r="44" spans="1:5" ht="25.5">
      <c r="A44" s="28" t="s">
        <v>51</v>
      </c>
      <c r="E44" s="29" t="s">
        <v>156</v>
      </c>
    </row>
    <row r="45" spans="1:5" ht="38.25">
      <c r="A45" t="s">
        <v>53</v>
      </c>
      <c r="E45" s="27" t="s">
        <v>90</v>
      </c>
    </row>
    <row r="46" spans="1:16" ht="12.75">
      <c r="A46" s="17" t="s">
        <v>44</v>
      </c>
      <c r="B46" s="21" t="s">
        <v>41</v>
      </c>
      <c r="C46" s="21" t="s">
        <v>157</v>
      </c>
      <c r="D46" s="17" t="s">
        <v>46</v>
      </c>
      <c r="E46" s="22" t="s">
        <v>158</v>
      </c>
      <c r="F46" s="23" t="s">
        <v>73</v>
      </c>
      <c r="G46" s="24">
        <v>231.6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63.75">
      <c r="A48" s="28" t="s">
        <v>51</v>
      </c>
      <c r="E48" s="29" t="s">
        <v>159</v>
      </c>
    </row>
    <row r="49" spans="1:5" ht="38.25">
      <c r="A49" t="s">
        <v>53</v>
      </c>
      <c r="E49" s="27" t="s">
        <v>160</v>
      </c>
    </row>
    <row r="50" spans="1:16" ht="12.75">
      <c r="A50" s="17" t="s">
        <v>44</v>
      </c>
      <c r="B50" s="21" t="s">
        <v>94</v>
      </c>
      <c r="C50" s="21" t="s">
        <v>91</v>
      </c>
      <c r="D50" s="17" t="s">
        <v>46</v>
      </c>
      <c r="E50" s="22" t="s">
        <v>92</v>
      </c>
      <c r="F50" s="23" t="s">
        <v>73</v>
      </c>
      <c r="G50" s="24">
        <v>169.68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76.5">
      <c r="A52" s="28" t="s">
        <v>51</v>
      </c>
      <c r="E52" s="29" t="s">
        <v>161</v>
      </c>
    </row>
    <row r="53" spans="1:5" ht="25.5">
      <c r="A53" t="s">
        <v>53</v>
      </c>
      <c r="E53" s="27" t="s">
        <v>93</v>
      </c>
    </row>
    <row r="54" spans="1:18" ht="12.75" customHeight="1">
      <c r="A54" s="5" t="s">
        <v>42</v>
      </c>
      <c r="B54" s="5"/>
      <c r="C54" s="30" t="s">
        <v>22</v>
      </c>
      <c r="D54" s="5"/>
      <c r="E54" s="19" t="s">
        <v>98</v>
      </c>
      <c r="F54" s="5"/>
      <c r="G54" s="5"/>
      <c r="H54" s="5"/>
      <c r="I54" s="31">
        <f>0+Q54</f>
        <v>0</v>
      </c>
      <c r="O54">
        <f>0+R54</f>
        <v>0</v>
      </c>
      <c r="Q54">
        <f>0+I55+I59</f>
        <v>0</v>
      </c>
      <c r="R54">
        <f>0+O55+O59</f>
        <v>0</v>
      </c>
    </row>
    <row r="55" spans="1:16" ht="12.75">
      <c r="A55" s="17" t="s">
        <v>44</v>
      </c>
      <c r="B55" s="21" t="s">
        <v>99</v>
      </c>
      <c r="C55" s="21" t="s">
        <v>162</v>
      </c>
      <c r="D55" s="17" t="s">
        <v>46</v>
      </c>
      <c r="E55" s="22" t="s">
        <v>163</v>
      </c>
      <c r="F55" s="23" t="s">
        <v>48</v>
      </c>
      <c r="G55" s="24">
        <v>5.152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6" t="s">
        <v>49</v>
      </c>
      <c r="E56" s="27" t="s">
        <v>46</v>
      </c>
    </row>
    <row r="57" spans="1:5" ht="76.5">
      <c r="A57" s="28" t="s">
        <v>51</v>
      </c>
      <c r="E57" s="29" t="s">
        <v>164</v>
      </c>
    </row>
    <row r="58" spans="1:5" ht="369.75">
      <c r="A58" t="s">
        <v>53</v>
      </c>
      <c r="E58" s="27" t="s">
        <v>165</v>
      </c>
    </row>
    <row r="59" spans="1:16" ht="12.75">
      <c r="A59" s="17" t="s">
        <v>44</v>
      </c>
      <c r="B59" s="21" t="s">
        <v>104</v>
      </c>
      <c r="C59" s="21" t="s">
        <v>166</v>
      </c>
      <c r="D59" s="17" t="s">
        <v>46</v>
      </c>
      <c r="E59" s="22" t="s">
        <v>167</v>
      </c>
      <c r="F59" s="23" t="s">
        <v>48</v>
      </c>
      <c r="G59" s="24">
        <v>10.56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22</v>
      </c>
    </row>
    <row r="60" spans="1:5" ht="12.75">
      <c r="A60" s="26" t="s">
        <v>49</v>
      </c>
      <c r="E60" s="27" t="s">
        <v>46</v>
      </c>
    </row>
    <row r="61" spans="1:5" ht="25.5">
      <c r="A61" s="28" t="s">
        <v>51</v>
      </c>
      <c r="E61" s="29" t="s">
        <v>168</v>
      </c>
    </row>
    <row r="62" spans="1:5" ht="369.75">
      <c r="A62" t="s">
        <v>53</v>
      </c>
      <c r="E62" s="27" t="s">
        <v>169</v>
      </c>
    </row>
    <row r="63" spans="1:18" ht="12.75" customHeight="1">
      <c r="A63" s="5" t="s">
        <v>42</v>
      </c>
      <c r="B63" s="5"/>
      <c r="C63" s="30" t="s">
        <v>32</v>
      </c>
      <c r="D63" s="5"/>
      <c r="E63" s="19" t="s">
        <v>110</v>
      </c>
      <c r="F63" s="5"/>
      <c r="G63" s="5"/>
      <c r="H63" s="5"/>
      <c r="I63" s="31">
        <f>0+Q63</f>
        <v>0</v>
      </c>
      <c r="O63">
        <f>0+R63</f>
        <v>0</v>
      </c>
      <c r="Q63">
        <f>0+I64+I68+I72</f>
        <v>0</v>
      </c>
      <c r="R63">
        <f>0+O64+O68+O72</f>
        <v>0</v>
      </c>
    </row>
    <row r="64" spans="1:16" ht="12.75">
      <c r="A64" s="17" t="s">
        <v>44</v>
      </c>
      <c r="B64" s="21" t="s">
        <v>111</v>
      </c>
      <c r="C64" s="21" t="s">
        <v>170</v>
      </c>
      <c r="D64" s="17" t="s">
        <v>46</v>
      </c>
      <c r="E64" s="22" t="s">
        <v>171</v>
      </c>
      <c r="F64" s="23" t="s">
        <v>48</v>
      </c>
      <c r="G64" s="24">
        <v>3.52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22</v>
      </c>
    </row>
    <row r="65" spans="1:5" ht="12.75">
      <c r="A65" s="26" t="s">
        <v>49</v>
      </c>
      <c r="E65" s="27" t="s">
        <v>46</v>
      </c>
    </row>
    <row r="66" spans="1:5" ht="25.5">
      <c r="A66" s="28" t="s">
        <v>51</v>
      </c>
      <c r="E66" s="29" t="s">
        <v>172</v>
      </c>
    </row>
    <row r="67" spans="1:5" ht="369.75">
      <c r="A67" t="s">
        <v>53</v>
      </c>
      <c r="E67" s="27" t="s">
        <v>173</v>
      </c>
    </row>
    <row r="68" spans="1:16" ht="12.75">
      <c r="A68" s="17" t="s">
        <v>44</v>
      </c>
      <c r="B68" s="21" t="s">
        <v>116</v>
      </c>
      <c r="C68" s="21" t="s">
        <v>174</v>
      </c>
      <c r="D68" s="17" t="s">
        <v>46</v>
      </c>
      <c r="E68" s="22" t="s">
        <v>175</v>
      </c>
      <c r="F68" s="23" t="s">
        <v>48</v>
      </c>
      <c r="G68" s="24">
        <v>17.958</v>
      </c>
      <c r="H68" s="25">
        <v>0</v>
      </c>
      <c r="I68" s="25">
        <f>ROUND(ROUND(H68,2)*ROUND(G68,3),2)</f>
        <v>0</v>
      </c>
      <c r="O68">
        <f>(I68*21)/100</f>
        <v>0</v>
      </c>
      <c r="P68" t="s">
        <v>22</v>
      </c>
    </row>
    <row r="69" spans="1:5" ht="12.75">
      <c r="A69" s="26" t="s">
        <v>49</v>
      </c>
      <c r="E69" s="27" t="s">
        <v>46</v>
      </c>
    </row>
    <row r="70" spans="1:5" ht="89.25">
      <c r="A70" s="28" t="s">
        <v>51</v>
      </c>
      <c r="E70" s="29" t="s">
        <v>176</v>
      </c>
    </row>
    <row r="71" spans="1:5" ht="38.25">
      <c r="A71" t="s">
        <v>53</v>
      </c>
      <c r="E71" s="27" t="s">
        <v>177</v>
      </c>
    </row>
    <row r="72" spans="1:16" ht="12.75">
      <c r="A72" s="17" t="s">
        <v>44</v>
      </c>
      <c r="B72" s="21" t="s">
        <v>121</v>
      </c>
      <c r="C72" s="21" t="s">
        <v>178</v>
      </c>
      <c r="D72" s="17" t="s">
        <v>46</v>
      </c>
      <c r="E72" s="22" t="s">
        <v>179</v>
      </c>
      <c r="F72" s="23" t="s">
        <v>48</v>
      </c>
      <c r="G72" s="24">
        <v>8.8</v>
      </c>
      <c r="H72" s="25">
        <v>0</v>
      </c>
      <c r="I72" s="25">
        <f>ROUND(ROUND(H72,2)*ROUND(G72,3),2)</f>
        <v>0</v>
      </c>
      <c r="O72">
        <f>(I72*21)/100</f>
        <v>0</v>
      </c>
      <c r="P72" t="s">
        <v>22</v>
      </c>
    </row>
    <row r="73" spans="1:5" ht="12.75">
      <c r="A73" s="26" t="s">
        <v>49</v>
      </c>
      <c r="E73" s="27" t="s">
        <v>46</v>
      </c>
    </row>
    <row r="74" spans="1:5" ht="12.75">
      <c r="A74" s="28" t="s">
        <v>51</v>
      </c>
      <c r="E74" s="29" t="s">
        <v>180</v>
      </c>
    </row>
    <row r="75" spans="1:5" ht="102">
      <c r="A75" t="s">
        <v>53</v>
      </c>
      <c r="E75" s="27" t="s">
        <v>181</v>
      </c>
    </row>
    <row r="76" spans="1:18" ht="12.75" customHeight="1">
      <c r="A76" s="5" t="s">
        <v>42</v>
      </c>
      <c r="B76" s="5"/>
      <c r="C76" s="30" t="s">
        <v>76</v>
      </c>
      <c r="D76" s="5"/>
      <c r="E76" s="19" t="s">
        <v>182</v>
      </c>
      <c r="F76" s="5"/>
      <c r="G76" s="5"/>
      <c r="H76" s="5"/>
      <c r="I76" s="31">
        <f>0+Q76</f>
        <v>0</v>
      </c>
      <c r="O76">
        <f>0+R76</f>
        <v>0</v>
      </c>
      <c r="Q76">
        <f>0+I77+I81</f>
        <v>0</v>
      </c>
      <c r="R76">
        <f>0+O77+O81</f>
        <v>0</v>
      </c>
    </row>
    <row r="77" spans="1:16" ht="12.75">
      <c r="A77" s="17" t="s">
        <v>44</v>
      </c>
      <c r="B77" s="21" t="s">
        <v>127</v>
      </c>
      <c r="C77" s="21" t="s">
        <v>183</v>
      </c>
      <c r="D77" s="17" t="s">
        <v>46</v>
      </c>
      <c r="E77" s="22" t="s">
        <v>184</v>
      </c>
      <c r="F77" s="23" t="s">
        <v>58</v>
      </c>
      <c r="G77" s="24">
        <v>1</v>
      </c>
      <c r="H77" s="25">
        <v>0</v>
      </c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46</v>
      </c>
    </row>
    <row r="79" spans="1:5" ht="12.75">
      <c r="A79" s="28" t="s">
        <v>51</v>
      </c>
      <c r="E79" s="29" t="s">
        <v>46</v>
      </c>
    </row>
    <row r="80" spans="1:5" ht="114.75">
      <c r="A80" t="s">
        <v>53</v>
      </c>
      <c r="E80" s="27" t="s">
        <v>185</v>
      </c>
    </row>
    <row r="81" spans="1:16" ht="12.75">
      <c r="A81" s="17" t="s">
        <v>44</v>
      </c>
      <c r="B81" s="21" t="s">
        <v>131</v>
      </c>
      <c r="C81" s="21" t="s">
        <v>186</v>
      </c>
      <c r="D81" s="17" t="s">
        <v>46</v>
      </c>
      <c r="E81" s="22" t="s">
        <v>187</v>
      </c>
      <c r="F81" s="23" t="s">
        <v>58</v>
      </c>
      <c r="G81" s="24">
        <v>2</v>
      </c>
      <c r="H81" s="25">
        <v>0</v>
      </c>
      <c r="I81" s="25">
        <f>ROUND(ROUND(H81,2)*ROUND(G81,3),2)</f>
        <v>0</v>
      </c>
      <c r="O81">
        <f>(I81*21)/100</f>
        <v>0</v>
      </c>
      <c r="P81" t="s">
        <v>22</v>
      </c>
    </row>
    <row r="82" spans="1:5" ht="12.75">
      <c r="A82" s="26" t="s">
        <v>49</v>
      </c>
      <c r="E82" s="27" t="s">
        <v>46</v>
      </c>
    </row>
    <row r="83" spans="1:5" ht="12.75">
      <c r="A83" s="28" t="s">
        <v>51</v>
      </c>
      <c r="E83" s="29" t="s">
        <v>46</v>
      </c>
    </row>
    <row r="84" spans="1:5" ht="114.75">
      <c r="A84" t="s">
        <v>53</v>
      </c>
      <c r="E84" s="27" t="s">
        <v>185</v>
      </c>
    </row>
    <row r="85" spans="1:18" ht="12.75" customHeight="1">
      <c r="A85" s="5" t="s">
        <v>42</v>
      </c>
      <c r="B85" s="5"/>
      <c r="C85" s="30" t="s">
        <v>81</v>
      </c>
      <c r="D85" s="5"/>
      <c r="E85" s="19" t="s">
        <v>188</v>
      </c>
      <c r="F85" s="5"/>
      <c r="G85" s="5"/>
      <c r="H85" s="5"/>
      <c r="I85" s="31">
        <f>0+Q85</f>
        <v>0</v>
      </c>
      <c r="O85">
        <f>0+R85</f>
        <v>0</v>
      </c>
      <c r="Q85">
        <f>0+I86+I90+I94+I98+I102</f>
        <v>0</v>
      </c>
      <c r="R85">
        <f>0+O86+O90+O94+O98+O102</f>
        <v>0</v>
      </c>
    </row>
    <row r="86" spans="1:16" ht="12.75">
      <c r="A86" s="17" t="s">
        <v>44</v>
      </c>
      <c r="B86" s="21" t="s">
        <v>189</v>
      </c>
      <c r="C86" s="21" t="s">
        <v>190</v>
      </c>
      <c r="D86" s="17" t="s">
        <v>46</v>
      </c>
      <c r="E86" s="22" t="s">
        <v>191</v>
      </c>
      <c r="F86" s="23" t="s">
        <v>107</v>
      </c>
      <c r="G86" s="24">
        <v>62.41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46</v>
      </c>
    </row>
    <row r="88" spans="1:5" ht="25.5">
      <c r="A88" s="28" t="s">
        <v>51</v>
      </c>
      <c r="E88" s="29" t="s">
        <v>192</v>
      </c>
    </row>
    <row r="89" spans="1:5" ht="255">
      <c r="A89" t="s">
        <v>53</v>
      </c>
      <c r="E89" s="27" t="s">
        <v>193</v>
      </c>
    </row>
    <row r="90" spans="1:16" ht="12.75">
      <c r="A90" s="17" t="s">
        <v>44</v>
      </c>
      <c r="B90" s="21" t="s">
        <v>194</v>
      </c>
      <c r="C90" s="21" t="s">
        <v>195</v>
      </c>
      <c r="D90" s="17" t="s">
        <v>46</v>
      </c>
      <c r="E90" s="22" t="s">
        <v>196</v>
      </c>
      <c r="F90" s="23" t="s">
        <v>107</v>
      </c>
      <c r="G90" s="24">
        <v>92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25.5">
      <c r="A92" s="28" t="s">
        <v>51</v>
      </c>
      <c r="E92" s="29" t="s">
        <v>197</v>
      </c>
    </row>
    <row r="93" spans="1:5" ht="255">
      <c r="A93" t="s">
        <v>53</v>
      </c>
      <c r="E93" s="27" t="s">
        <v>193</v>
      </c>
    </row>
    <row r="94" spans="1:16" ht="12.75">
      <c r="A94" s="17" t="s">
        <v>44</v>
      </c>
      <c r="B94" s="21" t="s">
        <v>198</v>
      </c>
      <c r="C94" s="21" t="s">
        <v>199</v>
      </c>
      <c r="D94" s="17" t="s">
        <v>46</v>
      </c>
      <c r="E94" s="22" t="s">
        <v>200</v>
      </c>
      <c r="F94" s="23" t="s">
        <v>58</v>
      </c>
      <c r="G94" s="24">
        <v>3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12.75">
      <c r="A96" s="28" t="s">
        <v>51</v>
      </c>
      <c r="E96" s="29" t="s">
        <v>46</v>
      </c>
    </row>
    <row r="97" spans="1:5" ht="255">
      <c r="A97" t="s">
        <v>53</v>
      </c>
      <c r="E97" s="27" t="s">
        <v>201</v>
      </c>
    </row>
    <row r="98" spans="1:16" ht="12.75">
      <c r="A98" s="17" t="s">
        <v>44</v>
      </c>
      <c r="B98" s="21" t="s">
        <v>202</v>
      </c>
      <c r="C98" s="21" t="s">
        <v>203</v>
      </c>
      <c r="D98" s="17" t="s">
        <v>46</v>
      </c>
      <c r="E98" s="22" t="s">
        <v>204</v>
      </c>
      <c r="F98" s="23" t="s">
        <v>58</v>
      </c>
      <c r="G98" s="24">
        <v>2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25.5">
      <c r="A100" s="28" t="s">
        <v>51</v>
      </c>
      <c r="E100" s="29" t="s">
        <v>205</v>
      </c>
    </row>
    <row r="101" spans="1:5" ht="76.5">
      <c r="A101" t="s">
        <v>53</v>
      </c>
      <c r="E101" s="27" t="s">
        <v>206</v>
      </c>
    </row>
    <row r="102" spans="1:16" ht="12.75">
      <c r="A102" s="17" t="s">
        <v>44</v>
      </c>
      <c r="B102" s="21" t="s">
        <v>207</v>
      </c>
      <c r="C102" s="21" t="s">
        <v>208</v>
      </c>
      <c r="D102" s="17" t="s">
        <v>46</v>
      </c>
      <c r="E102" s="22" t="s">
        <v>209</v>
      </c>
      <c r="F102" s="23" t="s">
        <v>48</v>
      </c>
      <c r="G102" s="24">
        <v>3.75</v>
      </c>
      <c r="H102" s="25">
        <v>0</v>
      </c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49</v>
      </c>
      <c r="E103" s="27" t="s">
        <v>46</v>
      </c>
    </row>
    <row r="104" spans="1:5" ht="25.5">
      <c r="A104" s="28" t="s">
        <v>51</v>
      </c>
      <c r="E104" s="29" t="s">
        <v>210</v>
      </c>
    </row>
    <row r="105" spans="1:5" ht="369.75">
      <c r="A105" t="s">
        <v>53</v>
      </c>
      <c r="E105" s="27" t="s">
        <v>211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212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212</v>
      </c>
      <c r="D4" s="38"/>
      <c r="E4" s="13" t="s">
        <v>213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17" t="s">
        <v>44</v>
      </c>
      <c r="B9" s="21" t="s">
        <v>34</v>
      </c>
      <c r="C9" s="21" t="s">
        <v>214</v>
      </c>
      <c r="D9" s="17" t="s">
        <v>46</v>
      </c>
      <c r="E9" s="22" t="s">
        <v>215</v>
      </c>
      <c r="F9" s="23" t="s">
        <v>216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217</v>
      </c>
    </row>
    <row r="11" spans="1:5" ht="12.75">
      <c r="A11" s="28" t="s">
        <v>51</v>
      </c>
      <c r="E11" s="29" t="s">
        <v>46</v>
      </c>
    </row>
    <row r="12" spans="1:5" ht="12.75">
      <c r="A12" t="s">
        <v>53</v>
      </c>
      <c r="E12" s="27" t="s">
        <v>218</v>
      </c>
    </row>
    <row r="13" spans="1:16" ht="12.75">
      <c r="A13" s="17" t="s">
        <v>44</v>
      </c>
      <c r="B13" s="21" t="s">
        <v>36</v>
      </c>
      <c r="C13" s="21" t="s">
        <v>219</v>
      </c>
      <c r="D13" s="17" t="s">
        <v>46</v>
      </c>
      <c r="E13" s="22" t="s">
        <v>220</v>
      </c>
      <c r="F13" s="23" t="s">
        <v>216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221</v>
      </c>
    </row>
    <row r="15" spans="1:5" ht="12.75">
      <c r="A15" s="28" t="s">
        <v>51</v>
      </c>
      <c r="E15" s="29" t="s">
        <v>46</v>
      </c>
    </row>
    <row r="16" spans="1:5" ht="12.75">
      <c r="A16" t="s">
        <v>53</v>
      </c>
      <c r="E16" s="27" t="s">
        <v>218</v>
      </c>
    </row>
    <row r="17" spans="1:16" ht="12.75">
      <c r="A17" s="17" t="s">
        <v>44</v>
      </c>
      <c r="B17" s="21" t="s">
        <v>76</v>
      </c>
      <c r="C17" s="21" t="s">
        <v>222</v>
      </c>
      <c r="D17" s="17" t="s">
        <v>46</v>
      </c>
      <c r="E17" s="22" t="s">
        <v>223</v>
      </c>
      <c r="F17" s="23" t="s">
        <v>224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12.75">
      <c r="A19" s="28" t="s">
        <v>51</v>
      </c>
      <c r="E19" s="29" t="s">
        <v>46</v>
      </c>
    </row>
    <row r="20" spans="1:5" ht="76.5">
      <c r="A20" t="s">
        <v>53</v>
      </c>
      <c r="E20" s="27" t="s">
        <v>225</v>
      </c>
    </row>
    <row r="21" spans="1:16" ht="12.75">
      <c r="A21" s="17" t="s">
        <v>44</v>
      </c>
      <c r="B21" s="21" t="s">
        <v>81</v>
      </c>
      <c r="C21" s="21" t="s">
        <v>226</v>
      </c>
      <c r="D21" s="17" t="s">
        <v>46</v>
      </c>
      <c r="E21" s="22" t="s">
        <v>227</v>
      </c>
      <c r="F21" s="23" t="s">
        <v>216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51</v>
      </c>
      <c r="E23" s="29" t="s">
        <v>46</v>
      </c>
    </row>
    <row r="24" spans="1:5" ht="63.75">
      <c r="A24" t="s">
        <v>53</v>
      </c>
      <c r="E24" s="27" t="s">
        <v>228</v>
      </c>
    </row>
    <row r="25" spans="1:16" ht="12.75">
      <c r="A25" s="17" t="s">
        <v>44</v>
      </c>
      <c r="B25" s="21" t="s">
        <v>39</v>
      </c>
      <c r="C25" s="21" t="s">
        <v>229</v>
      </c>
      <c r="D25" s="17" t="s">
        <v>46</v>
      </c>
      <c r="E25" s="22" t="s">
        <v>230</v>
      </c>
      <c r="F25" s="23" t="s">
        <v>216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12.75">
      <c r="A27" s="28" t="s">
        <v>51</v>
      </c>
      <c r="E27" s="29" t="s">
        <v>46</v>
      </c>
    </row>
    <row r="28" spans="1:5" ht="25.5">
      <c r="A28" t="s">
        <v>53</v>
      </c>
      <c r="E28" s="27" t="s">
        <v>231</v>
      </c>
    </row>
    <row r="29" spans="1:16" ht="12.75">
      <c r="A29" s="17" t="s">
        <v>44</v>
      </c>
      <c r="B29" s="21" t="s">
        <v>41</v>
      </c>
      <c r="C29" s="21" t="s">
        <v>232</v>
      </c>
      <c r="D29" s="17" t="s">
        <v>46</v>
      </c>
      <c r="E29" s="22" t="s">
        <v>233</v>
      </c>
      <c r="F29" s="23" t="s">
        <v>216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234</v>
      </c>
    </row>
    <row r="31" spans="1:5" ht="12.75">
      <c r="A31" s="28" t="s">
        <v>51</v>
      </c>
      <c r="E31" s="29" t="s">
        <v>46</v>
      </c>
    </row>
    <row r="32" spans="1:5" ht="12.75">
      <c r="A32" t="s">
        <v>53</v>
      </c>
      <c r="E32" s="27" t="s">
        <v>235</v>
      </c>
    </row>
    <row r="33" spans="1:16" ht="12.75">
      <c r="A33" s="17" t="s">
        <v>44</v>
      </c>
      <c r="B33" s="21" t="s">
        <v>94</v>
      </c>
      <c r="C33" s="21" t="s">
        <v>236</v>
      </c>
      <c r="D33" s="17" t="s">
        <v>46</v>
      </c>
      <c r="E33" s="22" t="s">
        <v>237</v>
      </c>
      <c r="F33" s="23" t="s">
        <v>216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238</v>
      </c>
    </row>
    <row r="35" spans="1:5" ht="12.75">
      <c r="A35" s="28" t="s">
        <v>51</v>
      </c>
      <c r="E35" s="29" t="s">
        <v>46</v>
      </c>
    </row>
    <row r="36" spans="1:5" ht="12.75">
      <c r="A36" t="s">
        <v>53</v>
      </c>
      <c r="E36" s="27" t="s">
        <v>235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239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239</v>
      </c>
      <c r="D4" s="38"/>
      <c r="E4" s="13" t="s">
        <v>240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17" t="s">
        <v>44</v>
      </c>
      <c r="B9" s="21" t="s">
        <v>28</v>
      </c>
      <c r="C9" s="21" t="s">
        <v>214</v>
      </c>
      <c r="D9" s="17" t="s">
        <v>46</v>
      </c>
      <c r="E9" s="22" t="s">
        <v>215</v>
      </c>
      <c r="F9" s="23" t="s">
        <v>216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25.5">
      <c r="A10" s="26" t="s">
        <v>49</v>
      </c>
      <c r="E10" s="27" t="s">
        <v>241</v>
      </c>
    </row>
    <row r="11" spans="1:5" ht="12.75">
      <c r="A11" s="28" t="s">
        <v>51</v>
      </c>
      <c r="E11" s="29" t="s">
        <v>46</v>
      </c>
    </row>
    <row r="12" spans="1:5" ht="38.25">
      <c r="A12" t="s">
        <v>53</v>
      </c>
      <c r="E12" s="27" t="s">
        <v>242</v>
      </c>
    </row>
    <row r="13" spans="1:16" ht="12.75">
      <c r="A13" s="17" t="s">
        <v>44</v>
      </c>
      <c r="B13" s="21" t="s">
        <v>22</v>
      </c>
      <c r="C13" s="21" t="s">
        <v>219</v>
      </c>
      <c r="D13" s="17" t="s">
        <v>46</v>
      </c>
      <c r="E13" s="22" t="s">
        <v>220</v>
      </c>
      <c r="F13" s="23" t="s">
        <v>216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25.5">
      <c r="A14" s="26" t="s">
        <v>49</v>
      </c>
      <c r="E14" s="27" t="s">
        <v>243</v>
      </c>
    </row>
    <row r="15" spans="1:5" ht="12.75">
      <c r="A15" s="28" t="s">
        <v>51</v>
      </c>
      <c r="E15" s="29" t="s">
        <v>46</v>
      </c>
    </row>
    <row r="16" spans="1:5" ht="12.75">
      <c r="A16" t="s">
        <v>53</v>
      </c>
      <c r="E16" s="27" t="s">
        <v>218</v>
      </c>
    </row>
    <row r="17" spans="1:16" ht="12.75">
      <c r="A17" s="17" t="s">
        <v>44</v>
      </c>
      <c r="B17" s="21" t="s">
        <v>21</v>
      </c>
      <c r="C17" s="21" t="s">
        <v>226</v>
      </c>
      <c r="D17" s="17" t="s">
        <v>46</v>
      </c>
      <c r="E17" s="22" t="s">
        <v>227</v>
      </c>
      <c r="F17" s="23" t="s">
        <v>216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12.75">
      <c r="A19" s="28" t="s">
        <v>51</v>
      </c>
      <c r="E19" s="29" t="s">
        <v>46</v>
      </c>
    </row>
    <row r="20" spans="1:5" ht="63.75">
      <c r="A20" t="s">
        <v>53</v>
      </c>
      <c r="E20" s="27" t="s">
        <v>228</v>
      </c>
    </row>
    <row r="21" spans="1:16" ht="12.75">
      <c r="A21" s="17" t="s">
        <v>44</v>
      </c>
      <c r="B21" s="21" t="s">
        <v>32</v>
      </c>
      <c r="C21" s="21" t="s">
        <v>229</v>
      </c>
      <c r="D21" s="17" t="s">
        <v>46</v>
      </c>
      <c r="E21" s="22" t="s">
        <v>230</v>
      </c>
      <c r="F21" s="23" t="s">
        <v>216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51</v>
      </c>
      <c r="E23" s="29" t="s">
        <v>46</v>
      </c>
    </row>
    <row r="24" spans="1:5" ht="25.5">
      <c r="A24" t="s">
        <v>53</v>
      </c>
      <c r="E24" s="27" t="s">
        <v>231</v>
      </c>
    </row>
    <row r="25" spans="1:16" ht="12.75">
      <c r="A25" s="17" t="s">
        <v>44</v>
      </c>
      <c r="B25" s="21" t="s">
        <v>34</v>
      </c>
      <c r="C25" s="21" t="s">
        <v>232</v>
      </c>
      <c r="D25" s="17" t="s">
        <v>46</v>
      </c>
      <c r="E25" s="22" t="s">
        <v>233</v>
      </c>
      <c r="F25" s="23" t="s">
        <v>216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25.5">
      <c r="A26" s="26" t="s">
        <v>49</v>
      </c>
      <c r="E26" s="27" t="s">
        <v>244</v>
      </c>
    </row>
    <row r="27" spans="1:5" ht="12.75">
      <c r="A27" s="28" t="s">
        <v>51</v>
      </c>
      <c r="E27" s="29" t="s">
        <v>46</v>
      </c>
    </row>
    <row r="28" spans="1:5" ht="12.75">
      <c r="A28" t="s">
        <v>53</v>
      </c>
      <c r="E28" s="27" t="s">
        <v>235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dcterms:created xsi:type="dcterms:W3CDTF">2020-06-22T09:42:42Z</dcterms:created>
  <dcterms:modified xsi:type="dcterms:W3CDTF">2020-06-22T09:42:43Z</dcterms:modified>
  <cp:category/>
  <cp:version/>
  <cp:contentType/>
  <cp:contentStatus/>
</cp:coreProperties>
</file>