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" sheetId="1" r:id="rId1"/>
    <sheet name="rozpočet" sheetId="2" r:id="rId2"/>
  </sheets>
  <definedNames>
    <definedName name="_xlnm.Print_Area" localSheetId="1">'rozpočet'!$A$4:$F$35</definedName>
  </definedNames>
  <calcPr fullCalcOnLoad="1"/>
</workbook>
</file>

<file path=xl/sharedStrings.xml><?xml version="1.0" encoding="utf-8"?>
<sst xmlns="http://schemas.openxmlformats.org/spreadsheetml/2006/main" count="148" uniqueCount="107">
  <si>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</si>
  <si>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</si>
  <si>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</si>
  <si>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</si>
  <si>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</si>
  <si>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</si>
  <si>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</si>
  <si>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</si>
  <si>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</si>
  <si>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</si>
  <si>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</si>
  <si>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</si>
  <si>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</si>
  <si>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</si>
  <si>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</si>
  <si>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</si>
  <si>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</si>
  <si>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</si>
  <si>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</si>
  <si>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</si>
  <si>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</si>
  <si>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</si>
  <si>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</si>
  <si>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</si>
  <si>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</si>
  <si>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</si>
  <si>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</si>
  <si>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</si>
  <si>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</si>
  <si>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</si>
  <si>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</si>
  <si>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</si>
  <si>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</si>
  <si>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</si>
  <si>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</si>
  <si>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</si>
  <si>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</si>
  <si>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</si>
  <si>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</si>
  <si>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</si>
  <si>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</si>
  <si>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</si>
  <si>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</si>
  <si>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</si>
  <si>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</si>
  <si>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>574C06</t>
  </si>
  <si>
    <t>čištění příkopu do 0,25m3/m s odvozem na skládku</t>
  </si>
  <si>
    <t xml:space="preserve">Zalévání spár dilatační asf. zálivkou  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</si>
  <si>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</si>
  <si>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</si>
  <si>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</si>
  <si>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</si>
  <si>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</si>
  <si>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</si>
  <si>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</si>
  <si>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</si>
  <si>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</si>
  <si>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</si>
  <si>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</si>
  <si>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</si>
  <si>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</si>
  <si>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</si>
  <si>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</si>
  <si>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</si>
  <si>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</si>
  <si>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</si>
  <si>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</si>
  <si>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</si>
  <si>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</si>
  <si>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</si>
  <si>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</si>
  <si>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</si>
  <si>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</si>
  <si>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</si>
  <si>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</si>
  <si>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</si>
  <si>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</si>
  <si>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</si>
  <si>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</si>
  <si>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</si>
  <si>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</si>
  <si>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</si>
  <si>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</si>
  <si>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</si>
  <si>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</si>
  <si>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</si>
  <si>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</si>
  <si>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</si>
  <si>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</si>
  <si>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</si>
  <si>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</si>
  <si>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</si>
  <si>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</si>
  <si>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</si>
  <si>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</si>
  <si>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</si>
  <si>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</si>
  <si>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vedoucí PÚ: Bohumil Taraba</t>
  </si>
  <si>
    <t>vedoucí TSÚ: Karel Motal</t>
  </si>
  <si>
    <t>Opravy 2020</t>
  </si>
  <si>
    <t>III/23639 Kvíc - Přelíc</t>
  </si>
  <si>
    <t>Stavba:    III/23639 Kvíc - Přelíc</t>
  </si>
  <si>
    <t>Objekt:    sil.      III/23639               km  0,900 - 1,888</t>
  </si>
  <si>
    <t>Kvíc - Přelíc</t>
  </si>
  <si>
    <t xml:space="preserve">provozní cestmistr: </t>
  </si>
  <si>
    <t xml:space="preserve">správní cestmistr: </t>
  </si>
  <si>
    <t>POPLATKY ZA LIKVIDACI ODPADŮ  -  VYBOURANÝ ASFALTOVÝ BETON KONTAMINOVANÝ DEHTEM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</si>
</sst>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39" fontId="9" fillId="0" borderId="23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vertical="top" wrapText="1"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7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3" fontId="12" fillId="0" borderId="12" xfId="0" applyNumberFormat="1" applyFont="1" applyBorder="1" applyAlignment="1" applyProtection="1">
      <alignment vertical="center"/>
      <protection/>
    </xf>
    <xf numFmtId="4" fontId="12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28" xfId="0" applyBorder="1" applyAlignment="1" applyProtection="1">
      <alignment horizontal="center" vertical="top"/>
      <protection/>
    </xf>
    <xf numFmtId="3" fontId="0" fillId="0" borderId="28" xfId="0" applyNumberFormat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8" fillId="35" borderId="17" xfId="0" applyNumberFormat="1" applyFont="1" applyFill="1" applyBorder="1" applyAlignment="1" applyProtection="1">
      <alignment horizontal="center" vertical="center"/>
      <protection/>
    </xf>
    <xf numFmtId="49" fontId="18" fillId="35" borderId="1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0" fontId="14" fillId="0" borderId="30" xfId="0" applyNumberFormat="1" applyFont="1" applyFill="1" applyBorder="1" applyAlignment="1" applyProtection="1">
      <alignment vertical="center"/>
      <protection/>
    </xf>
    <xf numFmtId="0" fontId="14" fillId="0" borderId="31" xfId="0" applyNumberFormat="1" applyFont="1" applyFill="1" applyBorder="1" applyAlignment="1" applyProtection="1">
      <alignment vertical="center"/>
      <protection/>
    </xf>
    <xf numFmtId="4" fontId="20" fillId="35" borderId="12" xfId="0" applyNumberFormat="1" applyFont="1" applyFill="1" applyBorder="1" applyAlignment="1" applyProtection="1">
      <alignment horizontal="right" vertical="center"/>
      <protection/>
    </xf>
    <xf numFmtId="0" fontId="14" fillId="0" borderId="32" xfId="0" applyNumberFormat="1" applyFont="1" applyFill="1" applyBorder="1" applyAlignment="1" applyProtection="1">
      <alignment vertical="center"/>
      <protection/>
    </xf>
    <xf numFmtId="4" fontId="20" fillId="35" borderId="13" xfId="0" applyNumberFormat="1" applyFont="1" applyFill="1" applyBorder="1" applyAlignment="1" applyProtection="1">
      <alignment horizontal="right" vertical="center"/>
      <protection/>
    </xf>
    <xf numFmtId="0" fontId="14" fillId="0" borderId="33" xfId="0" applyNumberFormat="1" applyFont="1" applyFill="1" applyBorder="1" applyAlignment="1" applyProtection="1">
      <alignment vertical="center"/>
      <protection/>
    </xf>
    <xf numFmtId="2" fontId="0" fillId="0" borderId="12" xfId="0" applyNumberFormat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2" fontId="9" fillId="0" borderId="12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34" xfId="0" applyNumberFormat="1" applyFont="1" applyFill="1" applyBorder="1" applyAlignment="1" applyProtection="1">
      <alignment horizontal="center" vertical="center" wrapText="1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37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49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left" vertical="center" wrapText="1"/>
      <protection/>
    </xf>
    <xf numFmtId="0" fontId="14" fillId="0" borderId="39" xfId="0" applyFont="1" applyBorder="1" applyAlignment="1" applyProtection="1">
      <alignment vertical="center" wrapText="1"/>
      <protection/>
    </xf>
    <xf numFmtId="0" fontId="14" fillId="0" borderId="36" xfId="0" applyFont="1" applyBorder="1" applyAlignment="1" applyProtection="1">
      <alignment vertical="center" wrapText="1"/>
      <protection/>
    </xf>
    <xf numFmtId="0" fontId="14" fillId="0" borderId="37" xfId="0" applyFont="1" applyBorder="1" applyAlignment="1" applyProtection="1">
      <alignment vertical="center" wrapText="1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49" fontId="20" fillId="35" borderId="18" xfId="0" applyNumberFormat="1" applyFont="1" applyFill="1" applyBorder="1" applyAlignment="1" applyProtection="1">
      <alignment horizontal="left" vertical="center"/>
      <protection/>
    </xf>
    <xf numFmtId="0" fontId="20" fillId="35" borderId="12" xfId="0" applyNumberFormat="1" applyFont="1" applyFill="1" applyBorder="1" applyAlignment="1" applyProtection="1">
      <alignment horizontal="left" vertical="center"/>
      <protection/>
    </xf>
    <xf numFmtId="49" fontId="20" fillId="35" borderId="12" xfId="0" applyNumberFormat="1" applyFont="1" applyFill="1" applyBorder="1" applyAlignment="1" applyProtection="1">
      <alignment horizontal="left" vertical="center"/>
      <protection/>
    </xf>
    <xf numFmtId="0" fontId="21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21" fillId="0" borderId="47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5" xfId="0" applyNumberFormat="1" applyFont="1" applyFill="1" applyBorder="1" applyAlignment="1" applyProtection="1">
      <alignment horizontal="left" vertical="center"/>
      <protection/>
    </xf>
    <xf numFmtId="0" fontId="21" fillId="0" borderId="32" xfId="0" applyNumberFormat="1" applyFont="1" applyFill="1" applyBorder="1" applyAlignment="1" applyProtection="1">
      <alignment horizontal="left" vertical="center"/>
      <protection/>
    </xf>
    <xf numFmtId="49" fontId="21" fillId="36" borderId="38" xfId="0" applyNumberFormat="1" applyFont="1" applyFill="1" applyBorder="1" applyAlignment="1" applyProtection="1">
      <alignment horizontal="center" vertical="center"/>
      <protection/>
    </xf>
    <xf numFmtId="0" fontId="21" fillId="36" borderId="28" xfId="0" applyNumberFormat="1" applyFont="1" applyFill="1" applyBorder="1" applyAlignment="1" applyProtection="1">
      <alignment horizontal="center" vertical="center"/>
      <protection/>
    </xf>
    <xf numFmtId="0" fontId="21" fillId="36" borderId="39" xfId="0" applyNumberFormat="1" applyFont="1" applyFill="1" applyBorder="1" applyAlignment="1" applyProtection="1">
      <alignment horizontal="center" vertical="center"/>
      <protection/>
    </xf>
    <xf numFmtId="0" fontId="21" fillId="36" borderId="4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161925</xdr:rowOff>
    </xdr:from>
    <xdr:to>
      <xdr:col>2</xdr:col>
      <xdr:colOff>1362075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277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30" sqref="L30"/>
    </sheetView>
  </sheetViews>
  <sheetFormatPr defaultColWidth="13.33203125" defaultRowHeight="10.5"/>
  <cols>
    <col min="1" max="1" width="13.33203125" style="101" customWidth="1"/>
    <col min="2" max="2" width="11.83203125" style="101" customWidth="1"/>
    <col min="3" max="3" width="25.33203125" style="101" customWidth="1"/>
    <col min="4" max="4" width="11.83203125" style="101" customWidth="1"/>
    <col min="5" max="5" width="16.33203125" style="101" customWidth="1"/>
    <col min="6" max="6" width="26.33203125" style="101" customWidth="1"/>
    <col min="7" max="7" width="13.33203125" style="101" customWidth="1"/>
    <col min="8" max="8" width="13.83203125" style="101" customWidth="1"/>
    <col min="9" max="9" width="26.16015625" style="101" customWidth="1"/>
    <col min="10" max="10" width="13.33203125" style="101" customWidth="1"/>
    <col min="11" max="11" width="13.66015625" style="101" bestFit="1" customWidth="1"/>
    <col min="12" max="16384" width="13.33203125" style="101" customWidth="1"/>
  </cols>
  <sheetData>
    <row r="1" spans="1:9" ht="28.5" customHeight="1" thickBot="1">
      <c r="A1" s="123" t="s">
        <v>48</v>
      </c>
      <c r="B1" s="124"/>
      <c r="C1" s="124"/>
      <c r="D1" s="124"/>
      <c r="E1" s="124"/>
      <c r="F1" s="124"/>
      <c r="G1" s="124"/>
      <c r="H1" s="124"/>
      <c r="I1" s="124"/>
    </row>
    <row r="2" spans="1:10" ht="12.75" customHeight="1">
      <c r="A2" s="125" t="s">
        <v>49</v>
      </c>
      <c r="B2" s="126"/>
      <c r="C2" s="129" t="s">
        <v>100</v>
      </c>
      <c r="D2" s="129"/>
      <c r="E2" s="131" t="s">
        <v>50</v>
      </c>
      <c r="F2" s="132" t="s">
        <v>51</v>
      </c>
      <c r="G2" s="133"/>
      <c r="H2" s="131" t="s">
        <v>52</v>
      </c>
      <c r="I2" s="136"/>
      <c r="J2" s="102"/>
    </row>
    <row r="3" spans="1:10" ht="12.75">
      <c r="A3" s="127"/>
      <c r="B3" s="128"/>
      <c r="C3" s="130"/>
      <c r="D3" s="130"/>
      <c r="E3" s="128"/>
      <c r="F3" s="134"/>
      <c r="G3" s="135"/>
      <c r="H3" s="128"/>
      <c r="I3" s="137"/>
      <c r="J3" s="102"/>
    </row>
    <row r="4" spans="1:10" ht="12.75">
      <c r="A4" s="138" t="s">
        <v>53</v>
      </c>
      <c r="B4" s="128"/>
      <c r="C4" s="139" t="s">
        <v>99</v>
      </c>
      <c r="D4" s="140"/>
      <c r="E4" s="143" t="s">
        <v>54</v>
      </c>
      <c r="F4" s="143"/>
      <c r="G4" s="128"/>
      <c r="H4" s="143" t="s">
        <v>52</v>
      </c>
      <c r="I4" s="144"/>
      <c r="J4" s="102"/>
    </row>
    <row r="5" spans="1:10" ht="12.75">
      <c r="A5" s="127"/>
      <c r="B5" s="128"/>
      <c r="C5" s="141"/>
      <c r="D5" s="142"/>
      <c r="E5" s="128"/>
      <c r="F5" s="128"/>
      <c r="G5" s="128"/>
      <c r="H5" s="128"/>
      <c r="I5" s="137"/>
      <c r="J5" s="102"/>
    </row>
    <row r="6" spans="1:10" ht="12.75" customHeight="1">
      <c r="A6" s="138" t="s">
        <v>55</v>
      </c>
      <c r="B6" s="128"/>
      <c r="C6" s="145" t="s">
        <v>103</v>
      </c>
      <c r="D6" s="146"/>
      <c r="E6" s="143" t="s">
        <v>56</v>
      </c>
      <c r="F6" s="143"/>
      <c r="G6" s="128"/>
      <c r="H6" s="143" t="s">
        <v>52</v>
      </c>
      <c r="I6" s="144"/>
      <c r="J6" s="102"/>
    </row>
    <row r="7" spans="1:10" ht="12.75">
      <c r="A7" s="127"/>
      <c r="B7" s="128"/>
      <c r="C7" s="147"/>
      <c r="D7" s="148"/>
      <c r="E7" s="128"/>
      <c r="F7" s="128"/>
      <c r="G7" s="128"/>
      <c r="H7" s="128"/>
      <c r="I7" s="137"/>
      <c r="J7" s="102"/>
    </row>
    <row r="8" spans="1:10" ht="12.75">
      <c r="A8" s="138" t="s">
        <v>57</v>
      </c>
      <c r="B8" s="128"/>
      <c r="C8" s="149"/>
      <c r="D8" s="128"/>
      <c r="E8" s="143" t="s">
        <v>58</v>
      </c>
      <c r="F8" s="128"/>
      <c r="G8" s="128"/>
      <c r="H8" s="143" t="s">
        <v>59</v>
      </c>
      <c r="I8" s="144"/>
      <c r="J8" s="102"/>
    </row>
    <row r="9" spans="1:10" ht="12.75">
      <c r="A9" s="127"/>
      <c r="B9" s="128"/>
      <c r="C9" s="128"/>
      <c r="D9" s="128"/>
      <c r="E9" s="128"/>
      <c r="F9" s="128"/>
      <c r="G9" s="128"/>
      <c r="H9" s="128"/>
      <c r="I9" s="137"/>
      <c r="J9" s="102"/>
    </row>
    <row r="10" spans="1:10" ht="12.75">
      <c r="A10" s="138" t="s">
        <v>60</v>
      </c>
      <c r="B10" s="128"/>
      <c r="C10" s="143"/>
      <c r="D10" s="128"/>
      <c r="E10" s="143" t="s">
        <v>61</v>
      </c>
      <c r="F10" s="143"/>
      <c r="G10" s="128"/>
      <c r="H10" s="143" t="s">
        <v>62</v>
      </c>
      <c r="I10" s="150"/>
      <c r="J10" s="102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37"/>
      <c r="J11" s="102"/>
    </row>
    <row r="12" spans="1:9" ht="23.25" customHeight="1" thickBot="1">
      <c r="A12" s="151" t="s">
        <v>63</v>
      </c>
      <c r="B12" s="152"/>
      <c r="C12" s="152"/>
      <c r="D12" s="152"/>
      <c r="E12" s="152"/>
      <c r="F12" s="152"/>
      <c r="G12" s="152"/>
      <c r="H12" s="152"/>
      <c r="I12" s="153"/>
    </row>
    <row r="13" spans="1:10" ht="26.25" customHeight="1">
      <c r="A13" s="103" t="s">
        <v>64</v>
      </c>
      <c r="B13" s="154" t="s">
        <v>65</v>
      </c>
      <c r="C13" s="155"/>
      <c r="D13" s="104" t="s">
        <v>66</v>
      </c>
      <c r="E13" s="154" t="s">
        <v>67</v>
      </c>
      <c r="F13" s="155"/>
      <c r="G13" s="104" t="s">
        <v>68</v>
      </c>
      <c r="H13" s="154" t="s">
        <v>69</v>
      </c>
      <c r="I13" s="156"/>
      <c r="J13" s="102"/>
    </row>
    <row r="14" spans="1:10" ht="15" customHeight="1">
      <c r="A14" s="105" t="s">
        <v>70</v>
      </c>
      <c r="B14" s="106" t="s">
        <v>71</v>
      </c>
      <c r="C14" s="107">
        <f>SUM(rozpočet!F32)</f>
        <v>0</v>
      </c>
      <c r="D14" s="157" t="s">
        <v>72</v>
      </c>
      <c r="E14" s="158"/>
      <c r="F14" s="107">
        <v>0</v>
      </c>
      <c r="G14" s="157" t="s">
        <v>73</v>
      </c>
      <c r="H14" s="158"/>
      <c r="I14" s="108">
        <v>0</v>
      </c>
      <c r="J14" s="102"/>
    </row>
    <row r="15" spans="1:11" ht="15" customHeight="1">
      <c r="A15" s="105"/>
      <c r="B15" s="106" t="s">
        <v>74</v>
      </c>
      <c r="C15" s="107">
        <v>0</v>
      </c>
      <c r="D15" s="157" t="s">
        <v>75</v>
      </c>
      <c r="E15" s="158"/>
      <c r="F15" s="107">
        <v>0</v>
      </c>
      <c r="G15" s="157" t="s">
        <v>76</v>
      </c>
      <c r="H15" s="158"/>
      <c r="I15" s="108">
        <v>0</v>
      </c>
      <c r="J15" s="102"/>
      <c r="K15" s="109"/>
    </row>
    <row r="16" spans="1:10" ht="15" customHeight="1">
      <c r="A16" s="105" t="s">
        <v>77</v>
      </c>
      <c r="B16" s="106" t="s">
        <v>71</v>
      </c>
      <c r="C16" s="107">
        <v>0</v>
      </c>
      <c r="D16" s="157" t="s">
        <v>78</v>
      </c>
      <c r="E16" s="158"/>
      <c r="F16" s="107">
        <v>0</v>
      </c>
      <c r="G16" s="157" t="s">
        <v>79</v>
      </c>
      <c r="H16" s="158"/>
      <c r="I16" s="108">
        <v>0</v>
      </c>
      <c r="J16" s="102"/>
    </row>
    <row r="17" spans="1:10" ht="15" customHeight="1">
      <c r="A17" s="105"/>
      <c r="B17" s="106" t="s">
        <v>74</v>
      </c>
      <c r="C17" s="107">
        <v>0</v>
      </c>
      <c r="D17" s="157"/>
      <c r="E17" s="158"/>
      <c r="F17" s="110"/>
      <c r="G17" s="157" t="s">
        <v>80</v>
      </c>
      <c r="H17" s="158"/>
      <c r="I17" s="108">
        <v>0</v>
      </c>
      <c r="J17" s="102"/>
    </row>
    <row r="18" spans="1:10" ht="15" customHeight="1">
      <c r="A18" s="105" t="s">
        <v>81</v>
      </c>
      <c r="B18" s="106" t="s">
        <v>71</v>
      </c>
      <c r="C18" s="107">
        <v>0</v>
      </c>
      <c r="D18" s="157"/>
      <c r="E18" s="158"/>
      <c r="F18" s="110"/>
      <c r="G18" s="157" t="s">
        <v>82</v>
      </c>
      <c r="H18" s="158"/>
      <c r="I18" s="108">
        <v>0</v>
      </c>
      <c r="J18" s="102"/>
    </row>
    <row r="19" spans="1:10" ht="15" customHeight="1">
      <c r="A19" s="105"/>
      <c r="B19" s="106" t="s">
        <v>74</v>
      </c>
      <c r="C19" s="107">
        <v>0</v>
      </c>
      <c r="D19" s="157"/>
      <c r="E19" s="158"/>
      <c r="F19" s="110"/>
      <c r="G19" s="157" t="s">
        <v>83</v>
      </c>
      <c r="H19" s="158"/>
      <c r="I19" s="108">
        <v>0</v>
      </c>
      <c r="J19" s="102"/>
    </row>
    <row r="20" spans="1:10" ht="15" customHeight="1">
      <c r="A20" s="159" t="s">
        <v>84</v>
      </c>
      <c r="B20" s="160"/>
      <c r="C20" s="107">
        <v>0</v>
      </c>
      <c r="D20" s="157"/>
      <c r="E20" s="158"/>
      <c r="F20" s="110"/>
      <c r="G20" s="157"/>
      <c r="H20" s="158"/>
      <c r="I20" s="111"/>
      <c r="J20" s="102"/>
    </row>
    <row r="21" spans="1:10" ht="15" customHeight="1">
      <c r="A21" s="159" t="s">
        <v>85</v>
      </c>
      <c r="B21" s="160"/>
      <c r="C21" s="107">
        <v>0</v>
      </c>
      <c r="D21" s="157"/>
      <c r="E21" s="158"/>
      <c r="F21" s="110"/>
      <c r="G21" s="157"/>
      <c r="H21" s="158"/>
      <c r="I21" s="111"/>
      <c r="J21" s="102"/>
    </row>
    <row r="22" spans="1:10" ht="16.5" customHeight="1">
      <c r="A22" s="159" t="s">
        <v>86</v>
      </c>
      <c r="B22" s="160"/>
      <c r="C22" s="107">
        <f>SUM(C14:C21)</f>
        <v>0</v>
      </c>
      <c r="D22" s="161" t="s">
        <v>87</v>
      </c>
      <c r="E22" s="160"/>
      <c r="F22" s="107">
        <f>SUM(F14:F21)</f>
        <v>0</v>
      </c>
      <c r="G22" s="161" t="s">
        <v>88</v>
      </c>
      <c r="H22" s="160"/>
      <c r="I22" s="108">
        <f>SUM(I14:I21)</f>
        <v>0</v>
      </c>
      <c r="J22" s="102"/>
    </row>
    <row r="23" spans="1:9" ht="12.7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ht="15" customHeight="1">
      <c r="A24" s="165" t="s">
        <v>89</v>
      </c>
      <c r="B24" s="166"/>
      <c r="C24" s="115">
        <v>0</v>
      </c>
      <c r="D24" s="102"/>
      <c r="E24" s="102"/>
      <c r="F24" s="102"/>
      <c r="G24" s="102"/>
      <c r="H24" s="102"/>
      <c r="I24" s="116"/>
    </row>
    <row r="25" spans="1:10" ht="15" customHeight="1">
      <c r="A25" s="165" t="s">
        <v>90</v>
      </c>
      <c r="B25" s="166"/>
      <c r="C25" s="115">
        <v>0</v>
      </c>
      <c r="D25" s="167" t="s">
        <v>91</v>
      </c>
      <c r="E25" s="166"/>
      <c r="F25" s="115">
        <f>ROUND(C25*(14/100),2)</f>
        <v>0</v>
      </c>
      <c r="G25" s="167" t="s">
        <v>14</v>
      </c>
      <c r="H25" s="166"/>
      <c r="I25" s="117">
        <f>SUM(C24:C26)</f>
        <v>0</v>
      </c>
      <c r="J25" s="102"/>
    </row>
    <row r="26" spans="1:10" ht="15" customHeight="1">
      <c r="A26" s="165" t="s">
        <v>92</v>
      </c>
      <c r="B26" s="166"/>
      <c r="C26" s="115">
        <f>C22+F22*I22</f>
        <v>0</v>
      </c>
      <c r="D26" s="167" t="s">
        <v>6</v>
      </c>
      <c r="E26" s="166"/>
      <c r="F26" s="115">
        <f>ROUND(C26*(21/100),2)</f>
        <v>0</v>
      </c>
      <c r="G26" s="167" t="s">
        <v>93</v>
      </c>
      <c r="H26" s="166"/>
      <c r="I26" s="117">
        <f>SUM(F25:F26)+I25</f>
        <v>0</v>
      </c>
      <c r="J26" s="102"/>
    </row>
    <row r="27" spans="1:9" ht="12.75">
      <c r="A27" s="118"/>
      <c r="B27" s="102"/>
      <c r="C27" s="102"/>
      <c r="D27" s="102"/>
      <c r="E27" s="102"/>
      <c r="F27" s="102"/>
      <c r="G27" s="102"/>
      <c r="H27" s="102"/>
      <c r="I27" s="116"/>
    </row>
    <row r="28" spans="1:10" ht="14.25" customHeight="1">
      <c r="A28" s="169"/>
      <c r="B28" s="170"/>
      <c r="C28" s="171"/>
      <c r="D28" s="182" t="s">
        <v>94</v>
      </c>
      <c r="E28" s="183"/>
      <c r="F28" s="184"/>
      <c r="G28" s="182" t="s">
        <v>95</v>
      </c>
      <c r="H28" s="183"/>
      <c r="I28" s="185"/>
      <c r="J28" s="102"/>
    </row>
    <row r="29" spans="1:10" ht="14.25" customHeight="1">
      <c r="A29" s="172"/>
      <c r="B29" s="173"/>
      <c r="C29" s="174"/>
      <c r="D29" s="178" t="s">
        <v>97</v>
      </c>
      <c r="E29" s="179"/>
      <c r="F29" s="180"/>
      <c r="G29" s="178" t="s">
        <v>104</v>
      </c>
      <c r="H29" s="179"/>
      <c r="I29" s="181"/>
      <c r="J29" s="102"/>
    </row>
    <row r="30" spans="1:10" ht="14.25" customHeight="1">
      <c r="A30" s="172"/>
      <c r="B30" s="173"/>
      <c r="C30" s="174"/>
      <c r="D30" s="178" t="s">
        <v>98</v>
      </c>
      <c r="E30" s="179"/>
      <c r="F30" s="180"/>
      <c r="G30" s="178" t="s">
        <v>105</v>
      </c>
      <c r="H30" s="179"/>
      <c r="I30" s="181"/>
      <c r="J30" s="102"/>
    </row>
    <row r="31" spans="1:10" ht="14.25" customHeight="1">
      <c r="A31" s="172"/>
      <c r="B31" s="173"/>
      <c r="C31" s="174"/>
      <c r="D31" s="178"/>
      <c r="E31" s="179"/>
      <c r="F31" s="180"/>
      <c r="G31" s="178"/>
      <c r="H31" s="179"/>
      <c r="I31" s="181"/>
      <c r="J31" s="102"/>
    </row>
    <row r="32" spans="1:10" ht="14.25" customHeight="1" thickBot="1">
      <c r="A32" s="175"/>
      <c r="B32" s="176"/>
      <c r="C32" s="177"/>
      <c r="D32" s="162" t="s">
        <v>96</v>
      </c>
      <c r="E32" s="163"/>
      <c r="F32" s="164"/>
      <c r="G32" s="162" t="s">
        <v>96</v>
      </c>
      <c r="H32" s="163"/>
      <c r="I32" s="168"/>
      <c r="J32" s="102"/>
    </row>
    <row r="33" spans="1:9" ht="12.75">
      <c r="A33" s="102"/>
      <c r="B33" s="102"/>
      <c r="C33" s="102"/>
      <c r="D33" s="102"/>
      <c r="E33" s="102"/>
      <c r="F33" s="102"/>
      <c r="G33" s="102"/>
      <c r="H33" s="102"/>
      <c r="I33" s="102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J33" sqref="J3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8" customWidth="1"/>
    <col min="8" max="8" width="10.5" style="7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86" t="s">
        <v>5</v>
      </c>
      <c r="B1" s="186"/>
      <c r="C1" s="186"/>
      <c r="D1" s="186"/>
      <c r="E1" s="186"/>
      <c r="F1" s="186"/>
      <c r="H1" s="73"/>
    </row>
    <row r="2" spans="1:8" s="6" customFormat="1" ht="12.75" customHeight="1">
      <c r="A2" s="20" t="s">
        <v>101</v>
      </c>
      <c r="B2" s="7"/>
      <c r="C2" s="21" t="s">
        <v>5</v>
      </c>
      <c r="D2" s="7"/>
      <c r="E2" s="7"/>
      <c r="F2" s="7"/>
      <c r="G2" s="74"/>
      <c r="H2" s="73"/>
    </row>
    <row r="3" spans="1:8" s="6" customFormat="1" ht="12.75" customHeight="1">
      <c r="A3" s="20" t="s">
        <v>102</v>
      </c>
      <c r="B3" s="7"/>
      <c r="C3" s="7"/>
      <c r="D3" s="7"/>
      <c r="E3" s="14"/>
      <c r="F3" s="7"/>
      <c r="G3" s="74"/>
      <c r="H3" s="73"/>
    </row>
    <row r="4" spans="1:8" s="6" customFormat="1" ht="13.5" customHeight="1">
      <c r="A4" s="8"/>
      <c r="B4" s="7"/>
      <c r="C4" s="8"/>
      <c r="D4" s="7"/>
      <c r="E4" s="7"/>
      <c r="F4" s="7"/>
      <c r="G4" s="74"/>
      <c r="H4" s="73"/>
    </row>
    <row r="5" spans="1:8" s="6" customFormat="1" ht="1.5" customHeight="1">
      <c r="A5" s="9"/>
      <c r="B5" s="10"/>
      <c r="C5" s="11"/>
      <c r="D5" s="10"/>
      <c r="E5" s="12"/>
      <c r="F5" s="13"/>
      <c r="G5" s="75"/>
      <c r="H5" s="73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76"/>
      <c r="H6" s="73"/>
    </row>
    <row r="7" spans="1:8" s="6" customFormat="1" ht="12.75" customHeight="1">
      <c r="A7" s="14" t="s">
        <v>1</v>
      </c>
      <c r="B7" s="14"/>
      <c r="C7" s="18"/>
      <c r="D7" s="14" t="s">
        <v>22</v>
      </c>
      <c r="E7" s="14"/>
      <c r="F7" s="71" t="s">
        <v>5</v>
      </c>
      <c r="G7" s="76" t="s">
        <v>22</v>
      </c>
      <c r="H7" s="73"/>
    </row>
    <row r="8" spans="1:8" s="6" customFormat="1" ht="12.75" customHeight="1">
      <c r="A8" s="14" t="s">
        <v>19</v>
      </c>
      <c r="B8" s="15"/>
      <c r="C8" s="19"/>
      <c r="D8" s="15" t="s">
        <v>23</v>
      </c>
      <c r="E8" s="16" t="s">
        <v>5</v>
      </c>
      <c r="F8" s="72" t="s">
        <v>5</v>
      </c>
      <c r="G8" s="76" t="s">
        <v>23</v>
      </c>
      <c r="H8" s="73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7"/>
      <c r="H9" s="73"/>
    </row>
    <row r="10" ht="24" customHeight="1" thickBot="1"/>
    <row r="11" spans="1:10" s="22" customFormat="1" ht="21.75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80" t="s">
        <v>41</v>
      </c>
      <c r="H11" s="81" t="s">
        <v>42</v>
      </c>
      <c r="I11" s="59"/>
      <c r="J11" s="59" t="s">
        <v>24</v>
      </c>
    </row>
    <row r="12" spans="1:10" s="22" customFormat="1" ht="15">
      <c r="A12" s="31" t="s">
        <v>12</v>
      </c>
      <c r="B12" s="32" t="s">
        <v>17</v>
      </c>
      <c r="C12" s="33" t="s">
        <v>13</v>
      </c>
      <c r="D12" s="38">
        <v>1</v>
      </c>
      <c r="E12" s="23"/>
      <c r="F12" s="24">
        <f aca="true" t="shared" si="0" ref="F12:F31">E12*D12</f>
        <v>0</v>
      </c>
      <c r="G12" s="82"/>
      <c r="H12" s="83"/>
      <c r="I12" s="84"/>
      <c r="J12" s="59"/>
    </row>
    <row r="13" spans="1:10" s="22" customFormat="1" ht="15">
      <c r="A13" s="34">
        <v>113728</v>
      </c>
      <c r="B13" s="35" t="s">
        <v>38</v>
      </c>
      <c r="C13" s="36" t="s">
        <v>27</v>
      </c>
      <c r="D13" s="39">
        <v>121</v>
      </c>
      <c r="E13" s="25"/>
      <c r="F13" s="26">
        <f t="shared" si="0"/>
        <v>0</v>
      </c>
      <c r="G13" s="85" t="s">
        <v>5</v>
      </c>
      <c r="H13" s="86" t="s">
        <v>5</v>
      </c>
      <c r="I13" s="87"/>
      <c r="J13" s="60"/>
    </row>
    <row r="14" spans="1:10" s="22" customFormat="1" ht="30">
      <c r="A14" s="34">
        <v>15130</v>
      </c>
      <c r="B14" s="121" t="s">
        <v>106</v>
      </c>
      <c r="C14" s="36" t="s">
        <v>3</v>
      </c>
      <c r="D14" s="122">
        <v>302.5</v>
      </c>
      <c r="E14" s="25"/>
      <c r="F14" s="26">
        <f t="shared" si="0"/>
        <v>0</v>
      </c>
      <c r="G14" s="85"/>
      <c r="H14" s="86"/>
      <c r="I14" s="87"/>
      <c r="J14" s="60"/>
    </row>
    <row r="15" spans="1:10" s="22" customFormat="1" ht="15">
      <c r="A15" s="34">
        <v>919111</v>
      </c>
      <c r="B15" s="35" t="s">
        <v>37</v>
      </c>
      <c r="C15" s="36" t="s">
        <v>18</v>
      </c>
      <c r="D15" s="39">
        <v>45</v>
      </c>
      <c r="E15" s="25"/>
      <c r="F15" s="26">
        <f t="shared" si="0"/>
        <v>0</v>
      </c>
      <c r="G15" s="85"/>
      <c r="H15" s="88"/>
      <c r="I15" s="87"/>
      <c r="J15" s="60" t="s">
        <v>5</v>
      </c>
    </row>
    <row r="16" spans="1:10" s="22" customFormat="1" ht="15">
      <c r="A16" s="34">
        <v>93818</v>
      </c>
      <c r="B16" s="35" t="s">
        <v>36</v>
      </c>
      <c r="C16" s="36" t="s">
        <v>2</v>
      </c>
      <c r="D16" s="39">
        <v>5185</v>
      </c>
      <c r="E16" s="25"/>
      <c r="F16" s="26">
        <f t="shared" si="0"/>
        <v>0</v>
      </c>
      <c r="G16" s="85"/>
      <c r="H16" s="88"/>
      <c r="I16" s="87"/>
      <c r="J16" s="60" t="s">
        <v>5</v>
      </c>
    </row>
    <row r="17" spans="1:10" s="22" customFormat="1" ht="15">
      <c r="A17" s="34" t="s">
        <v>45</v>
      </c>
      <c r="B17" s="35" t="s">
        <v>44</v>
      </c>
      <c r="C17" s="36" t="s">
        <v>27</v>
      </c>
      <c r="D17" s="39">
        <v>208</v>
      </c>
      <c r="E17" s="25"/>
      <c r="F17" s="26">
        <f t="shared" si="0"/>
        <v>0</v>
      </c>
      <c r="G17" s="85"/>
      <c r="H17" s="88"/>
      <c r="I17" s="87"/>
      <c r="J17" s="60"/>
    </row>
    <row r="18" spans="1:10" s="22" customFormat="1" ht="15">
      <c r="A18" s="34">
        <v>572223</v>
      </c>
      <c r="B18" s="35" t="s">
        <v>29</v>
      </c>
      <c r="C18" s="36" t="s">
        <v>2</v>
      </c>
      <c r="D18" s="39">
        <v>10370</v>
      </c>
      <c r="E18" s="25"/>
      <c r="F18" s="26">
        <f t="shared" si="0"/>
        <v>0</v>
      </c>
      <c r="G18" s="85"/>
      <c r="H18" s="88"/>
      <c r="I18" s="87"/>
      <c r="J18" s="60"/>
    </row>
    <row r="19" spans="1:10" s="57" customFormat="1" ht="15">
      <c r="A19" s="58" t="s">
        <v>28</v>
      </c>
      <c r="B19" s="53" t="s">
        <v>33</v>
      </c>
      <c r="C19" s="36" t="s">
        <v>2</v>
      </c>
      <c r="D19" s="54">
        <v>5185</v>
      </c>
      <c r="E19" s="55"/>
      <c r="F19" s="56">
        <f t="shared" si="0"/>
        <v>0</v>
      </c>
      <c r="G19" s="85"/>
      <c r="H19" s="88"/>
      <c r="I19" s="87"/>
      <c r="J19" s="60"/>
    </row>
    <row r="20" spans="1:10" s="22" customFormat="1" ht="21" customHeight="1">
      <c r="A20" s="34" t="s">
        <v>12</v>
      </c>
      <c r="B20" s="35" t="s">
        <v>20</v>
      </c>
      <c r="C20" s="36" t="s">
        <v>2</v>
      </c>
      <c r="D20" s="39">
        <v>450</v>
      </c>
      <c r="E20" s="25"/>
      <c r="F20" s="26">
        <f t="shared" si="0"/>
        <v>0</v>
      </c>
      <c r="G20" s="85"/>
      <c r="H20" s="88"/>
      <c r="I20" s="87"/>
      <c r="J20" s="62" t="s">
        <v>25</v>
      </c>
    </row>
    <row r="21" spans="1:10" s="22" customFormat="1" ht="15">
      <c r="A21" s="34">
        <v>89921</v>
      </c>
      <c r="B21" s="35" t="s">
        <v>34</v>
      </c>
      <c r="C21" s="36" t="s">
        <v>21</v>
      </c>
      <c r="D21" s="120">
        <v>3</v>
      </c>
      <c r="E21" s="25"/>
      <c r="F21" s="26">
        <f t="shared" si="0"/>
        <v>0</v>
      </c>
      <c r="G21" s="89"/>
      <c r="H21" s="90"/>
      <c r="I21" s="91"/>
      <c r="J21" s="61"/>
    </row>
    <row r="22" spans="1:10" s="22" customFormat="1" ht="15">
      <c r="A22" s="34">
        <v>89923</v>
      </c>
      <c r="B22" s="35" t="s">
        <v>40</v>
      </c>
      <c r="C22" s="36" t="s">
        <v>21</v>
      </c>
      <c r="D22" s="120">
        <v>20</v>
      </c>
      <c r="E22" s="25"/>
      <c r="F22" s="26">
        <f t="shared" si="0"/>
        <v>0</v>
      </c>
      <c r="G22" s="85"/>
      <c r="H22" s="88"/>
      <c r="I22" s="87"/>
      <c r="J22" s="62" t="s">
        <v>5</v>
      </c>
    </row>
    <row r="23" spans="1:10" s="22" customFormat="1" ht="15">
      <c r="A23" s="34">
        <v>113761</v>
      </c>
      <c r="B23" s="35" t="s">
        <v>35</v>
      </c>
      <c r="C23" s="36" t="s">
        <v>4</v>
      </c>
      <c r="D23" s="39">
        <v>45</v>
      </c>
      <c r="E23" s="25"/>
      <c r="F23" s="26">
        <f t="shared" si="0"/>
        <v>0</v>
      </c>
      <c r="G23" s="85"/>
      <c r="H23" s="88"/>
      <c r="I23" s="87"/>
      <c r="J23" s="60" t="s">
        <v>5</v>
      </c>
    </row>
    <row r="24" spans="1:10" s="22" customFormat="1" ht="15">
      <c r="A24" s="34">
        <v>931312</v>
      </c>
      <c r="B24" s="35" t="s">
        <v>47</v>
      </c>
      <c r="C24" s="36" t="s">
        <v>4</v>
      </c>
      <c r="D24" s="39">
        <v>45</v>
      </c>
      <c r="E24" s="25"/>
      <c r="F24" s="26">
        <f t="shared" si="0"/>
        <v>0</v>
      </c>
      <c r="G24" s="85"/>
      <c r="H24" s="88"/>
      <c r="I24" s="87"/>
      <c r="J24" s="60" t="s">
        <v>5</v>
      </c>
    </row>
    <row r="25" spans="1:10" s="22" customFormat="1" ht="15">
      <c r="A25" s="34">
        <v>12922</v>
      </c>
      <c r="B25" s="35" t="s">
        <v>43</v>
      </c>
      <c r="C25" s="36" t="s">
        <v>2</v>
      </c>
      <c r="D25" s="39">
        <v>900</v>
      </c>
      <c r="E25" s="37"/>
      <c r="F25" s="26">
        <f t="shared" si="0"/>
        <v>0</v>
      </c>
      <c r="G25" s="85">
        <v>0.126</v>
      </c>
      <c r="H25" s="86">
        <f>D25*G25</f>
        <v>113.4</v>
      </c>
      <c r="I25" s="87"/>
      <c r="J25" s="60"/>
    </row>
    <row r="26" spans="1:10" s="22" customFormat="1" ht="15">
      <c r="A26" s="34">
        <v>56962</v>
      </c>
      <c r="B26" s="35" t="s">
        <v>31</v>
      </c>
      <c r="C26" s="36" t="s">
        <v>2</v>
      </c>
      <c r="D26" s="39">
        <v>900</v>
      </c>
      <c r="E26" s="37"/>
      <c r="F26" s="26">
        <f t="shared" si="0"/>
        <v>0</v>
      </c>
      <c r="G26" s="85"/>
      <c r="H26" s="88"/>
      <c r="I26" s="87"/>
      <c r="J26" s="60"/>
    </row>
    <row r="27" spans="1:10" s="22" customFormat="1" ht="15">
      <c r="A27" s="34">
        <v>12931</v>
      </c>
      <c r="B27" s="35" t="s">
        <v>46</v>
      </c>
      <c r="C27" s="36" t="s">
        <v>4</v>
      </c>
      <c r="D27" s="39">
        <v>600</v>
      </c>
      <c r="E27" s="37"/>
      <c r="F27" s="26">
        <f>E27*D27</f>
        <v>0</v>
      </c>
      <c r="G27" s="85">
        <v>0.3</v>
      </c>
      <c r="H27" s="86">
        <f>D27*G27</f>
        <v>180</v>
      </c>
      <c r="I27" s="87"/>
      <c r="J27" s="60"/>
    </row>
    <row r="28" spans="1:10" s="22" customFormat="1" ht="15">
      <c r="A28" s="34">
        <v>12932</v>
      </c>
      <c r="B28" s="35" t="s">
        <v>39</v>
      </c>
      <c r="C28" s="36" t="s">
        <v>4</v>
      </c>
      <c r="D28" s="39">
        <v>170</v>
      </c>
      <c r="E28" s="37"/>
      <c r="F28" s="26">
        <f t="shared" si="0"/>
        <v>0</v>
      </c>
      <c r="G28" s="85">
        <v>0.63</v>
      </c>
      <c r="H28" s="92">
        <f>D28*G28</f>
        <v>107.1</v>
      </c>
      <c r="I28" s="87"/>
      <c r="J28" s="60"/>
    </row>
    <row r="29" spans="1:10" s="22" customFormat="1" ht="15">
      <c r="A29" s="34">
        <v>15112</v>
      </c>
      <c r="B29" s="35" t="s">
        <v>32</v>
      </c>
      <c r="C29" s="36" t="s">
        <v>3</v>
      </c>
      <c r="D29" s="39">
        <v>400</v>
      </c>
      <c r="E29" s="37"/>
      <c r="F29" s="26">
        <f t="shared" si="0"/>
        <v>0</v>
      </c>
      <c r="G29" s="85"/>
      <c r="H29" s="88"/>
      <c r="I29" s="87"/>
      <c r="J29" s="60"/>
    </row>
    <row r="30" spans="1:10" s="22" customFormat="1" ht="15">
      <c r="A30" s="47">
        <v>915111</v>
      </c>
      <c r="B30" s="48" t="s">
        <v>26</v>
      </c>
      <c r="C30" s="49" t="s">
        <v>2</v>
      </c>
      <c r="D30" s="51">
        <v>250</v>
      </c>
      <c r="E30" s="52"/>
      <c r="F30" s="50">
        <f t="shared" si="0"/>
        <v>0</v>
      </c>
      <c r="G30" s="82"/>
      <c r="H30" s="119">
        <f>SUM(H25:H29)</f>
        <v>400.5</v>
      </c>
      <c r="I30" s="84"/>
      <c r="J30" s="59"/>
    </row>
    <row r="31" spans="1:10" s="22" customFormat="1" ht="15.75" thickBot="1">
      <c r="A31" s="66">
        <v>915211</v>
      </c>
      <c r="B31" s="44" t="s">
        <v>30</v>
      </c>
      <c r="C31" s="67" t="s">
        <v>2</v>
      </c>
      <c r="D31" s="68">
        <v>250</v>
      </c>
      <c r="E31" s="69"/>
      <c r="F31" s="70">
        <f t="shared" si="0"/>
        <v>0</v>
      </c>
      <c r="G31" s="98"/>
      <c r="H31" s="98"/>
      <c r="I31" s="99"/>
      <c r="J31" s="100" t="s">
        <v>5</v>
      </c>
    </row>
    <row r="32" spans="1:10" s="22" customFormat="1" ht="15">
      <c r="A32" s="63"/>
      <c r="B32" s="64" t="s">
        <v>14</v>
      </c>
      <c r="C32" s="64"/>
      <c r="D32" s="64"/>
      <c r="E32" s="65" t="s">
        <v>5</v>
      </c>
      <c r="F32" s="97">
        <f>SUM(F12:F31)</f>
        <v>0</v>
      </c>
      <c r="G32" s="94"/>
      <c r="H32" s="94"/>
      <c r="I32" s="95"/>
      <c r="J32" s="96"/>
    </row>
    <row r="33" spans="1:10" s="22" customFormat="1" ht="15">
      <c r="A33" s="40"/>
      <c r="B33" s="35" t="s">
        <v>6</v>
      </c>
      <c r="C33" s="35"/>
      <c r="D33" s="35"/>
      <c r="E33" s="41" t="s">
        <v>5</v>
      </c>
      <c r="F33" s="42">
        <f>F32*0.21</f>
        <v>0</v>
      </c>
      <c r="G33" s="94"/>
      <c r="H33" s="94"/>
      <c r="I33" s="95"/>
      <c r="J33" s="96"/>
    </row>
    <row r="34" spans="1:10" s="22" customFormat="1" ht="15.75" thickBot="1">
      <c r="A34" s="43"/>
      <c r="B34" s="44" t="s">
        <v>15</v>
      </c>
      <c r="C34" s="44"/>
      <c r="D34" s="44"/>
      <c r="E34" s="45" t="s">
        <v>5</v>
      </c>
      <c r="F34" s="46">
        <f>F33+F32</f>
        <v>0</v>
      </c>
      <c r="G34" s="94"/>
      <c r="H34" s="94"/>
      <c r="I34" s="95"/>
      <c r="J34" s="96"/>
    </row>
    <row r="35" spans="7:10" ht="24" customHeight="1">
      <c r="G35" s="94"/>
      <c r="H35" s="94"/>
      <c r="I35" s="95"/>
      <c r="J35" s="96"/>
    </row>
    <row r="36" spans="7:10" ht="12" customHeight="1">
      <c r="G36" s="94"/>
      <c r="H36" s="94"/>
      <c r="I36" s="95"/>
      <c r="J36" s="96"/>
    </row>
    <row r="37" spans="7:10" ht="12" customHeight="1">
      <c r="G37" s="94"/>
      <c r="H37" s="94"/>
      <c r="I37" s="95"/>
      <c r="J37" s="96"/>
    </row>
    <row r="38" spans="7:10" ht="12" customHeight="1">
      <c r="G38" s="93"/>
      <c r="H38" s="93"/>
      <c r="I38" s="22"/>
      <c r="J38" s="22"/>
    </row>
    <row r="39" spans="7:10" ht="12" customHeight="1">
      <c r="G39" s="93"/>
      <c r="H39" s="93"/>
      <c r="I39" s="22"/>
      <c r="J39" s="22"/>
    </row>
    <row r="40" spans="7:10" ht="12" customHeight="1">
      <c r="G40" s="93"/>
      <c r="H40" s="93"/>
      <c r="I40" s="22"/>
      <c r="J40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2019-01-30T07:52:42Z</cp:lastPrinted>
  <dcterms:created xsi:type="dcterms:W3CDTF">2014-05-16T09:31:30Z</dcterms:created>
  <dcterms:modified xsi:type="dcterms:W3CDTF">2020-06-22T09:42:05Z</dcterms:modified>
  <cp:category/>
  <cp:version/>
  <cp:contentType/>
  <cp:contentStatus/>
</cp:coreProperties>
</file>