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emaily\"/>
    </mc:Choice>
  </mc:AlternateContent>
  <bookViews>
    <workbookView xWindow="0" yWindow="0" windowWidth="0" windowHeight="0"/>
  </bookViews>
  <sheets>
    <sheet name="Rekapitulace stavby" sheetId="1" r:id="rId1"/>
    <sheet name="01 - Uznatelné náklady" sheetId="2" r:id="rId2"/>
    <sheet name="02 - Neuznatelné náklady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Uznatelné náklady'!$C$123:$K$245</definedName>
    <definedName name="_xlnm.Print_Area" localSheetId="1">'01 - Uznatelné náklady'!$C$4:$J$76,'01 - Uznatelné náklady'!$C$82:$J$105,'01 - Uznatelné náklady'!$C$111:$K$245</definedName>
    <definedName name="_xlnm.Print_Titles" localSheetId="1">'01 - Uznatelné náklady'!$123:$123</definedName>
    <definedName name="_xlnm._FilterDatabase" localSheetId="2" hidden="1">'02 - Neuznatelné náklady'!$C$122:$K$180</definedName>
    <definedName name="_xlnm.Print_Area" localSheetId="2">'02 - Neuznatelné náklady'!$C$4:$J$76,'02 - Neuznatelné náklady'!$C$82:$J$104,'02 - Neuznatelné náklady'!$C$110:$K$180</definedName>
    <definedName name="_xlnm.Print_Titles" localSheetId="2">'02 - Neuznatelné náklady'!$122:$122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1"/>
  <c r="BH171"/>
  <c r="BG171"/>
  <c r="BF171"/>
  <c r="T171"/>
  <c r="T170"/>
  <c r="R171"/>
  <c r="R170"/>
  <c r="P171"/>
  <c r="P170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1"/>
  <c r="BH151"/>
  <c r="BG151"/>
  <c r="BF151"/>
  <c r="T151"/>
  <c r="R151"/>
  <c r="P151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85"/>
  <c i="2" r="J37"/>
  <c r="J36"/>
  <c i="1" r="AY95"/>
  <c i="2" r="J35"/>
  <c i="1" r="AX95"/>
  <c i="2"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5"/>
  <c r="BH225"/>
  <c r="BG225"/>
  <c r="BF225"/>
  <c r="T225"/>
  <c r="T224"/>
  <c r="R225"/>
  <c r="R224"/>
  <c r="P225"/>
  <c r="P224"/>
  <c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0"/>
  <c r="BH200"/>
  <c r="BG200"/>
  <c r="BF200"/>
  <c r="T200"/>
  <c r="R200"/>
  <c r="P200"/>
  <c r="BI194"/>
  <c r="BH194"/>
  <c r="BG194"/>
  <c r="BF194"/>
  <c r="T194"/>
  <c r="R194"/>
  <c r="P194"/>
  <c r="BI191"/>
  <c r="BH191"/>
  <c r="BG191"/>
  <c r="BF191"/>
  <c r="T191"/>
  <c r="R191"/>
  <c r="P191"/>
  <c r="BI187"/>
  <c r="BH187"/>
  <c r="BG187"/>
  <c r="BF187"/>
  <c r="T187"/>
  <c r="R187"/>
  <c r="P187"/>
  <c r="BI182"/>
  <c r="BH182"/>
  <c r="BG182"/>
  <c r="BF182"/>
  <c r="T182"/>
  <c r="R182"/>
  <c r="P182"/>
  <c r="BI181"/>
  <c r="BH181"/>
  <c r="BG181"/>
  <c r="BF181"/>
  <c r="T181"/>
  <c r="R181"/>
  <c r="P181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6"/>
  <c r="BH156"/>
  <c r="BG156"/>
  <c r="BF156"/>
  <c r="T156"/>
  <c r="R156"/>
  <c r="P156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1" r="L90"/>
  <c r="AM90"/>
  <c r="AM89"/>
  <c r="L89"/>
  <c r="AM87"/>
  <c r="L87"/>
  <c r="L85"/>
  <c r="L84"/>
  <c i="3" r="BK180"/>
  <c r="J178"/>
  <c r="BK176"/>
  <c r="J175"/>
  <c r="BK171"/>
  <c r="BK168"/>
  <c r="J166"/>
  <c r="J163"/>
  <c r="J161"/>
  <c r="BK155"/>
  <c r="J150"/>
  <c r="J146"/>
  <c r="BK143"/>
  <c r="BK140"/>
  <c r="J137"/>
  <c r="BK134"/>
  <c r="J131"/>
  <c r="BK126"/>
  <c i="2" r="BK244"/>
  <c r="BK243"/>
  <c r="BK242"/>
  <c r="J242"/>
  <c r="J241"/>
  <c r="BK240"/>
  <c r="J238"/>
  <c r="J236"/>
  <c r="BK234"/>
  <c r="BK232"/>
  <c r="J230"/>
  <c r="J229"/>
  <c r="J225"/>
  <c r="J218"/>
  <c r="BK215"/>
  <c r="J213"/>
  <c r="J212"/>
  <c r="BK209"/>
  <c r="BK208"/>
  <c r="BK206"/>
  <c r="J200"/>
  <c r="BK194"/>
  <c r="J191"/>
  <c r="BK187"/>
  <c r="J182"/>
  <c r="BK181"/>
  <c r="J175"/>
  <c r="BK174"/>
  <c r="J173"/>
  <c r="J172"/>
  <c r="J170"/>
  <c r="BK167"/>
  <c r="J164"/>
  <c r="BK160"/>
  <c r="J157"/>
  <c r="J156"/>
  <c r="J152"/>
  <c r="BK147"/>
  <c r="J147"/>
  <c r="J143"/>
  <c r="J140"/>
  <c r="BK137"/>
  <c r="BK134"/>
  <c r="J130"/>
  <c r="BK127"/>
  <c i="1" r="AS94"/>
  <c i="3" r="J180"/>
  <c r="BK178"/>
  <c r="J176"/>
  <c r="BK175"/>
  <c r="J171"/>
  <c r="J168"/>
  <c r="BK166"/>
  <c r="BK163"/>
  <c r="BK161"/>
  <c r="BK158"/>
  <c r="J158"/>
  <c r="J155"/>
  <c r="BK151"/>
  <c r="J151"/>
  <c r="BK150"/>
  <c r="BK146"/>
  <c r="J143"/>
  <c r="J140"/>
  <c r="BK137"/>
  <c r="J134"/>
  <c r="BK131"/>
  <c r="J126"/>
  <c i="2" r="BK245"/>
  <c r="J245"/>
  <c r="J244"/>
  <c r="J243"/>
  <c r="BK241"/>
  <c r="J240"/>
  <c r="BK238"/>
  <c r="BK236"/>
  <c r="J234"/>
  <c r="J232"/>
  <c r="BK230"/>
  <c r="BK229"/>
  <c r="BK225"/>
  <c r="BK218"/>
  <c r="J215"/>
  <c r="BK213"/>
  <c r="BK212"/>
  <c r="J209"/>
  <c r="J208"/>
  <c r="J206"/>
  <c r="BK200"/>
  <c r="J194"/>
  <c r="BK191"/>
  <c r="J187"/>
  <c r="BK182"/>
  <c r="J181"/>
  <c r="BK175"/>
  <c r="J174"/>
  <c r="BK173"/>
  <c r="BK172"/>
  <c r="BK170"/>
  <c r="J167"/>
  <c r="BK164"/>
  <c r="J160"/>
  <c r="BK157"/>
  <c r="BK156"/>
  <c r="BK152"/>
  <c r="BK143"/>
  <c r="BK140"/>
  <c r="J137"/>
  <c r="J134"/>
  <c r="BK130"/>
  <c r="J127"/>
  <c l="1" r="R126"/>
  <c r="BK139"/>
  <c r="J139"/>
  <c r="J99"/>
  <c r="R139"/>
  <c r="T139"/>
  <c r="R151"/>
  <c r="BK163"/>
  <c r="J163"/>
  <c r="J101"/>
  <c r="R163"/>
  <c r="BK228"/>
  <c r="J228"/>
  <c r="J103"/>
  <c r="R228"/>
  <c r="BK239"/>
  <c r="J239"/>
  <c r="J104"/>
  <c r="T239"/>
  <c i="3" r="BK125"/>
  <c r="J125"/>
  <c r="J98"/>
  <c r="R125"/>
  <c r="BK145"/>
  <c r="J145"/>
  <c r="J99"/>
  <c r="R145"/>
  <c r="BK154"/>
  <c r="J154"/>
  <c r="J100"/>
  <c r="R154"/>
  <c r="T154"/>
  <c r="BK162"/>
  <c r="J162"/>
  <c r="J101"/>
  <c r="P162"/>
  <c r="R162"/>
  <c r="T162"/>
  <c r="BK174"/>
  <c r="J174"/>
  <c r="J103"/>
  <c r="P174"/>
  <c r="R174"/>
  <c i="2" r="BK126"/>
  <c r="J126"/>
  <c r="J98"/>
  <c r="P126"/>
  <c r="T126"/>
  <c r="P139"/>
  <c r="BK151"/>
  <c r="J151"/>
  <c r="J100"/>
  <c r="P151"/>
  <c r="T151"/>
  <c r="P163"/>
  <c r="T163"/>
  <c r="P228"/>
  <c r="T228"/>
  <c r="P239"/>
  <c r="R239"/>
  <c i="3" r="P125"/>
  <c r="T125"/>
  <c r="P145"/>
  <c r="T145"/>
  <c r="P154"/>
  <c r="T174"/>
  <c i="2" r="J89"/>
  <c r="F92"/>
  <c r="BE127"/>
  <c r="BE140"/>
  <c r="BE147"/>
  <c r="BE156"/>
  <c r="BE167"/>
  <c r="BE170"/>
  <c r="BE172"/>
  <c r="BE174"/>
  <c r="BE194"/>
  <c r="BE200"/>
  <c r="BE209"/>
  <c r="BE213"/>
  <c r="BE215"/>
  <c r="BE232"/>
  <c r="BE236"/>
  <c r="BE238"/>
  <c r="BE240"/>
  <c r="BE241"/>
  <c r="BE242"/>
  <c r="BE244"/>
  <c r="BE245"/>
  <c r="BK224"/>
  <c r="J224"/>
  <c r="J102"/>
  <c i="3" r="J89"/>
  <c r="E113"/>
  <c r="BE126"/>
  <c r="BE134"/>
  <c r="BE143"/>
  <c r="BE146"/>
  <c r="BE151"/>
  <c r="BE158"/>
  <c r="BE161"/>
  <c r="BE163"/>
  <c r="BE166"/>
  <c r="BE175"/>
  <c r="BE176"/>
  <c r="BE178"/>
  <c r="BK170"/>
  <c r="J170"/>
  <c r="J102"/>
  <c i="2" r="E85"/>
  <c r="BE130"/>
  <c r="BE134"/>
  <c r="BE137"/>
  <c r="BE143"/>
  <c r="BE152"/>
  <c r="BE157"/>
  <c r="BE160"/>
  <c r="BE164"/>
  <c r="BE173"/>
  <c r="BE175"/>
  <c r="BE181"/>
  <c r="BE182"/>
  <c r="BE187"/>
  <c r="BE191"/>
  <c r="BE206"/>
  <c r="BE208"/>
  <c r="BE212"/>
  <c r="BE218"/>
  <c r="BE225"/>
  <c r="BE229"/>
  <c r="BE230"/>
  <c r="BE234"/>
  <c r="BE243"/>
  <c i="3" r="F92"/>
  <c r="BE131"/>
  <c r="BE137"/>
  <c r="BE140"/>
  <c r="BE150"/>
  <c r="BE155"/>
  <c r="BE168"/>
  <c r="BE171"/>
  <c r="BE180"/>
  <c i="2" r="F34"/>
  <c i="1" r="BA95"/>
  <c i="3" r="F36"/>
  <c i="1" r="BC96"/>
  <c i="2" r="F35"/>
  <c i="1" r="BB95"/>
  <c i="3" r="F37"/>
  <c i="1" r="BD96"/>
  <c i="2" r="J34"/>
  <c i="1" r="AW95"/>
  <c i="2" r="F37"/>
  <c i="1" r="BD95"/>
  <c i="3" r="F34"/>
  <c i="1" r="BA96"/>
  <c i="3" r="F35"/>
  <c i="1" r="BB96"/>
  <c i="2" r="F36"/>
  <c i="1" r="BC95"/>
  <c i="3" r="J34"/>
  <c i="1" r="AW96"/>
  <c i="3" l="1" r="P124"/>
  <c r="P123"/>
  <c i="1" r="AU96"/>
  <c i="2" r="T125"/>
  <c r="T124"/>
  <c r="R125"/>
  <c r="R124"/>
  <c i="3" r="T124"/>
  <c r="T123"/>
  <c i="2" r="P125"/>
  <c r="P124"/>
  <c i="1" r="AU95"/>
  <c i="3" r="R124"/>
  <c r="R123"/>
  <c i="2" r="BK125"/>
  <c r="BK124"/>
  <c r="J124"/>
  <c r="J96"/>
  <c i="3" r="BK124"/>
  <c r="J124"/>
  <c r="J97"/>
  <c i="1" r="BD94"/>
  <c r="W33"/>
  <c i="3" r="F33"/>
  <c i="1" r="AZ96"/>
  <c r="BA94"/>
  <c r="W30"/>
  <c r="BC94"/>
  <c r="AY94"/>
  <c i="2" r="F33"/>
  <c i="1" r="AZ95"/>
  <c i="2" r="J33"/>
  <c i="1" r="AV95"/>
  <c r="AT95"/>
  <c i="3" r="J33"/>
  <c i="1" r="AV96"/>
  <c r="AT96"/>
  <c r="BB94"/>
  <c r="W31"/>
  <c i="2" l="1" r="J125"/>
  <c r="J97"/>
  <c i="3" r="BK123"/>
  <c r="J123"/>
  <c r="J96"/>
  <c i="1" r="AZ94"/>
  <c r="W29"/>
  <c r="AU94"/>
  <c r="W32"/>
  <c i="2" r="J30"/>
  <c i="1" r="AG95"/>
  <c r="AN95"/>
  <c r="AW94"/>
  <c r="AK30"/>
  <c r="AX94"/>
  <c i="2" l="1" r="J39"/>
  <c i="1" r="AV94"/>
  <c r="AK29"/>
  <c i="3" r="J30"/>
  <c i="1" r="AG96"/>
  <c r="AN96"/>
  <c i="3" l="1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<sst xmlns="http://schemas.openxmlformats.org/spreadsheetml/2006/main">
  <si>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</si>
  <si>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</si>
  <si>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</si>
  <si>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</si>
  <si>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</si>
  <si>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{1e7a2fa3-4120-465a-b037-c1cc9848630b}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</si>
  <si>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</si>
  <si>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</si>
  <si>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</si>
  <si>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</si>
  <si>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</si>
  <si>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</si>
  <si>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</si>
  <si>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SONA6216ROZ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</si>
  <si>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</si>
  <si>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</si>
  <si>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BESIP - III/2792 Koryta, úprava křižovatky</t>
  </si>
  <si>
    <t>KSO:</t>
  </si>
  <si>
    <t>CC-CZ:</t>
  </si>
  <si>
    <t>Místo:</t>
  </si>
  <si>
    <t xml:space="preserve"> </t>
  </si>
  <si>
    <t>Datum:</t>
  </si>
  <si>
    <t>23. 11. 2017</t>
  </si>
  <si>
    <t>Zadavatel:</t>
  </si>
  <si>
    <t>IČ:</t>
  </si>
  <si>
    <t>KSÚS Praha 5</t>
  </si>
  <si>
    <t>DIČ:</t>
  </si>
  <si>
    <t>Uchazeč:</t>
  </si>
  <si>
    <t>Vyplň údaj</t>
  </si>
  <si>
    <t>Projektant:</t>
  </si>
  <si>
    <t>NOZA s.r.o.Kladno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</si>
  <si>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</si>
  <si>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</si>
  <si>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</si>
  <si>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</si>
  <si>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</si>
  <si>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</si>
  <si>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</si>
  <si>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</si>
  <si>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</si>
  <si>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</si>
  <si>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</si>
  <si>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</si>
  <si>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</si>
  <si>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</si>
  <si>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</si>
  <si>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</si>
  <si>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</si>
  <si>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</si>
  <si>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</si>
  <si>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</si>
  <si>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</si>
  <si>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</si>
  <si>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</si>
  <si>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</si>
  <si>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</si>
  <si>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</si>
  <si>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</si>
  <si>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</si>
  <si>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</si>
  <si>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</si>
  <si>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</si>
  <si>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</si>
  <si>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</si>
  <si>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</si>
  <si>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</si>
  <si>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</si>
  <si>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</si>
  <si>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</si>
  <si>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</si>
  <si>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</si>
  <si>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</si>
  <si>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</si>
  <si>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</si>
  <si>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</si>
  <si>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</si>
  <si>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</si>
  <si>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</si>
  <si>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</si>
  <si>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</si>
  <si>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</si>
  <si>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</si>
  <si>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</si>
  <si>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</si>
  <si>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{0bc5044c-199b-49e0-90b2-d6160c819a80}</t>
  </si>
  <si>
    <t>2</t>
  </si>
  <si>
    <t>02</t>
  </si>
  <si>
    <t>Neuznatelné náklady</t>
  </si>
  <si>
    <t>{cdb6cd43-8afc-4394-951d-cf37a6f06a6e}</t>
  </si>
  <si>
    <t>KRYCÍ LIST SOUPISU PRACÍ</t>
  </si>
  <si>
    <t>Objekt:</t>
  </si>
  <si>
    <t>01 -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</si>
  <si>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</si>
  <si>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</si>
  <si>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</si>
  <si>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</si>
  <si>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</si>
  <si>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</si>
  <si>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</si>
  <si>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</si>
  <si>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</si>
  <si>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91 - Doplňující konstrukce a práce pozemních komunikací, letišť a ploch</t>
  </si>
  <si>
    <t xml:space="preserve">    96 - Bourání konstrukcí</t>
  </si>
  <si>
    <t xml:space="preserve">    99 - Přesun hmot a manipulace se sutí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</si>
  <si>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</si>
  <si>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</si>
  <si>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</si>
  <si>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</si>
  <si>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</si>
  <si>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</si>
  <si>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</si>
  <si>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</si>
  <si>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</si>
  <si>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</si>
  <si>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</si>
  <si>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</si>
  <si>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</si>
  <si>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</si>
  <si>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</si>
  <si>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</si>
  <si>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</si>
  <si>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</si>
  <si>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</si>
  <si>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182313101</t>
  </si>
  <si>
    <t>Vyplnění otvorů tvárnic nebo panelů ornicí</t>
  </si>
  <si>
    <t>m2</t>
  </si>
  <si>
    <t>4</t>
  </si>
  <si>
    <t>449965757</t>
  </si>
  <si>
    <t>VV</t>
  </si>
  <si>
    <t>vegetační dlažba ostrůvků</t>
  </si>
  <si>
    <t>175</t>
  </si>
  <si>
    <t>M</t>
  </si>
  <si>
    <t>103641010</t>
  </si>
  <si>
    <t xml:space="preserve">zemina pro terénní úpravy -  ornice</t>
  </si>
  <si>
    <t>t</t>
  </si>
  <si>
    <t>8</t>
  </si>
  <si>
    <t>1154101629</t>
  </si>
  <si>
    <t>do vegetačních tvárnic</t>
  </si>
  <si>
    <t>cca 28% plochy tvárnic</t>
  </si>
  <si>
    <t>175*0,28*0,08*1,50</t>
  </si>
  <si>
    <t>3</t>
  </si>
  <si>
    <t>181411121</t>
  </si>
  <si>
    <t>Založení lučního trávníku výsevem plochy do 1000 m2 v rovině a ve svahu do 1:5</t>
  </si>
  <si>
    <t>1709213860</t>
  </si>
  <si>
    <t>ve vegetační dlažbě</t>
  </si>
  <si>
    <t>175*0,28</t>
  </si>
  <si>
    <t>005724800</t>
  </si>
  <si>
    <t>osivo směs jetelotravní</t>
  </si>
  <si>
    <t>kg</t>
  </si>
  <si>
    <t>-984036549</t>
  </si>
  <si>
    <t>49*0,05*1,03</t>
  </si>
  <si>
    <t>11</t>
  </si>
  <si>
    <t>Zemní práce - přípravné a přidružené práce</t>
  </si>
  <si>
    <t>5</t>
  </si>
  <si>
    <t>113154323</t>
  </si>
  <si>
    <t>Frézování živičného krytu tl 50 mm pruh š 1 m pl do 10000 m2 bez překážek v trase</t>
  </si>
  <si>
    <t>1739248561</t>
  </si>
  <si>
    <t>odfrézování celé plochy</t>
  </si>
  <si>
    <t>1140+175</t>
  </si>
  <si>
    <t>6</t>
  </si>
  <si>
    <t>113154114</t>
  </si>
  <si>
    <t>Frézování živičného krytu tl 100 mm pruh š 0,5 m pl do 500 m2 bez překážek v trase</t>
  </si>
  <si>
    <t>1593228603</t>
  </si>
  <si>
    <t>dofrézování celkem do hl.cca 120mm</t>
  </si>
  <si>
    <t>v místě budoucích ostrůvků z dlažby</t>
  </si>
  <si>
    <t>7</t>
  </si>
  <si>
    <t>113107123</t>
  </si>
  <si>
    <t>Odstranění podkladu plochy do 50 m2 z kameniva drceného tl 300 mm</t>
  </si>
  <si>
    <t>1951808135</t>
  </si>
  <si>
    <t xml:space="preserve">rýhy pro lože nových obrubníků </t>
  </si>
  <si>
    <t>okolo ostrůvků v podkladních vrstvách</t>
  </si>
  <si>
    <t>0,30*150</t>
  </si>
  <si>
    <t>Komunikace pozemní</t>
  </si>
  <si>
    <t>573211108</t>
  </si>
  <si>
    <t>Postřik živičný spojovací z asfaltu v množství 0,40 kg/m2</t>
  </si>
  <si>
    <t>540941627</t>
  </si>
  <si>
    <t>po odfrérování</t>
  </si>
  <si>
    <t>před novým kobercem</t>
  </si>
  <si>
    <t>1140</t>
  </si>
  <si>
    <t>9</t>
  </si>
  <si>
    <t>577144121</t>
  </si>
  <si>
    <t>Asfaltový beton vrstva obrusná ACO 11 (ABS) tř. I tl 50 mm š přes 3 m z nemodifikovaného asfaltu</t>
  </si>
  <si>
    <t>-457271368</t>
  </si>
  <si>
    <t>10</t>
  </si>
  <si>
    <t>596412212</t>
  </si>
  <si>
    <t>Kladení dlažby z vegetačních tvárnic pozemních komunikací tl 80 mm do 300 m2 do lože</t>
  </si>
  <si>
    <t>757410188</t>
  </si>
  <si>
    <t>nové ostrůvky</t>
  </si>
  <si>
    <t>592453001</t>
  </si>
  <si>
    <t>dlažba betonová vegetační např.BEST KROSO tl.8cm</t>
  </si>
  <si>
    <t>-665485012</t>
  </si>
  <si>
    <t>175*1,02+0,5</t>
  </si>
  <si>
    <t>ztratné 2%</t>
  </si>
  <si>
    <t>91</t>
  </si>
  <si>
    <t>Doplňující konstrukce a práce pozemních komunikací, letišť a ploch</t>
  </si>
  <si>
    <t>12</t>
  </si>
  <si>
    <t>9140000R1</t>
  </si>
  <si>
    <t>Demontáž, přemístění a montáž stávající svislé dopravní značky do nové polohy</t>
  </si>
  <si>
    <t>KUS</t>
  </si>
  <si>
    <t>1401441829</t>
  </si>
  <si>
    <t>IJ4a + P4</t>
  </si>
  <si>
    <t>13</t>
  </si>
  <si>
    <t>914111111</t>
  </si>
  <si>
    <t>Montáž svislé dopravní značky do velikosti 1 m2 objímkami na sloupek nebo konzolu</t>
  </si>
  <si>
    <t>kus</t>
  </si>
  <si>
    <t>2003549315</t>
  </si>
  <si>
    <t xml:space="preserve">1xIJ4a, 1xP6, 3xE2b, 2xB1, 2xE13 </t>
  </si>
  <si>
    <t>1+1+3+2+2</t>
  </si>
  <si>
    <t>14</t>
  </si>
  <si>
    <t>404000001</t>
  </si>
  <si>
    <t>Dodávka svislé dopravní značky - IJ4a, P6, E2b, B1</t>
  </si>
  <si>
    <t>-1208297241</t>
  </si>
  <si>
    <t>1+1+3+2</t>
  </si>
  <si>
    <t>404000002</t>
  </si>
  <si>
    <t>Svislá dopravní značka - podtabulka E13</t>
  </si>
  <si>
    <t>-565938386</t>
  </si>
  <si>
    <t>16</t>
  </si>
  <si>
    <t>914431112</t>
  </si>
  <si>
    <t>Montáž dopravního zrcadla o velikosti do 1m2 na sloupek nebo konzolu</t>
  </si>
  <si>
    <t>-445309985</t>
  </si>
  <si>
    <t>17</t>
  </si>
  <si>
    <t>404452040</t>
  </si>
  <si>
    <t>zrcadlo dopravní DZ - 810 čtvercové 800 x 1000 mm</t>
  </si>
  <si>
    <t>-97585264</t>
  </si>
  <si>
    <t>18</t>
  </si>
  <si>
    <t>914511112</t>
  </si>
  <si>
    <t>Montáž sloupku dopravních značek délky do 3,5 m do hliníkové patky</t>
  </si>
  <si>
    <t>976306244</t>
  </si>
  <si>
    <t>pro značky</t>
  </si>
  <si>
    <t>pro zrcadlo</t>
  </si>
  <si>
    <t>Součet</t>
  </si>
  <si>
    <t>19</t>
  </si>
  <si>
    <t>404452300</t>
  </si>
  <si>
    <t>sloupek Zn 70 - 350</t>
  </si>
  <si>
    <t>-1106475813</t>
  </si>
  <si>
    <t>20</t>
  </si>
  <si>
    <t>915211122</t>
  </si>
  <si>
    <t>Vodorovné dopravní značení dělící čáry přerušované š 125 mm retroreflexní bílý plast</t>
  </si>
  <si>
    <t>m</t>
  </si>
  <si>
    <t>-503303542</t>
  </si>
  <si>
    <t>nemá být provedeno rámci této stavby,</t>
  </si>
  <si>
    <t>ale následně v celé obci (požadavek zadavatele)</t>
  </si>
  <si>
    <t>V2b</t>
  </si>
  <si>
    <t>96</t>
  </si>
  <si>
    <t>915211116</t>
  </si>
  <si>
    <t>Vodorovné dopravní značení dělící čáry souvislé š 125 mm retroreflexní žlutý plast</t>
  </si>
  <si>
    <t>177512673</t>
  </si>
  <si>
    <t>označení zastávek</t>
  </si>
  <si>
    <t>V11a</t>
  </si>
  <si>
    <t>74*2</t>
  </si>
  <si>
    <t>22</t>
  </si>
  <si>
    <t>915221112</t>
  </si>
  <si>
    <t>Vodorovné dopravní značení vodící čáry souvislé š 250 mm retroreflexní bílý plast</t>
  </si>
  <si>
    <t>99606024</t>
  </si>
  <si>
    <t>V4a</t>
  </si>
  <si>
    <t>48</t>
  </si>
  <si>
    <t>23</t>
  </si>
  <si>
    <t>915221122</t>
  </si>
  <si>
    <t>Vodorovné dopravní značení vodící čáry přerušované š 250 mm retroreflexní bílý plast</t>
  </si>
  <si>
    <t>534086431</t>
  </si>
  <si>
    <t>39</t>
  </si>
  <si>
    <t>V4</t>
  </si>
  <si>
    <t>49</t>
  </si>
  <si>
    <t>24</t>
  </si>
  <si>
    <t>915231112</t>
  </si>
  <si>
    <t>Vodorovné dopravní značení přechody pro chodce, šipky, symboly retroreflexní bílý plast</t>
  </si>
  <si>
    <t>-432028081</t>
  </si>
  <si>
    <t>V5</t>
  </si>
  <si>
    <t>0,5*5</t>
  </si>
  <si>
    <t>V13a</t>
  </si>
  <si>
    <t>22+13+2</t>
  </si>
  <si>
    <t>25</t>
  </si>
  <si>
    <t>915611111</t>
  </si>
  <si>
    <t>Předznačení vodorovného liniového značení</t>
  </si>
  <si>
    <t>-335861189</t>
  </si>
  <si>
    <t>96+39+48+49+74*2</t>
  </si>
  <si>
    <t>26</t>
  </si>
  <si>
    <t>915621111</t>
  </si>
  <si>
    <t>Předznačení vodorovného plošného značení</t>
  </si>
  <si>
    <t>1517728954</t>
  </si>
  <si>
    <t>27</t>
  </si>
  <si>
    <t>916131213</t>
  </si>
  <si>
    <t>Osazení silničního obrubníku betonového stojatého s boční opěrou do lože z betonu prostého</t>
  </si>
  <si>
    <t>-1831337724</t>
  </si>
  <si>
    <t>okolo ostrůvků</t>
  </si>
  <si>
    <t>150</t>
  </si>
  <si>
    <t>28</t>
  </si>
  <si>
    <t>592175100</t>
  </si>
  <si>
    <t>obrubník betonový silniční nájezdový 100x15x15 cm</t>
  </si>
  <si>
    <t>-2131633173</t>
  </si>
  <si>
    <t>29</t>
  </si>
  <si>
    <t>919735111</t>
  </si>
  <si>
    <t>Řezání stávajícího živičného krytu hl do 50 mm</t>
  </si>
  <si>
    <t>1066270129</t>
  </si>
  <si>
    <t>6*4</t>
  </si>
  <si>
    <t>30</t>
  </si>
  <si>
    <t>919735112</t>
  </si>
  <si>
    <t>Řezání stávajícího živičného krytu hl do 100 mm</t>
  </si>
  <si>
    <t>-1244445037</t>
  </si>
  <si>
    <t>31</t>
  </si>
  <si>
    <t>919732221</t>
  </si>
  <si>
    <t>Styčná spára napojení nového živičného povrchu na stávající za tepla š 15 mm hl 25 mm bez prořezání</t>
  </si>
  <si>
    <t>-1453446550</t>
  </si>
  <si>
    <t>u napojení na stávající živici</t>
  </si>
  <si>
    <t>Bourání konstrukcí</t>
  </si>
  <si>
    <t>32</t>
  </si>
  <si>
    <t>966006132</t>
  </si>
  <si>
    <t>Odstranění značek dopravních nebo orientačních se sloupky s betonovými patkami</t>
  </si>
  <si>
    <t>950811448</t>
  </si>
  <si>
    <t>původní E2b</t>
  </si>
  <si>
    <t>99</t>
  </si>
  <si>
    <t>Přesun hmot a manipulace se sutí</t>
  </si>
  <si>
    <t>33</t>
  </si>
  <si>
    <t>997221551</t>
  </si>
  <si>
    <t>Vodorovná doprava suti ze sypkých materiálů do 1 km</t>
  </si>
  <si>
    <t>1392552932</t>
  </si>
  <si>
    <t>34</t>
  </si>
  <si>
    <t>997221559</t>
  </si>
  <si>
    <t>Příplatek za každý další 1 km u vodorovné dopravy suti ze sypkých materiálů</t>
  </si>
  <si>
    <t>1859636700</t>
  </si>
  <si>
    <t>233,08*7</t>
  </si>
  <si>
    <t>35</t>
  </si>
  <si>
    <t>997221815</t>
  </si>
  <si>
    <t>Poplatek za uložení betonového odpadu na skládce (skládkovné)</t>
  </si>
  <si>
    <t>1416627539</t>
  </si>
  <si>
    <t>0,20</t>
  </si>
  <si>
    <t>36</t>
  </si>
  <si>
    <t>997221845</t>
  </si>
  <si>
    <t>Poplatek za uložení asfaltového odpadu bez obsahu dehtu na skládce (skládkovné)</t>
  </si>
  <si>
    <t>559082679</t>
  </si>
  <si>
    <t>213,10</t>
  </si>
  <si>
    <t>37</t>
  </si>
  <si>
    <t>997221855</t>
  </si>
  <si>
    <t>Poplatek za uložení odpadu zeminy a kameniva na skládce (skládkovné)</t>
  </si>
  <si>
    <t>-1619348826</t>
  </si>
  <si>
    <t>19,80</t>
  </si>
  <si>
    <t>38</t>
  </si>
  <si>
    <t>998225111</t>
  </si>
  <si>
    <t>Přesun hmot pro pozemní komunikace s krytem z kamene, monolitickým betonovým nebo živičným</t>
  </si>
  <si>
    <t>-318974523</t>
  </si>
  <si>
    <t>VRN</t>
  </si>
  <si>
    <t>Vedlejší rozpočtové náklady</t>
  </si>
  <si>
    <t>012002000</t>
  </si>
  <si>
    <t>Vytýčení stavby a sítí</t>
  </si>
  <si>
    <t>kč</t>
  </si>
  <si>
    <t>1024</t>
  </si>
  <si>
    <t>120546352</t>
  </si>
  <si>
    <t>40</t>
  </si>
  <si>
    <t>013002000</t>
  </si>
  <si>
    <t>Geodetické zaměření</t>
  </si>
  <si>
    <t>1616056144</t>
  </si>
  <si>
    <t>41</t>
  </si>
  <si>
    <t>013000001</t>
  </si>
  <si>
    <t>Dokumentace skutečného provedení stavby</t>
  </si>
  <si>
    <t>-2059006900</t>
  </si>
  <si>
    <t>42</t>
  </si>
  <si>
    <t>013000002</t>
  </si>
  <si>
    <t>Realizační dokumentace stavby</t>
  </si>
  <si>
    <t>571361153</t>
  </si>
  <si>
    <t>43</t>
  </si>
  <si>
    <t>030001000</t>
  </si>
  <si>
    <t>Zařízení staveniště - vybavení, označení, zabezpečení, zrušení, napojení na inž.sítě...</t>
  </si>
  <si>
    <t>Kč</t>
  </si>
  <si>
    <t>-1019277895</t>
  </si>
  <si>
    <t>44</t>
  </si>
  <si>
    <t>034303000</t>
  </si>
  <si>
    <t>Dopravní značení na staveništi po dobu výstavby (DIO)</t>
  </si>
  <si>
    <t>639897273</t>
  </si>
  <si>
    <t>02 - Neuznatelné náklady</t>
  </si>
  <si>
    <t xml:space="preserve">    93 - Různé dokončovací konstrukce a práce inženýrských staveb</t>
  </si>
  <si>
    <t>122202201</t>
  </si>
  <si>
    <t>Odkopávky a prokopávky nezapažené pro silnice objemu do 100 m3 v hornině tř. 3</t>
  </si>
  <si>
    <t>m3</t>
  </si>
  <si>
    <t>-2077159006</t>
  </si>
  <si>
    <t>pro nově osazenou dlažbu nástupiště</t>
  </si>
  <si>
    <t xml:space="preserve">zemina se nasype na místo </t>
  </si>
  <si>
    <t>po vybourání původní dlažby</t>
  </si>
  <si>
    <t>4*0,30</t>
  </si>
  <si>
    <t>171101131</t>
  </si>
  <si>
    <t>Uložení sypaniny z hornin nesoudržných a soudržných střídavě do násypů zhutněných</t>
  </si>
  <si>
    <t>530561438</t>
  </si>
  <si>
    <t>po rozebrané přeložené dlažbě</t>
  </si>
  <si>
    <t>181951101</t>
  </si>
  <si>
    <t>Úprava pláně v hornině tř. 1 až 4 bez zhutnění</t>
  </si>
  <si>
    <t>-1847627374</t>
  </si>
  <si>
    <t>pod zatravnění původní dlážděné plochy</t>
  </si>
  <si>
    <t>181951102</t>
  </si>
  <si>
    <t>Úprava pláně v hornině tř. 1 až 4 se zhutněním</t>
  </si>
  <si>
    <t>1649701768</t>
  </si>
  <si>
    <t>pod nově osazenou přemístěnou dlažbou</t>
  </si>
  <si>
    <t>na ploše po vybourané dlažbě</t>
  </si>
  <si>
    <t>4*0,05*1,03</t>
  </si>
  <si>
    <t>56</t>
  </si>
  <si>
    <t>113106121</t>
  </si>
  <si>
    <t>Rozebrání dlažeb komunikací pro pěší z betonových dlaždic</t>
  </si>
  <si>
    <t>-2046919500</t>
  </si>
  <si>
    <t>přeskládání nástupiště</t>
  </si>
  <si>
    <t>dlažba se očistí a použije zpět</t>
  </si>
  <si>
    <t>4,0</t>
  </si>
  <si>
    <t>57</t>
  </si>
  <si>
    <t>979054441</t>
  </si>
  <si>
    <t>Očištění vybouraných z desek nebo dlaždic s původním spárováním z kameniva těženého</t>
  </si>
  <si>
    <t>1246729345</t>
  </si>
  <si>
    <t>58</t>
  </si>
  <si>
    <t>113204111</t>
  </si>
  <si>
    <t>Vytrhání obrub záhonových</t>
  </si>
  <si>
    <t>280748955</t>
  </si>
  <si>
    <t>okolo dlážděné plochy</t>
  </si>
  <si>
    <t>596811220</t>
  </si>
  <si>
    <t>Kladení betonové dlažby komunikací pro pěší do lože z kameniva vel do 0,25 m2 plochy do 50 m2</t>
  </si>
  <si>
    <t>1847152664</t>
  </si>
  <si>
    <t>přeskládaná dlažba</t>
  </si>
  <si>
    <t>564861111</t>
  </si>
  <si>
    <t>Podklad ze štěrkodrtě ŠD tl 200 mm</t>
  </si>
  <si>
    <t>-1802300763</t>
  </si>
  <si>
    <t>pod přeskládanou dlažbu</t>
  </si>
  <si>
    <t>599141111</t>
  </si>
  <si>
    <t>Vyplnění spár mezi novým obrubníkem a stávajícím asfaltem živičnou zálivkou</t>
  </si>
  <si>
    <t>1796611537</t>
  </si>
  <si>
    <t>916331112</t>
  </si>
  <si>
    <t>Osazení zahradního obrubníku betonového do lože z betonu s boční opěrou</t>
  </si>
  <si>
    <t>2107792095</t>
  </si>
  <si>
    <t>okolo přeskládaného nástupiště</t>
  </si>
  <si>
    <t>592172140</t>
  </si>
  <si>
    <t>obrubník betonový záhonový šedý (přírodní) 50 x 5 x 25 cm</t>
  </si>
  <si>
    <t>-51203857</t>
  </si>
  <si>
    <t>8*2</t>
  </si>
  <si>
    <t>93</t>
  </si>
  <si>
    <t>Různé dokončovací konstrukce a práce inženýrských staveb</t>
  </si>
  <si>
    <t>938909311</t>
  </si>
  <si>
    <t>Čištění vozovek metením strojně podkladu nebo krytu betonového nebo živičného</t>
  </si>
  <si>
    <t>1944084294</t>
  </si>
  <si>
    <t>před odfrézováním</t>
  </si>
  <si>
    <t>46</t>
  </si>
  <si>
    <t>47</t>
  </si>
  <si>
    <t>0,32*7</t>
  </si>
  <si>
    <t>-505843028</t>
  </si>
  <si>
    <t>0,32</t>
  </si>
  <si>
    <t>51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</si>
</sst>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4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4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SONA6216ROZ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BESIP - III/2792 Koryta, úprava křižovatky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23. 11. 2017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KSÚS Praha 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NOZA s.r.o.Kladno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Uznatelné náklady'!J30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Uznatelné náklady'!P124</f>
        <v>0</v>
      </c>
      <c r="AV95" s="128">
        <f>'01 - Uznatelné náklady'!J33</f>
        <v>0</v>
      </c>
      <c r="AW95" s="128">
        <f>'01 - Uznatelné náklady'!J34</f>
        <v>0</v>
      </c>
      <c r="AX95" s="128">
        <f>'01 - Uznatelné náklady'!J35</f>
        <v>0</v>
      </c>
      <c r="AY95" s="128">
        <f>'01 - Uznatelné náklady'!J36</f>
        <v>0</v>
      </c>
      <c r="AZ95" s="128">
        <f>'01 - Uznatelné náklady'!F33</f>
        <v>0</v>
      </c>
      <c r="BA95" s="128">
        <f>'01 - Uznatelné náklady'!F34</f>
        <v>0</v>
      </c>
      <c r="BB95" s="128">
        <f>'01 - Uznatelné náklady'!F35</f>
        <v>0</v>
      </c>
      <c r="BC95" s="128">
        <f>'01 - Uznatelné náklady'!F36</f>
        <v>0</v>
      </c>
      <c r="BD95" s="130">
        <f>'01 - Uznatelné náklady'!F37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Neuznatelné náklady'!J30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'02 - Neuznatelné náklady'!P123</f>
        <v>0</v>
      </c>
      <c r="AV96" s="133">
        <f>'02 - Neuznatelné náklady'!J33</f>
        <v>0</v>
      </c>
      <c r="AW96" s="133">
        <f>'02 - Neuznatelné náklady'!J34</f>
        <v>0</v>
      </c>
      <c r="AX96" s="133">
        <f>'02 - Neuznatelné náklady'!J35</f>
        <v>0</v>
      </c>
      <c r="AY96" s="133">
        <f>'02 - Neuznatelné náklady'!J36</f>
        <v>0</v>
      </c>
      <c r="AZ96" s="133">
        <f>'02 - Neuznatelné náklady'!F33</f>
        <v>0</v>
      </c>
      <c r="BA96" s="133">
        <f>'02 - Neuznatelné náklady'!F34</f>
        <v>0</v>
      </c>
      <c r="BB96" s="133">
        <f>'02 - Neuznatelné náklady'!F35</f>
        <v>0</v>
      </c>
      <c r="BC96" s="133">
        <f>'02 - Neuznatelné náklady'!F36</f>
        <v>0</v>
      </c>
      <c r="BD96" s="135">
        <f>'02 - Neuznatelné náklady'!F37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hqgerQGU0vAkF0YyVC3sb8kfq5NxDxDb+QHSaEzP+rAButwvLPZe3hj8FHNgudWMnlNo/I1MR8RcWd2jmHwpfQ==" hashValue="i5Ewe3R3gmFGx3mVzrb+10u5nuGhsa61jY1bJEPjh3UXJiyLOqzyUp56ws4fk4aD2cagw5IOp8UGToBFhz2By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Uznatelné náklady'!C2" display="/"/>
    <hyperlink ref="A96" location="'02 - Neuznatelné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="1" customFormat="1" ht="24.96" customHeight="1">
      <c r="B4" s="20"/>
      <c r="D4" s="140" t="s">
        <v>89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'Rekapitulace stavby'!K6</f>
        <v>BESIP - III/2792 Koryta, úprava křižovatky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20</v>
      </c>
      <c r="G12" s="38"/>
      <c r="H12" s="38"/>
      <c r="I12" s="147" t="s">
        <v>21</v>
      </c>
      <c r="J12" s="148" t="str">
        <f>'Rekapitulace stavby'!AN8</f>
        <v>23. 11. 2017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25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30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24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33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ROUND((SUM(BE124:BE245)),  2)</f>
        <v>0</v>
      </c>
      <c r="G33" s="38"/>
      <c r="H33" s="38"/>
      <c r="I33" s="162">
        <v>0.20999999999999999</v>
      </c>
      <c r="J33" s="161">
        <f>ROUND(((SUM(BE124:BE245))*I33),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41</v>
      </c>
      <c r="F34" s="161">
        <f>ROUND((SUM(BF124:BF245)),  2)</f>
        <v>0</v>
      </c>
      <c r="G34" s="38"/>
      <c r="H34" s="38"/>
      <c r="I34" s="162">
        <v>0.14999999999999999</v>
      </c>
      <c r="J34" s="161">
        <f>ROUND(((SUM(BF124:BF245))*I34),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42</v>
      </c>
      <c r="F35" s="161">
        <f>ROUND((SUM(BG124:BG245)),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43</v>
      </c>
      <c r="F36" s="161">
        <f>ROUND((SUM(BH124:BH245)),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44</v>
      </c>
      <c r="F37" s="161">
        <f>ROUND((SUM(BI124:BI245)),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BESIP - III/2792 Koryta, úprava křižovatky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Uznatelné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23. 11. 2017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KSÚS Praha 5</v>
      </c>
      <c r="G91" s="40"/>
      <c r="H91" s="40"/>
      <c r="I91" s="147" t="s">
        <v>29</v>
      </c>
      <c r="J91" s="36" t="str">
        <f>E21</f>
        <v>NOZA s.r.o.Kladno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93</v>
      </c>
      <c r="D94" s="189"/>
      <c r="E94" s="189"/>
      <c r="F94" s="189"/>
      <c r="G94" s="189"/>
      <c r="H94" s="189"/>
      <c r="I94" s="190"/>
      <c r="J94" s="191" t="s">
        <v>94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95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93"/>
      <c r="C97" s="194"/>
      <c r="D97" s="195" t="s">
        <v>97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98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99</v>
      </c>
      <c r="E99" s="203"/>
      <c r="F99" s="203"/>
      <c r="G99" s="203"/>
      <c r="H99" s="203"/>
      <c r="I99" s="204"/>
      <c r="J99" s="205">
        <f>J139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100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101</v>
      </c>
      <c r="E101" s="203"/>
      <c r="F101" s="203"/>
      <c r="G101" s="203"/>
      <c r="H101" s="203"/>
      <c r="I101" s="204"/>
      <c r="J101" s="205">
        <f>J163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102</v>
      </c>
      <c r="E102" s="203"/>
      <c r="F102" s="203"/>
      <c r="G102" s="203"/>
      <c r="H102" s="203"/>
      <c r="I102" s="204"/>
      <c r="J102" s="205">
        <f>J224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103</v>
      </c>
      <c r="E103" s="203"/>
      <c r="F103" s="203"/>
      <c r="G103" s="203"/>
      <c r="H103" s="203"/>
      <c r="I103" s="204"/>
      <c r="J103" s="205">
        <f>J228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3"/>
      <c r="C104" s="194"/>
      <c r="D104" s="195" t="s">
        <v>104</v>
      </c>
      <c r="E104" s="196"/>
      <c r="F104" s="196"/>
      <c r="G104" s="196"/>
      <c r="H104" s="196"/>
      <c r="I104" s="197"/>
      <c r="J104" s="198">
        <f>J239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105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BESIP - III/2792 Koryta, úprava křižovatky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90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01 - Uznatelné náklady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147" t="s">
        <v>21</v>
      </c>
      <c r="J118" s="79" t="str">
        <f>IF(J12="","",J12)</f>
        <v>23. 11. 2017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23</v>
      </c>
      <c r="D120" s="40"/>
      <c r="E120" s="40"/>
      <c r="F120" s="27" t="str">
        <f>E15</f>
        <v>KSÚS Praha 5</v>
      </c>
      <c r="G120" s="40"/>
      <c r="H120" s="40"/>
      <c r="I120" s="147" t="s">
        <v>29</v>
      </c>
      <c r="J120" s="36" t="str">
        <f>E21</f>
        <v>NOZA s.r.o.Kladno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147" t="s">
        <v>32</v>
      </c>
      <c r="J121" s="36" t="str">
        <f>E24</f>
        <v>Neubauerová Soňa, SK-Projekt Ostrov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106</v>
      </c>
      <c r="D123" s="210" t="s">
        <v>60</v>
      </c>
      <c r="E123" s="210" t="s">
        <v>56</v>
      </c>
      <c r="F123" s="210" t="s">
        <v>57</v>
      </c>
      <c r="G123" s="210" t="s">
        <v>107</v>
      </c>
      <c r="H123" s="210" t="s">
        <v>108</v>
      </c>
      <c r="I123" s="211" t="s">
        <v>109</v>
      </c>
      <c r="J123" s="212" t="s">
        <v>94</v>
      </c>
      <c r="K123" s="213" t="s">
        <v>110</v>
      </c>
      <c r="L123" s="214"/>
      <c r="M123" s="100" t="s">
        <v>1</v>
      </c>
      <c r="N123" s="101" t="s">
        <v>39</v>
      </c>
      <c r="O123" s="101" t="s">
        <v>111</v>
      </c>
      <c r="P123" s="101" t="s">
        <v>112</v>
      </c>
      <c r="Q123" s="101" t="s">
        <v>113</v>
      </c>
      <c r="R123" s="101" t="s">
        <v>114</v>
      </c>
      <c r="S123" s="101" t="s">
        <v>115</v>
      </c>
      <c r="T123" s="102" t="s">
        <v>116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117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P125+P239</f>
        <v>0</v>
      </c>
      <c r="Q124" s="104"/>
      <c r="R124" s="217">
        <f>R125+R239</f>
        <v>82.066085000000015</v>
      </c>
      <c r="S124" s="104"/>
      <c r="T124" s="218">
        <f>T125+T239</f>
        <v>233.084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96</v>
      </c>
      <c r="BK124" s="219">
        <f>BK125+BK239</f>
        <v>0</v>
      </c>
    </row>
    <row r="125" s="12" customFormat="1" ht="25.92" customHeight="1">
      <c r="A125" s="12"/>
      <c r="B125" s="220"/>
      <c r="C125" s="221"/>
      <c r="D125" s="222" t="s">
        <v>74</v>
      </c>
      <c r="E125" s="223" t="s">
        <v>118</v>
      </c>
      <c r="F125" s="223" t="s">
        <v>119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P126+P139+P151+P163+P224+P228</f>
        <v>0</v>
      </c>
      <c r="Q125" s="228"/>
      <c r="R125" s="229">
        <f>R126+R139+R151+R163+R224+R228</f>
        <v>82.066085000000015</v>
      </c>
      <c r="S125" s="228"/>
      <c r="T125" s="230">
        <f>T126+T139+T151+T163+T224+T228</f>
        <v>233.084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83</v>
      </c>
      <c r="AT125" s="232" t="s">
        <v>74</v>
      </c>
      <c r="AU125" s="232" t="s">
        <v>75</v>
      </c>
      <c r="AY125" s="231" t="s">
        <v>120</v>
      </c>
      <c r="BK125" s="233">
        <f>BK126+BK139+BK151+BK163+BK224+BK228</f>
        <v>0</v>
      </c>
    </row>
    <row r="126" s="12" customFormat="1" ht="22.8" customHeight="1">
      <c r="A126" s="12"/>
      <c r="B126" s="220"/>
      <c r="C126" s="221"/>
      <c r="D126" s="222" t="s">
        <v>74</v>
      </c>
      <c r="E126" s="234" t="s">
        <v>83</v>
      </c>
      <c r="F126" s="234" t="s">
        <v>121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SUM(P127:P138)</f>
        <v>0</v>
      </c>
      <c r="Q126" s="228"/>
      <c r="R126" s="229">
        <f>SUM(R127:R138)</f>
        <v>5.8825199999999995</v>
      </c>
      <c r="S126" s="228"/>
      <c r="T126" s="230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83</v>
      </c>
      <c r="AT126" s="232" t="s">
        <v>74</v>
      </c>
      <c r="AU126" s="232" t="s">
        <v>83</v>
      </c>
      <c r="AY126" s="231" t="s">
        <v>120</v>
      </c>
      <c r="BK126" s="233">
        <f>SUM(BK127:BK138)</f>
        <v>0</v>
      </c>
    </row>
    <row r="127" s="2" customFormat="1" ht="16.5" customHeight="1">
      <c r="A127" s="38"/>
      <c r="B127" s="39"/>
      <c r="C127" s="236" t="s">
        <v>83</v>
      </c>
      <c r="D127" s="236" t="s">
        <v>122</v>
      </c>
      <c r="E127" s="237" t="s">
        <v>123</v>
      </c>
      <c r="F127" s="238" t="s">
        <v>124</v>
      </c>
      <c r="G127" s="239" t="s">
        <v>125</v>
      </c>
      <c r="H127" s="240">
        <v>175</v>
      </c>
      <c r="I127" s="241"/>
      <c r="J127" s="240">
        <f>ROUND(I127*H127,2)</f>
        <v>0</v>
      </c>
      <c r="K127" s="242"/>
      <c r="L127" s="44"/>
      <c r="M127" s="243" t="s">
        <v>1</v>
      </c>
      <c r="N127" s="244" t="s">
        <v>40</v>
      </c>
      <c r="O127" s="91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7" t="s">
        <v>126</v>
      </c>
      <c r="AT127" s="247" t="s">
        <v>122</v>
      </c>
      <c r="AU127" s="247" t="s">
        <v>85</v>
      </c>
      <c r="AY127" s="17" t="s">
        <v>120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7" t="s">
        <v>83</v>
      </c>
      <c r="BK127" s="248">
        <f>ROUND(I127*H127,2)</f>
        <v>0</v>
      </c>
      <c r="BL127" s="17" t="s">
        <v>126</v>
      </c>
      <c r="BM127" s="247" t="s">
        <v>127</v>
      </c>
    </row>
    <row r="128" s="13" customFormat="1">
      <c r="A128" s="13"/>
      <c r="B128" s="249"/>
      <c r="C128" s="250"/>
      <c r="D128" s="251" t="s">
        <v>128</v>
      </c>
      <c r="E128" s="252" t="s">
        <v>1</v>
      </c>
      <c r="F128" s="253" t="s">
        <v>129</v>
      </c>
      <c r="G128" s="250"/>
      <c r="H128" s="252" t="s">
        <v>1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128</v>
      </c>
      <c r="AU128" s="259" t="s">
        <v>85</v>
      </c>
      <c r="AV128" s="13" t="s">
        <v>83</v>
      </c>
      <c r="AW128" s="13" t="s">
        <v>31</v>
      </c>
      <c r="AX128" s="13" t="s">
        <v>75</v>
      </c>
      <c r="AY128" s="259" t="s">
        <v>120</v>
      </c>
    </row>
    <row r="129" s="14" customFormat="1">
      <c r="A129" s="14"/>
      <c r="B129" s="260"/>
      <c r="C129" s="261"/>
      <c r="D129" s="251" t="s">
        <v>128</v>
      </c>
      <c r="E129" s="262" t="s">
        <v>1</v>
      </c>
      <c r="F129" s="263" t="s">
        <v>130</v>
      </c>
      <c r="G129" s="261"/>
      <c r="H129" s="264">
        <v>175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0" t="s">
        <v>128</v>
      </c>
      <c r="AU129" s="270" t="s">
        <v>85</v>
      </c>
      <c r="AV129" s="14" t="s">
        <v>85</v>
      </c>
      <c r="AW129" s="14" t="s">
        <v>31</v>
      </c>
      <c r="AX129" s="14" t="s">
        <v>83</v>
      </c>
      <c r="AY129" s="270" t="s">
        <v>120</v>
      </c>
    </row>
    <row r="130" s="2" customFormat="1" ht="16.5" customHeight="1">
      <c r="A130" s="38"/>
      <c r="B130" s="39"/>
      <c r="C130" s="271" t="s">
        <v>85</v>
      </c>
      <c r="D130" s="271" t="s">
        <v>131</v>
      </c>
      <c r="E130" s="272" t="s">
        <v>132</v>
      </c>
      <c r="F130" s="273" t="s">
        <v>133</v>
      </c>
      <c r="G130" s="274" t="s">
        <v>134</v>
      </c>
      <c r="H130" s="275">
        <v>5.8799999999999999</v>
      </c>
      <c r="I130" s="276"/>
      <c r="J130" s="275">
        <f>ROUND(I130*H130,2)</f>
        <v>0</v>
      </c>
      <c r="K130" s="277"/>
      <c r="L130" s="278"/>
      <c r="M130" s="279" t="s">
        <v>1</v>
      </c>
      <c r="N130" s="280" t="s">
        <v>40</v>
      </c>
      <c r="O130" s="91"/>
      <c r="P130" s="245">
        <f>O130*H130</f>
        <v>0</v>
      </c>
      <c r="Q130" s="245">
        <v>1</v>
      </c>
      <c r="R130" s="245">
        <f>Q130*H130</f>
        <v>5.8799999999999999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7" t="s">
        <v>135</v>
      </c>
      <c r="AT130" s="247" t="s">
        <v>131</v>
      </c>
      <c r="AU130" s="247" t="s">
        <v>85</v>
      </c>
      <c r="AY130" s="17" t="s">
        <v>120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7" t="s">
        <v>83</v>
      </c>
      <c r="BK130" s="248">
        <f>ROUND(I130*H130,2)</f>
        <v>0</v>
      </c>
      <c r="BL130" s="17" t="s">
        <v>126</v>
      </c>
      <c r="BM130" s="247" t="s">
        <v>136</v>
      </c>
    </row>
    <row r="131" s="13" customFormat="1">
      <c r="A131" s="13"/>
      <c r="B131" s="249"/>
      <c r="C131" s="250"/>
      <c r="D131" s="251" t="s">
        <v>128</v>
      </c>
      <c r="E131" s="252" t="s">
        <v>1</v>
      </c>
      <c r="F131" s="253" t="s">
        <v>137</v>
      </c>
      <c r="G131" s="250"/>
      <c r="H131" s="252" t="s">
        <v>1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128</v>
      </c>
      <c r="AU131" s="259" t="s">
        <v>85</v>
      </c>
      <c r="AV131" s="13" t="s">
        <v>83</v>
      </c>
      <c r="AW131" s="13" t="s">
        <v>31</v>
      </c>
      <c r="AX131" s="13" t="s">
        <v>75</v>
      </c>
      <c r="AY131" s="259" t="s">
        <v>120</v>
      </c>
    </row>
    <row r="132" s="13" customFormat="1">
      <c r="A132" s="13"/>
      <c r="B132" s="249"/>
      <c r="C132" s="250"/>
      <c r="D132" s="251" t="s">
        <v>128</v>
      </c>
      <c r="E132" s="252" t="s">
        <v>1</v>
      </c>
      <c r="F132" s="253" t="s">
        <v>138</v>
      </c>
      <c r="G132" s="250"/>
      <c r="H132" s="252" t="s">
        <v>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128</v>
      </c>
      <c r="AU132" s="259" t="s">
        <v>85</v>
      </c>
      <c r="AV132" s="13" t="s">
        <v>83</v>
      </c>
      <c r="AW132" s="13" t="s">
        <v>31</v>
      </c>
      <c r="AX132" s="13" t="s">
        <v>75</v>
      </c>
      <c r="AY132" s="259" t="s">
        <v>120</v>
      </c>
    </row>
    <row r="133" s="14" customFormat="1">
      <c r="A133" s="14"/>
      <c r="B133" s="260"/>
      <c r="C133" s="261"/>
      <c r="D133" s="251" t="s">
        <v>128</v>
      </c>
      <c r="E133" s="262" t="s">
        <v>1</v>
      </c>
      <c r="F133" s="263" t="s">
        <v>139</v>
      </c>
      <c r="G133" s="261"/>
      <c r="H133" s="264">
        <v>5.8799999999999999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128</v>
      </c>
      <c r="AU133" s="270" t="s">
        <v>85</v>
      </c>
      <c r="AV133" s="14" t="s">
        <v>85</v>
      </c>
      <c r="AW133" s="14" t="s">
        <v>31</v>
      </c>
      <c r="AX133" s="14" t="s">
        <v>83</v>
      </c>
      <c r="AY133" s="270" t="s">
        <v>120</v>
      </c>
    </row>
    <row r="134" s="2" customFormat="1" ht="21.75" customHeight="1">
      <c r="A134" s="38"/>
      <c r="B134" s="39"/>
      <c r="C134" s="236" t="s">
        <v>140</v>
      </c>
      <c r="D134" s="236" t="s">
        <v>122</v>
      </c>
      <c r="E134" s="237" t="s">
        <v>141</v>
      </c>
      <c r="F134" s="238" t="s">
        <v>142</v>
      </c>
      <c r="G134" s="239" t="s">
        <v>125</v>
      </c>
      <c r="H134" s="240">
        <v>49</v>
      </c>
      <c r="I134" s="241"/>
      <c r="J134" s="240">
        <f>ROUND(I134*H134,2)</f>
        <v>0</v>
      </c>
      <c r="K134" s="242"/>
      <c r="L134" s="44"/>
      <c r="M134" s="243" t="s">
        <v>1</v>
      </c>
      <c r="N134" s="244" t="s">
        <v>40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126</v>
      </c>
      <c r="AT134" s="247" t="s">
        <v>122</v>
      </c>
      <c r="AU134" s="247" t="s">
        <v>85</v>
      </c>
      <c r="AY134" s="17" t="s">
        <v>120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83</v>
      </c>
      <c r="BK134" s="248">
        <f>ROUND(I134*H134,2)</f>
        <v>0</v>
      </c>
      <c r="BL134" s="17" t="s">
        <v>126</v>
      </c>
      <c r="BM134" s="247" t="s">
        <v>143</v>
      </c>
    </row>
    <row r="135" s="13" customFormat="1">
      <c r="A135" s="13"/>
      <c r="B135" s="249"/>
      <c r="C135" s="250"/>
      <c r="D135" s="251" t="s">
        <v>128</v>
      </c>
      <c r="E135" s="252" t="s">
        <v>1</v>
      </c>
      <c r="F135" s="253" t="s">
        <v>144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128</v>
      </c>
      <c r="AU135" s="259" t="s">
        <v>85</v>
      </c>
      <c r="AV135" s="13" t="s">
        <v>83</v>
      </c>
      <c r="AW135" s="13" t="s">
        <v>31</v>
      </c>
      <c r="AX135" s="13" t="s">
        <v>75</v>
      </c>
      <c r="AY135" s="259" t="s">
        <v>120</v>
      </c>
    </row>
    <row r="136" s="14" customFormat="1">
      <c r="A136" s="14"/>
      <c r="B136" s="260"/>
      <c r="C136" s="261"/>
      <c r="D136" s="251" t="s">
        <v>128</v>
      </c>
      <c r="E136" s="262" t="s">
        <v>1</v>
      </c>
      <c r="F136" s="263" t="s">
        <v>145</v>
      </c>
      <c r="G136" s="261"/>
      <c r="H136" s="264">
        <v>49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128</v>
      </c>
      <c r="AU136" s="270" t="s">
        <v>85</v>
      </c>
      <c r="AV136" s="14" t="s">
        <v>85</v>
      </c>
      <c r="AW136" s="14" t="s">
        <v>31</v>
      </c>
      <c r="AX136" s="14" t="s">
        <v>83</v>
      </c>
      <c r="AY136" s="270" t="s">
        <v>120</v>
      </c>
    </row>
    <row r="137" s="2" customFormat="1" ht="16.5" customHeight="1">
      <c r="A137" s="38"/>
      <c r="B137" s="39"/>
      <c r="C137" s="271" t="s">
        <v>126</v>
      </c>
      <c r="D137" s="271" t="s">
        <v>131</v>
      </c>
      <c r="E137" s="272" t="s">
        <v>146</v>
      </c>
      <c r="F137" s="273" t="s">
        <v>147</v>
      </c>
      <c r="G137" s="274" t="s">
        <v>148</v>
      </c>
      <c r="H137" s="275">
        <v>2.52</v>
      </c>
      <c r="I137" s="276"/>
      <c r="J137" s="275">
        <f>ROUND(I137*H137,2)</f>
        <v>0</v>
      </c>
      <c r="K137" s="277"/>
      <c r="L137" s="278"/>
      <c r="M137" s="279" t="s">
        <v>1</v>
      </c>
      <c r="N137" s="280" t="s">
        <v>40</v>
      </c>
      <c r="O137" s="91"/>
      <c r="P137" s="245">
        <f>O137*H137</f>
        <v>0</v>
      </c>
      <c r="Q137" s="245">
        <v>0.001</v>
      </c>
      <c r="R137" s="245">
        <f>Q137*H137</f>
        <v>0.0025200000000000001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135</v>
      </c>
      <c r="AT137" s="247" t="s">
        <v>131</v>
      </c>
      <c r="AU137" s="247" t="s">
        <v>85</v>
      </c>
      <c r="AY137" s="17" t="s">
        <v>120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83</v>
      </c>
      <c r="BK137" s="248">
        <f>ROUND(I137*H137,2)</f>
        <v>0</v>
      </c>
      <c r="BL137" s="17" t="s">
        <v>126</v>
      </c>
      <c r="BM137" s="247" t="s">
        <v>149</v>
      </c>
    </row>
    <row r="138" s="14" customFormat="1">
      <c r="A138" s="14"/>
      <c r="B138" s="260"/>
      <c r="C138" s="261"/>
      <c r="D138" s="251" t="s">
        <v>128</v>
      </c>
      <c r="E138" s="262" t="s">
        <v>1</v>
      </c>
      <c r="F138" s="263" t="s">
        <v>150</v>
      </c>
      <c r="G138" s="261"/>
      <c r="H138" s="264">
        <v>2.52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128</v>
      </c>
      <c r="AU138" s="270" t="s">
        <v>85</v>
      </c>
      <c r="AV138" s="14" t="s">
        <v>85</v>
      </c>
      <c r="AW138" s="14" t="s">
        <v>31</v>
      </c>
      <c r="AX138" s="14" t="s">
        <v>83</v>
      </c>
      <c r="AY138" s="270" t="s">
        <v>120</v>
      </c>
    </row>
    <row r="139" s="12" customFormat="1" ht="22.8" customHeight="1">
      <c r="A139" s="12"/>
      <c r="B139" s="220"/>
      <c r="C139" s="221"/>
      <c r="D139" s="222" t="s">
        <v>74</v>
      </c>
      <c r="E139" s="234" t="s">
        <v>151</v>
      </c>
      <c r="F139" s="234" t="s">
        <v>152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SUM(P140:P150)</f>
        <v>0</v>
      </c>
      <c r="Q139" s="228"/>
      <c r="R139" s="229">
        <f>SUM(R140:R150)</f>
        <v>0.079750000000000001</v>
      </c>
      <c r="S139" s="228"/>
      <c r="T139" s="230">
        <f>SUM(T140:T150)</f>
        <v>232.92000000000002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83</v>
      </c>
      <c r="AT139" s="232" t="s">
        <v>74</v>
      </c>
      <c r="AU139" s="232" t="s">
        <v>83</v>
      </c>
      <c r="AY139" s="231" t="s">
        <v>120</v>
      </c>
      <c r="BK139" s="233">
        <f>SUM(BK140:BK150)</f>
        <v>0</v>
      </c>
    </row>
    <row r="140" s="2" customFormat="1" ht="21.75" customHeight="1">
      <c r="A140" s="38"/>
      <c r="B140" s="39"/>
      <c r="C140" s="236" t="s">
        <v>153</v>
      </c>
      <c r="D140" s="236" t="s">
        <v>122</v>
      </c>
      <c r="E140" s="237" t="s">
        <v>154</v>
      </c>
      <c r="F140" s="238" t="s">
        <v>155</v>
      </c>
      <c r="G140" s="239" t="s">
        <v>125</v>
      </c>
      <c r="H140" s="240">
        <v>1315</v>
      </c>
      <c r="I140" s="241"/>
      <c r="J140" s="240">
        <f>ROUND(I140*H140,2)</f>
        <v>0</v>
      </c>
      <c r="K140" s="242"/>
      <c r="L140" s="44"/>
      <c r="M140" s="243" t="s">
        <v>1</v>
      </c>
      <c r="N140" s="244" t="s">
        <v>40</v>
      </c>
      <c r="O140" s="91"/>
      <c r="P140" s="245">
        <f>O140*H140</f>
        <v>0</v>
      </c>
      <c r="Q140" s="245">
        <v>5.0000000000000002E-05</v>
      </c>
      <c r="R140" s="245">
        <f>Q140*H140</f>
        <v>0.065750000000000003</v>
      </c>
      <c r="S140" s="245">
        <v>0.128</v>
      </c>
      <c r="T140" s="246">
        <f>S140*H140</f>
        <v>168.31999999999999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7" t="s">
        <v>126</v>
      </c>
      <c r="AT140" s="247" t="s">
        <v>122</v>
      </c>
      <c r="AU140" s="247" t="s">
        <v>85</v>
      </c>
      <c r="AY140" s="17" t="s">
        <v>120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7" t="s">
        <v>83</v>
      </c>
      <c r="BK140" s="248">
        <f>ROUND(I140*H140,2)</f>
        <v>0</v>
      </c>
      <c r="BL140" s="17" t="s">
        <v>126</v>
      </c>
      <c r="BM140" s="247" t="s">
        <v>156</v>
      </c>
    </row>
    <row r="141" s="13" customFormat="1">
      <c r="A141" s="13"/>
      <c r="B141" s="249"/>
      <c r="C141" s="250"/>
      <c r="D141" s="251" t="s">
        <v>128</v>
      </c>
      <c r="E141" s="252" t="s">
        <v>1</v>
      </c>
      <c r="F141" s="253" t="s">
        <v>157</v>
      </c>
      <c r="G141" s="250"/>
      <c r="H141" s="252" t="s">
        <v>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128</v>
      </c>
      <c r="AU141" s="259" t="s">
        <v>85</v>
      </c>
      <c r="AV141" s="13" t="s">
        <v>83</v>
      </c>
      <c r="AW141" s="13" t="s">
        <v>31</v>
      </c>
      <c r="AX141" s="13" t="s">
        <v>75</v>
      </c>
      <c r="AY141" s="259" t="s">
        <v>120</v>
      </c>
    </row>
    <row r="142" s="14" customFormat="1">
      <c r="A142" s="14"/>
      <c r="B142" s="260"/>
      <c r="C142" s="261"/>
      <c r="D142" s="251" t="s">
        <v>128</v>
      </c>
      <c r="E142" s="262" t="s">
        <v>1</v>
      </c>
      <c r="F142" s="263" t="s">
        <v>158</v>
      </c>
      <c r="G142" s="261"/>
      <c r="H142" s="264">
        <v>1315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128</v>
      </c>
      <c r="AU142" s="270" t="s">
        <v>85</v>
      </c>
      <c r="AV142" s="14" t="s">
        <v>85</v>
      </c>
      <c r="AW142" s="14" t="s">
        <v>31</v>
      </c>
      <c r="AX142" s="14" t="s">
        <v>83</v>
      </c>
      <c r="AY142" s="270" t="s">
        <v>120</v>
      </c>
    </row>
    <row r="143" s="2" customFormat="1" ht="21.75" customHeight="1">
      <c r="A143" s="38"/>
      <c r="B143" s="39"/>
      <c r="C143" s="236" t="s">
        <v>159</v>
      </c>
      <c r="D143" s="236" t="s">
        <v>122</v>
      </c>
      <c r="E143" s="237" t="s">
        <v>160</v>
      </c>
      <c r="F143" s="238" t="s">
        <v>161</v>
      </c>
      <c r="G143" s="239" t="s">
        <v>125</v>
      </c>
      <c r="H143" s="240">
        <v>175</v>
      </c>
      <c r="I143" s="241"/>
      <c r="J143" s="240">
        <f>ROUND(I143*H143,2)</f>
        <v>0</v>
      </c>
      <c r="K143" s="242"/>
      <c r="L143" s="44"/>
      <c r="M143" s="243" t="s">
        <v>1</v>
      </c>
      <c r="N143" s="244" t="s">
        <v>40</v>
      </c>
      <c r="O143" s="91"/>
      <c r="P143" s="245">
        <f>O143*H143</f>
        <v>0</v>
      </c>
      <c r="Q143" s="245">
        <v>8.0000000000000007E-05</v>
      </c>
      <c r="R143" s="245">
        <f>Q143*H143</f>
        <v>0.014</v>
      </c>
      <c r="S143" s="245">
        <v>0.25600000000000001</v>
      </c>
      <c r="T143" s="246">
        <f>S143*H143</f>
        <v>44.800000000000004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126</v>
      </c>
      <c r="AT143" s="247" t="s">
        <v>122</v>
      </c>
      <c r="AU143" s="247" t="s">
        <v>85</v>
      </c>
      <c r="AY143" s="17" t="s">
        <v>120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83</v>
      </c>
      <c r="BK143" s="248">
        <f>ROUND(I143*H143,2)</f>
        <v>0</v>
      </c>
      <c r="BL143" s="17" t="s">
        <v>126</v>
      </c>
      <c r="BM143" s="247" t="s">
        <v>162</v>
      </c>
    </row>
    <row r="144" s="13" customFormat="1">
      <c r="A144" s="13"/>
      <c r="B144" s="249"/>
      <c r="C144" s="250"/>
      <c r="D144" s="251" t="s">
        <v>128</v>
      </c>
      <c r="E144" s="252" t="s">
        <v>1</v>
      </c>
      <c r="F144" s="253" t="s">
        <v>163</v>
      </c>
      <c r="G144" s="250"/>
      <c r="H144" s="252" t="s">
        <v>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128</v>
      </c>
      <c r="AU144" s="259" t="s">
        <v>85</v>
      </c>
      <c r="AV144" s="13" t="s">
        <v>83</v>
      </c>
      <c r="AW144" s="13" t="s">
        <v>31</v>
      </c>
      <c r="AX144" s="13" t="s">
        <v>75</v>
      </c>
      <c r="AY144" s="259" t="s">
        <v>120</v>
      </c>
    </row>
    <row r="145" s="13" customFormat="1">
      <c r="A145" s="13"/>
      <c r="B145" s="249"/>
      <c r="C145" s="250"/>
      <c r="D145" s="251" t="s">
        <v>128</v>
      </c>
      <c r="E145" s="252" t="s">
        <v>1</v>
      </c>
      <c r="F145" s="253" t="s">
        <v>164</v>
      </c>
      <c r="G145" s="250"/>
      <c r="H145" s="252" t="s">
        <v>1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128</v>
      </c>
      <c r="AU145" s="259" t="s">
        <v>85</v>
      </c>
      <c r="AV145" s="13" t="s">
        <v>83</v>
      </c>
      <c r="AW145" s="13" t="s">
        <v>31</v>
      </c>
      <c r="AX145" s="13" t="s">
        <v>75</v>
      </c>
      <c r="AY145" s="259" t="s">
        <v>120</v>
      </c>
    </row>
    <row r="146" s="14" customFormat="1">
      <c r="A146" s="14"/>
      <c r="B146" s="260"/>
      <c r="C146" s="261"/>
      <c r="D146" s="251" t="s">
        <v>128</v>
      </c>
      <c r="E146" s="262" t="s">
        <v>1</v>
      </c>
      <c r="F146" s="263" t="s">
        <v>130</v>
      </c>
      <c r="G146" s="261"/>
      <c r="H146" s="264">
        <v>175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0" t="s">
        <v>128</v>
      </c>
      <c r="AU146" s="270" t="s">
        <v>85</v>
      </c>
      <c r="AV146" s="14" t="s">
        <v>85</v>
      </c>
      <c r="AW146" s="14" t="s">
        <v>31</v>
      </c>
      <c r="AX146" s="14" t="s">
        <v>83</v>
      </c>
      <c r="AY146" s="270" t="s">
        <v>120</v>
      </c>
    </row>
    <row r="147" s="2" customFormat="1" ht="21.75" customHeight="1">
      <c r="A147" s="38"/>
      <c r="B147" s="39"/>
      <c r="C147" s="236" t="s">
        <v>165</v>
      </c>
      <c r="D147" s="236" t="s">
        <v>122</v>
      </c>
      <c r="E147" s="237" t="s">
        <v>166</v>
      </c>
      <c r="F147" s="238" t="s">
        <v>167</v>
      </c>
      <c r="G147" s="239" t="s">
        <v>125</v>
      </c>
      <c r="H147" s="240">
        <v>45</v>
      </c>
      <c r="I147" s="241"/>
      <c r="J147" s="240">
        <f>ROUND(I147*H147,2)</f>
        <v>0</v>
      </c>
      <c r="K147" s="242"/>
      <c r="L147" s="44"/>
      <c r="M147" s="243" t="s">
        <v>1</v>
      </c>
      <c r="N147" s="244" t="s">
        <v>40</v>
      </c>
      <c r="O147" s="91"/>
      <c r="P147" s="245">
        <f>O147*H147</f>
        <v>0</v>
      </c>
      <c r="Q147" s="245">
        <v>0</v>
      </c>
      <c r="R147" s="245">
        <f>Q147*H147</f>
        <v>0</v>
      </c>
      <c r="S147" s="245">
        <v>0.44</v>
      </c>
      <c r="T147" s="246">
        <f>S147*H147</f>
        <v>19.800000000000001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7" t="s">
        <v>126</v>
      </c>
      <c r="AT147" s="247" t="s">
        <v>122</v>
      </c>
      <c r="AU147" s="247" t="s">
        <v>85</v>
      </c>
      <c r="AY147" s="17" t="s">
        <v>120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7" t="s">
        <v>83</v>
      </c>
      <c r="BK147" s="248">
        <f>ROUND(I147*H147,2)</f>
        <v>0</v>
      </c>
      <c r="BL147" s="17" t="s">
        <v>126</v>
      </c>
      <c r="BM147" s="247" t="s">
        <v>168</v>
      </c>
    </row>
    <row r="148" s="13" customFormat="1">
      <c r="A148" s="13"/>
      <c r="B148" s="249"/>
      <c r="C148" s="250"/>
      <c r="D148" s="251" t="s">
        <v>128</v>
      </c>
      <c r="E148" s="252" t="s">
        <v>1</v>
      </c>
      <c r="F148" s="253" t="s">
        <v>169</v>
      </c>
      <c r="G148" s="250"/>
      <c r="H148" s="252" t="s">
        <v>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128</v>
      </c>
      <c r="AU148" s="259" t="s">
        <v>85</v>
      </c>
      <c r="AV148" s="13" t="s">
        <v>83</v>
      </c>
      <c r="AW148" s="13" t="s">
        <v>31</v>
      </c>
      <c r="AX148" s="13" t="s">
        <v>75</v>
      </c>
      <c r="AY148" s="259" t="s">
        <v>120</v>
      </c>
    </row>
    <row r="149" s="13" customFormat="1">
      <c r="A149" s="13"/>
      <c r="B149" s="249"/>
      <c r="C149" s="250"/>
      <c r="D149" s="251" t="s">
        <v>128</v>
      </c>
      <c r="E149" s="252" t="s">
        <v>1</v>
      </c>
      <c r="F149" s="253" t="s">
        <v>170</v>
      </c>
      <c r="G149" s="250"/>
      <c r="H149" s="252" t="s">
        <v>1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128</v>
      </c>
      <c r="AU149" s="259" t="s">
        <v>85</v>
      </c>
      <c r="AV149" s="13" t="s">
        <v>83</v>
      </c>
      <c r="AW149" s="13" t="s">
        <v>31</v>
      </c>
      <c r="AX149" s="13" t="s">
        <v>75</v>
      </c>
      <c r="AY149" s="259" t="s">
        <v>120</v>
      </c>
    </row>
    <row r="150" s="14" customFormat="1">
      <c r="A150" s="14"/>
      <c r="B150" s="260"/>
      <c r="C150" s="261"/>
      <c r="D150" s="251" t="s">
        <v>128</v>
      </c>
      <c r="E150" s="262" t="s">
        <v>1</v>
      </c>
      <c r="F150" s="263" t="s">
        <v>171</v>
      </c>
      <c r="G150" s="261"/>
      <c r="H150" s="264">
        <v>45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128</v>
      </c>
      <c r="AU150" s="270" t="s">
        <v>85</v>
      </c>
      <c r="AV150" s="14" t="s">
        <v>85</v>
      </c>
      <c r="AW150" s="14" t="s">
        <v>31</v>
      </c>
      <c r="AX150" s="14" t="s">
        <v>83</v>
      </c>
      <c r="AY150" s="270" t="s">
        <v>120</v>
      </c>
    </row>
    <row r="151" s="12" customFormat="1" ht="22.8" customHeight="1">
      <c r="A151" s="12"/>
      <c r="B151" s="220"/>
      <c r="C151" s="221"/>
      <c r="D151" s="222" t="s">
        <v>74</v>
      </c>
      <c r="E151" s="234" t="s">
        <v>153</v>
      </c>
      <c r="F151" s="234" t="s">
        <v>172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SUM(P152:P162)</f>
        <v>0</v>
      </c>
      <c r="Q151" s="228"/>
      <c r="R151" s="229">
        <f>SUM(R152:R162)</f>
        <v>42.031000000000006</v>
      </c>
      <c r="S151" s="228"/>
      <c r="T151" s="230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83</v>
      </c>
      <c r="AT151" s="232" t="s">
        <v>74</v>
      </c>
      <c r="AU151" s="232" t="s">
        <v>83</v>
      </c>
      <c r="AY151" s="231" t="s">
        <v>120</v>
      </c>
      <c r="BK151" s="233">
        <f>SUM(BK152:BK162)</f>
        <v>0</v>
      </c>
    </row>
    <row r="152" s="2" customFormat="1" ht="16.5" customHeight="1">
      <c r="A152" s="38"/>
      <c r="B152" s="39"/>
      <c r="C152" s="236" t="s">
        <v>135</v>
      </c>
      <c r="D152" s="236" t="s">
        <v>122</v>
      </c>
      <c r="E152" s="237" t="s">
        <v>173</v>
      </c>
      <c r="F152" s="238" t="s">
        <v>174</v>
      </c>
      <c r="G152" s="239" t="s">
        <v>125</v>
      </c>
      <c r="H152" s="240">
        <v>1140</v>
      </c>
      <c r="I152" s="241"/>
      <c r="J152" s="240">
        <f>ROUND(I152*H152,2)</f>
        <v>0</v>
      </c>
      <c r="K152" s="242"/>
      <c r="L152" s="44"/>
      <c r="M152" s="243" t="s">
        <v>1</v>
      </c>
      <c r="N152" s="244" t="s">
        <v>40</v>
      </c>
      <c r="O152" s="91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7" t="s">
        <v>126</v>
      </c>
      <c r="AT152" s="247" t="s">
        <v>122</v>
      </c>
      <c r="AU152" s="247" t="s">
        <v>85</v>
      </c>
      <c r="AY152" s="17" t="s">
        <v>120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7" t="s">
        <v>83</v>
      </c>
      <c r="BK152" s="248">
        <f>ROUND(I152*H152,2)</f>
        <v>0</v>
      </c>
      <c r="BL152" s="17" t="s">
        <v>126</v>
      </c>
      <c r="BM152" s="247" t="s">
        <v>175</v>
      </c>
    </row>
    <row r="153" s="13" customFormat="1">
      <c r="A153" s="13"/>
      <c r="B153" s="249"/>
      <c r="C153" s="250"/>
      <c r="D153" s="251" t="s">
        <v>128</v>
      </c>
      <c r="E153" s="252" t="s">
        <v>1</v>
      </c>
      <c r="F153" s="253" t="s">
        <v>176</v>
      </c>
      <c r="G153" s="250"/>
      <c r="H153" s="252" t="s">
        <v>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128</v>
      </c>
      <c r="AU153" s="259" t="s">
        <v>85</v>
      </c>
      <c r="AV153" s="13" t="s">
        <v>83</v>
      </c>
      <c r="AW153" s="13" t="s">
        <v>31</v>
      </c>
      <c r="AX153" s="13" t="s">
        <v>75</v>
      </c>
      <c r="AY153" s="259" t="s">
        <v>120</v>
      </c>
    </row>
    <row r="154" s="13" customFormat="1">
      <c r="A154" s="13"/>
      <c r="B154" s="249"/>
      <c r="C154" s="250"/>
      <c r="D154" s="251" t="s">
        <v>128</v>
      </c>
      <c r="E154" s="252" t="s">
        <v>1</v>
      </c>
      <c r="F154" s="253" t="s">
        <v>177</v>
      </c>
      <c r="G154" s="250"/>
      <c r="H154" s="252" t="s">
        <v>1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128</v>
      </c>
      <c r="AU154" s="259" t="s">
        <v>85</v>
      </c>
      <c r="AV154" s="13" t="s">
        <v>83</v>
      </c>
      <c r="AW154" s="13" t="s">
        <v>31</v>
      </c>
      <c r="AX154" s="13" t="s">
        <v>75</v>
      </c>
      <c r="AY154" s="259" t="s">
        <v>120</v>
      </c>
    </row>
    <row r="155" s="14" customFormat="1">
      <c r="A155" s="14"/>
      <c r="B155" s="260"/>
      <c r="C155" s="261"/>
      <c r="D155" s="251" t="s">
        <v>128</v>
      </c>
      <c r="E155" s="262" t="s">
        <v>1</v>
      </c>
      <c r="F155" s="263" t="s">
        <v>178</v>
      </c>
      <c r="G155" s="261"/>
      <c r="H155" s="264">
        <v>1140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128</v>
      </c>
      <c r="AU155" s="270" t="s">
        <v>85</v>
      </c>
      <c r="AV155" s="14" t="s">
        <v>85</v>
      </c>
      <c r="AW155" s="14" t="s">
        <v>31</v>
      </c>
      <c r="AX155" s="14" t="s">
        <v>83</v>
      </c>
      <c r="AY155" s="270" t="s">
        <v>120</v>
      </c>
    </row>
    <row r="156" s="2" customFormat="1" ht="21.75" customHeight="1">
      <c r="A156" s="38"/>
      <c r="B156" s="39"/>
      <c r="C156" s="236" t="s">
        <v>179</v>
      </c>
      <c r="D156" s="236" t="s">
        <v>122</v>
      </c>
      <c r="E156" s="237" t="s">
        <v>180</v>
      </c>
      <c r="F156" s="238" t="s">
        <v>181</v>
      </c>
      <c r="G156" s="239" t="s">
        <v>125</v>
      </c>
      <c r="H156" s="240">
        <v>1140</v>
      </c>
      <c r="I156" s="241"/>
      <c r="J156" s="240">
        <f>ROUND(I156*H156,2)</f>
        <v>0</v>
      </c>
      <c r="K156" s="242"/>
      <c r="L156" s="44"/>
      <c r="M156" s="243" t="s">
        <v>1</v>
      </c>
      <c r="N156" s="244" t="s">
        <v>40</v>
      </c>
      <c r="O156" s="91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7" t="s">
        <v>126</v>
      </c>
      <c r="AT156" s="247" t="s">
        <v>122</v>
      </c>
      <c r="AU156" s="247" t="s">
        <v>85</v>
      </c>
      <c r="AY156" s="17" t="s">
        <v>120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7" t="s">
        <v>83</v>
      </c>
      <c r="BK156" s="248">
        <f>ROUND(I156*H156,2)</f>
        <v>0</v>
      </c>
      <c r="BL156" s="17" t="s">
        <v>126</v>
      </c>
      <c r="BM156" s="247" t="s">
        <v>182</v>
      </c>
    </row>
    <row r="157" s="2" customFormat="1" ht="21.75" customHeight="1">
      <c r="A157" s="38"/>
      <c r="B157" s="39"/>
      <c r="C157" s="236" t="s">
        <v>183</v>
      </c>
      <c r="D157" s="236" t="s">
        <v>122</v>
      </c>
      <c r="E157" s="237" t="s">
        <v>184</v>
      </c>
      <c r="F157" s="238" t="s">
        <v>185</v>
      </c>
      <c r="G157" s="239" t="s">
        <v>125</v>
      </c>
      <c r="H157" s="240">
        <v>175</v>
      </c>
      <c r="I157" s="241"/>
      <c r="J157" s="240">
        <f>ROUND(I157*H157,2)</f>
        <v>0</v>
      </c>
      <c r="K157" s="242"/>
      <c r="L157" s="44"/>
      <c r="M157" s="243" t="s">
        <v>1</v>
      </c>
      <c r="N157" s="244" t="s">
        <v>40</v>
      </c>
      <c r="O157" s="91"/>
      <c r="P157" s="245">
        <f>O157*H157</f>
        <v>0</v>
      </c>
      <c r="Q157" s="245">
        <v>0.098000000000000004</v>
      </c>
      <c r="R157" s="245">
        <f>Q157*H157</f>
        <v>17.150000000000002</v>
      </c>
      <c r="S157" s="245">
        <v>0</v>
      </c>
      <c r="T157" s="24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7" t="s">
        <v>126</v>
      </c>
      <c r="AT157" s="247" t="s">
        <v>122</v>
      </c>
      <c r="AU157" s="247" t="s">
        <v>85</v>
      </c>
      <c r="AY157" s="17" t="s">
        <v>120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7" t="s">
        <v>83</v>
      </c>
      <c r="BK157" s="248">
        <f>ROUND(I157*H157,2)</f>
        <v>0</v>
      </c>
      <c r="BL157" s="17" t="s">
        <v>126</v>
      </c>
      <c r="BM157" s="247" t="s">
        <v>186</v>
      </c>
    </row>
    <row r="158" s="13" customFormat="1">
      <c r="A158" s="13"/>
      <c r="B158" s="249"/>
      <c r="C158" s="250"/>
      <c r="D158" s="251" t="s">
        <v>128</v>
      </c>
      <c r="E158" s="252" t="s">
        <v>1</v>
      </c>
      <c r="F158" s="253" t="s">
        <v>187</v>
      </c>
      <c r="G158" s="250"/>
      <c r="H158" s="252" t="s">
        <v>1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128</v>
      </c>
      <c r="AU158" s="259" t="s">
        <v>85</v>
      </c>
      <c r="AV158" s="13" t="s">
        <v>83</v>
      </c>
      <c r="AW158" s="13" t="s">
        <v>31</v>
      </c>
      <c r="AX158" s="13" t="s">
        <v>75</v>
      </c>
      <c r="AY158" s="259" t="s">
        <v>120</v>
      </c>
    </row>
    <row r="159" s="14" customFormat="1">
      <c r="A159" s="14"/>
      <c r="B159" s="260"/>
      <c r="C159" s="261"/>
      <c r="D159" s="251" t="s">
        <v>128</v>
      </c>
      <c r="E159" s="262" t="s">
        <v>1</v>
      </c>
      <c r="F159" s="263" t="s">
        <v>130</v>
      </c>
      <c r="G159" s="261"/>
      <c r="H159" s="264">
        <v>175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128</v>
      </c>
      <c r="AU159" s="270" t="s">
        <v>85</v>
      </c>
      <c r="AV159" s="14" t="s">
        <v>85</v>
      </c>
      <c r="AW159" s="14" t="s">
        <v>31</v>
      </c>
      <c r="AX159" s="14" t="s">
        <v>83</v>
      </c>
      <c r="AY159" s="270" t="s">
        <v>120</v>
      </c>
    </row>
    <row r="160" s="2" customFormat="1" ht="16.5" customHeight="1">
      <c r="A160" s="38"/>
      <c r="B160" s="39"/>
      <c r="C160" s="271" t="s">
        <v>151</v>
      </c>
      <c r="D160" s="271" t="s">
        <v>131</v>
      </c>
      <c r="E160" s="272" t="s">
        <v>188</v>
      </c>
      <c r="F160" s="273" t="s">
        <v>189</v>
      </c>
      <c r="G160" s="274" t="s">
        <v>125</v>
      </c>
      <c r="H160" s="275">
        <v>179</v>
      </c>
      <c r="I160" s="276"/>
      <c r="J160" s="275">
        <f>ROUND(I160*H160,2)</f>
        <v>0</v>
      </c>
      <c r="K160" s="277"/>
      <c r="L160" s="278"/>
      <c r="M160" s="279" t="s">
        <v>1</v>
      </c>
      <c r="N160" s="280" t="s">
        <v>40</v>
      </c>
      <c r="O160" s="91"/>
      <c r="P160" s="245">
        <f>O160*H160</f>
        <v>0</v>
      </c>
      <c r="Q160" s="245">
        <v>0.13900000000000001</v>
      </c>
      <c r="R160" s="245">
        <f>Q160*H160</f>
        <v>24.881000000000004</v>
      </c>
      <c r="S160" s="245">
        <v>0</v>
      </c>
      <c r="T160" s="24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7" t="s">
        <v>135</v>
      </c>
      <c r="AT160" s="247" t="s">
        <v>131</v>
      </c>
      <c r="AU160" s="247" t="s">
        <v>85</v>
      </c>
      <c r="AY160" s="17" t="s">
        <v>120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7" t="s">
        <v>83</v>
      </c>
      <c r="BK160" s="248">
        <f>ROUND(I160*H160,2)</f>
        <v>0</v>
      </c>
      <c r="BL160" s="17" t="s">
        <v>126</v>
      </c>
      <c r="BM160" s="247" t="s">
        <v>190</v>
      </c>
    </row>
    <row r="161" s="14" customFormat="1">
      <c r="A161" s="14"/>
      <c r="B161" s="260"/>
      <c r="C161" s="261"/>
      <c r="D161" s="251" t="s">
        <v>128</v>
      </c>
      <c r="E161" s="262" t="s">
        <v>1</v>
      </c>
      <c r="F161" s="263" t="s">
        <v>191</v>
      </c>
      <c r="G161" s="261"/>
      <c r="H161" s="264">
        <v>179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128</v>
      </c>
      <c r="AU161" s="270" t="s">
        <v>85</v>
      </c>
      <c r="AV161" s="14" t="s">
        <v>85</v>
      </c>
      <c r="AW161" s="14" t="s">
        <v>31</v>
      </c>
      <c r="AX161" s="14" t="s">
        <v>83</v>
      </c>
      <c r="AY161" s="270" t="s">
        <v>120</v>
      </c>
    </row>
    <row r="162" s="13" customFormat="1">
      <c r="A162" s="13"/>
      <c r="B162" s="249"/>
      <c r="C162" s="250"/>
      <c r="D162" s="251" t="s">
        <v>128</v>
      </c>
      <c r="E162" s="252" t="s">
        <v>1</v>
      </c>
      <c r="F162" s="253" t="s">
        <v>192</v>
      </c>
      <c r="G162" s="250"/>
      <c r="H162" s="252" t="s">
        <v>1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128</v>
      </c>
      <c r="AU162" s="259" t="s">
        <v>85</v>
      </c>
      <c r="AV162" s="13" t="s">
        <v>83</v>
      </c>
      <c r="AW162" s="13" t="s">
        <v>31</v>
      </c>
      <c r="AX162" s="13" t="s">
        <v>75</v>
      </c>
      <c r="AY162" s="259" t="s">
        <v>120</v>
      </c>
    </row>
    <row r="163" s="12" customFormat="1" ht="22.8" customHeight="1">
      <c r="A163" s="12"/>
      <c r="B163" s="220"/>
      <c r="C163" s="221"/>
      <c r="D163" s="222" t="s">
        <v>74</v>
      </c>
      <c r="E163" s="234" t="s">
        <v>193</v>
      </c>
      <c r="F163" s="234" t="s">
        <v>194</v>
      </c>
      <c r="G163" s="221"/>
      <c r="H163" s="221"/>
      <c r="I163" s="224"/>
      <c r="J163" s="235">
        <f>BK163</f>
        <v>0</v>
      </c>
      <c r="K163" s="221"/>
      <c r="L163" s="226"/>
      <c r="M163" s="227"/>
      <c r="N163" s="228"/>
      <c r="O163" s="228"/>
      <c r="P163" s="229">
        <f>SUM(P164:P223)</f>
        <v>0</v>
      </c>
      <c r="Q163" s="228"/>
      <c r="R163" s="229">
        <f>SUM(R164:R223)</f>
        <v>34.072815000000006</v>
      </c>
      <c r="S163" s="228"/>
      <c r="T163" s="230">
        <f>SUM(T164:T223)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1" t="s">
        <v>83</v>
      </c>
      <c r="AT163" s="232" t="s">
        <v>74</v>
      </c>
      <c r="AU163" s="232" t="s">
        <v>83</v>
      </c>
      <c r="AY163" s="231" t="s">
        <v>120</v>
      </c>
      <c r="BK163" s="233">
        <f>SUM(BK164:BK223)</f>
        <v>0</v>
      </c>
    </row>
    <row r="164" s="2" customFormat="1" ht="21.75" customHeight="1">
      <c r="A164" s="38"/>
      <c r="B164" s="39"/>
      <c r="C164" s="236" t="s">
        <v>195</v>
      </c>
      <c r="D164" s="236" t="s">
        <v>122</v>
      </c>
      <c r="E164" s="237" t="s">
        <v>196</v>
      </c>
      <c r="F164" s="238" t="s">
        <v>197</v>
      </c>
      <c r="G164" s="239" t="s">
        <v>198</v>
      </c>
      <c r="H164" s="240">
        <v>2</v>
      </c>
      <c r="I164" s="241"/>
      <c r="J164" s="240">
        <f>ROUND(I164*H164,2)</f>
        <v>0</v>
      </c>
      <c r="K164" s="242"/>
      <c r="L164" s="44"/>
      <c r="M164" s="243" t="s">
        <v>1</v>
      </c>
      <c r="N164" s="244" t="s">
        <v>40</v>
      </c>
      <c r="O164" s="91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7" t="s">
        <v>126</v>
      </c>
      <c r="AT164" s="247" t="s">
        <v>122</v>
      </c>
      <c r="AU164" s="247" t="s">
        <v>85</v>
      </c>
      <c r="AY164" s="17" t="s">
        <v>120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7" t="s">
        <v>83</v>
      </c>
      <c r="BK164" s="248">
        <f>ROUND(I164*H164,2)</f>
        <v>0</v>
      </c>
      <c r="BL164" s="17" t="s">
        <v>126</v>
      </c>
      <c r="BM164" s="247" t="s">
        <v>199</v>
      </c>
    </row>
    <row r="165" s="13" customFormat="1">
      <c r="A165" s="13"/>
      <c r="B165" s="249"/>
      <c r="C165" s="250"/>
      <c r="D165" s="251" t="s">
        <v>128</v>
      </c>
      <c r="E165" s="252" t="s">
        <v>1</v>
      </c>
      <c r="F165" s="253" t="s">
        <v>200</v>
      </c>
      <c r="G165" s="250"/>
      <c r="H165" s="252" t="s">
        <v>1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128</v>
      </c>
      <c r="AU165" s="259" t="s">
        <v>85</v>
      </c>
      <c r="AV165" s="13" t="s">
        <v>83</v>
      </c>
      <c r="AW165" s="13" t="s">
        <v>31</v>
      </c>
      <c r="AX165" s="13" t="s">
        <v>75</v>
      </c>
      <c r="AY165" s="259" t="s">
        <v>120</v>
      </c>
    </row>
    <row r="166" s="14" customFormat="1">
      <c r="A166" s="14"/>
      <c r="B166" s="260"/>
      <c r="C166" s="261"/>
      <c r="D166" s="251" t="s">
        <v>128</v>
      </c>
      <c r="E166" s="262" t="s">
        <v>1</v>
      </c>
      <c r="F166" s="263" t="s">
        <v>85</v>
      </c>
      <c r="G166" s="261"/>
      <c r="H166" s="264">
        <v>2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0" t="s">
        <v>128</v>
      </c>
      <c r="AU166" s="270" t="s">
        <v>85</v>
      </c>
      <c r="AV166" s="14" t="s">
        <v>85</v>
      </c>
      <c r="AW166" s="14" t="s">
        <v>31</v>
      </c>
      <c r="AX166" s="14" t="s">
        <v>83</v>
      </c>
      <c r="AY166" s="270" t="s">
        <v>120</v>
      </c>
    </row>
    <row r="167" s="2" customFormat="1" ht="21.75" customHeight="1">
      <c r="A167" s="38"/>
      <c r="B167" s="39"/>
      <c r="C167" s="236" t="s">
        <v>201</v>
      </c>
      <c r="D167" s="236" t="s">
        <v>122</v>
      </c>
      <c r="E167" s="237" t="s">
        <v>202</v>
      </c>
      <c r="F167" s="238" t="s">
        <v>203</v>
      </c>
      <c r="G167" s="239" t="s">
        <v>204</v>
      </c>
      <c r="H167" s="240">
        <v>9</v>
      </c>
      <c r="I167" s="241"/>
      <c r="J167" s="240">
        <f>ROUND(I167*H167,2)</f>
        <v>0</v>
      </c>
      <c r="K167" s="242"/>
      <c r="L167" s="44"/>
      <c r="M167" s="243" t="s">
        <v>1</v>
      </c>
      <c r="N167" s="244" t="s">
        <v>40</v>
      </c>
      <c r="O167" s="91"/>
      <c r="P167" s="245">
        <f>O167*H167</f>
        <v>0</v>
      </c>
      <c r="Q167" s="245">
        <v>0.00069999999999999999</v>
      </c>
      <c r="R167" s="245">
        <f>Q167*H167</f>
        <v>0.0063</v>
      </c>
      <c r="S167" s="245">
        <v>0</v>
      </c>
      <c r="T167" s="24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7" t="s">
        <v>126</v>
      </c>
      <c r="AT167" s="247" t="s">
        <v>122</v>
      </c>
      <c r="AU167" s="247" t="s">
        <v>85</v>
      </c>
      <c r="AY167" s="17" t="s">
        <v>120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7" t="s">
        <v>83</v>
      </c>
      <c r="BK167" s="248">
        <f>ROUND(I167*H167,2)</f>
        <v>0</v>
      </c>
      <c r="BL167" s="17" t="s">
        <v>126</v>
      </c>
      <c r="BM167" s="247" t="s">
        <v>205</v>
      </c>
    </row>
    <row r="168" s="13" customFormat="1">
      <c r="A168" s="13"/>
      <c r="B168" s="249"/>
      <c r="C168" s="250"/>
      <c r="D168" s="251" t="s">
        <v>128</v>
      </c>
      <c r="E168" s="252" t="s">
        <v>1</v>
      </c>
      <c r="F168" s="253" t="s">
        <v>206</v>
      </c>
      <c r="G168" s="250"/>
      <c r="H168" s="252" t="s">
        <v>1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128</v>
      </c>
      <c r="AU168" s="259" t="s">
        <v>85</v>
      </c>
      <c r="AV168" s="13" t="s">
        <v>83</v>
      </c>
      <c r="AW168" s="13" t="s">
        <v>31</v>
      </c>
      <c r="AX168" s="13" t="s">
        <v>75</v>
      </c>
      <c r="AY168" s="259" t="s">
        <v>120</v>
      </c>
    </row>
    <row r="169" s="14" customFormat="1">
      <c r="A169" s="14"/>
      <c r="B169" s="260"/>
      <c r="C169" s="261"/>
      <c r="D169" s="251" t="s">
        <v>128</v>
      </c>
      <c r="E169" s="262" t="s">
        <v>1</v>
      </c>
      <c r="F169" s="263" t="s">
        <v>207</v>
      </c>
      <c r="G169" s="261"/>
      <c r="H169" s="264">
        <v>9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128</v>
      </c>
      <c r="AU169" s="270" t="s">
        <v>85</v>
      </c>
      <c r="AV169" s="14" t="s">
        <v>85</v>
      </c>
      <c r="AW169" s="14" t="s">
        <v>31</v>
      </c>
      <c r="AX169" s="14" t="s">
        <v>83</v>
      </c>
      <c r="AY169" s="270" t="s">
        <v>120</v>
      </c>
    </row>
    <row r="170" s="2" customFormat="1" ht="16.5" customHeight="1">
      <c r="A170" s="38"/>
      <c r="B170" s="39"/>
      <c r="C170" s="271" t="s">
        <v>208</v>
      </c>
      <c r="D170" s="271" t="s">
        <v>131</v>
      </c>
      <c r="E170" s="272" t="s">
        <v>209</v>
      </c>
      <c r="F170" s="273" t="s">
        <v>210</v>
      </c>
      <c r="G170" s="274" t="s">
        <v>204</v>
      </c>
      <c r="H170" s="275">
        <v>7</v>
      </c>
      <c r="I170" s="276"/>
      <c r="J170" s="275">
        <f>ROUND(I170*H170,2)</f>
        <v>0</v>
      </c>
      <c r="K170" s="277"/>
      <c r="L170" s="278"/>
      <c r="M170" s="279" t="s">
        <v>1</v>
      </c>
      <c r="N170" s="280" t="s">
        <v>40</v>
      </c>
      <c r="O170" s="91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135</v>
      </c>
      <c r="AT170" s="247" t="s">
        <v>131</v>
      </c>
      <c r="AU170" s="247" t="s">
        <v>85</v>
      </c>
      <c r="AY170" s="17" t="s">
        <v>120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7" t="s">
        <v>83</v>
      </c>
      <c r="BK170" s="248">
        <f>ROUND(I170*H170,2)</f>
        <v>0</v>
      </c>
      <c r="BL170" s="17" t="s">
        <v>126</v>
      </c>
      <c r="BM170" s="247" t="s">
        <v>211</v>
      </c>
    </row>
    <row r="171" s="14" customFormat="1">
      <c r="A171" s="14"/>
      <c r="B171" s="260"/>
      <c r="C171" s="261"/>
      <c r="D171" s="251" t="s">
        <v>128</v>
      </c>
      <c r="E171" s="262" t="s">
        <v>1</v>
      </c>
      <c r="F171" s="263" t="s">
        <v>212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0" t="s">
        <v>128</v>
      </c>
      <c r="AU171" s="270" t="s">
        <v>85</v>
      </c>
      <c r="AV171" s="14" t="s">
        <v>85</v>
      </c>
      <c r="AW171" s="14" t="s">
        <v>31</v>
      </c>
      <c r="AX171" s="14" t="s">
        <v>83</v>
      </c>
      <c r="AY171" s="270" t="s">
        <v>120</v>
      </c>
    </row>
    <row r="172" s="2" customFormat="1" ht="16.5" customHeight="1">
      <c r="A172" s="38"/>
      <c r="B172" s="39"/>
      <c r="C172" s="271" t="s">
        <v>8</v>
      </c>
      <c r="D172" s="271" t="s">
        <v>131</v>
      </c>
      <c r="E172" s="272" t="s">
        <v>213</v>
      </c>
      <c r="F172" s="273" t="s">
        <v>214</v>
      </c>
      <c r="G172" s="274" t="s">
        <v>204</v>
      </c>
      <c r="H172" s="275">
        <v>2</v>
      </c>
      <c r="I172" s="276"/>
      <c r="J172" s="275">
        <f>ROUND(I172*H172,2)</f>
        <v>0</v>
      </c>
      <c r="K172" s="277"/>
      <c r="L172" s="278"/>
      <c r="M172" s="279" t="s">
        <v>1</v>
      </c>
      <c r="N172" s="280" t="s">
        <v>40</v>
      </c>
      <c r="O172" s="91"/>
      <c r="P172" s="245">
        <f>O172*H172</f>
        <v>0</v>
      </c>
      <c r="Q172" s="245">
        <v>0.0040000000000000001</v>
      </c>
      <c r="R172" s="245">
        <f>Q172*H172</f>
        <v>0.0080000000000000002</v>
      </c>
      <c r="S172" s="245">
        <v>0</v>
      </c>
      <c r="T172" s="24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7" t="s">
        <v>135</v>
      </c>
      <c r="AT172" s="247" t="s">
        <v>131</v>
      </c>
      <c r="AU172" s="247" t="s">
        <v>85</v>
      </c>
      <c r="AY172" s="17" t="s">
        <v>120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7" t="s">
        <v>83</v>
      </c>
      <c r="BK172" s="248">
        <f>ROUND(I172*H172,2)</f>
        <v>0</v>
      </c>
      <c r="BL172" s="17" t="s">
        <v>126</v>
      </c>
      <c r="BM172" s="247" t="s">
        <v>215</v>
      </c>
    </row>
    <row r="173" s="2" customFormat="1" ht="21.75" customHeight="1">
      <c r="A173" s="38"/>
      <c r="B173" s="39"/>
      <c r="C173" s="236" t="s">
        <v>216</v>
      </c>
      <c r="D173" s="236" t="s">
        <v>122</v>
      </c>
      <c r="E173" s="237" t="s">
        <v>217</v>
      </c>
      <c r="F173" s="238" t="s">
        <v>218</v>
      </c>
      <c r="G173" s="239" t="s">
        <v>204</v>
      </c>
      <c r="H173" s="240">
        <v>1</v>
      </c>
      <c r="I173" s="241"/>
      <c r="J173" s="240">
        <f>ROUND(I173*H173,2)</f>
        <v>0</v>
      </c>
      <c r="K173" s="242"/>
      <c r="L173" s="44"/>
      <c r="M173" s="243" t="s">
        <v>1</v>
      </c>
      <c r="N173" s="244" t="s">
        <v>40</v>
      </c>
      <c r="O173" s="91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126</v>
      </c>
      <c r="AT173" s="247" t="s">
        <v>122</v>
      </c>
      <c r="AU173" s="247" t="s">
        <v>85</v>
      </c>
      <c r="AY173" s="17" t="s">
        <v>120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7" t="s">
        <v>83</v>
      </c>
      <c r="BK173" s="248">
        <f>ROUND(I173*H173,2)</f>
        <v>0</v>
      </c>
      <c r="BL173" s="17" t="s">
        <v>126</v>
      </c>
      <c r="BM173" s="247" t="s">
        <v>219</v>
      </c>
    </row>
    <row r="174" s="2" customFormat="1" ht="16.5" customHeight="1">
      <c r="A174" s="38"/>
      <c r="B174" s="39"/>
      <c r="C174" s="271" t="s">
        <v>220</v>
      </c>
      <c r="D174" s="271" t="s">
        <v>131</v>
      </c>
      <c r="E174" s="272" t="s">
        <v>221</v>
      </c>
      <c r="F174" s="273" t="s">
        <v>222</v>
      </c>
      <c r="G174" s="274" t="s">
        <v>204</v>
      </c>
      <c r="H174" s="275">
        <v>1</v>
      </c>
      <c r="I174" s="276"/>
      <c r="J174" s="275">
        <f>ROUND(I174*H174,2)</f>
        <v>0</v>
      </c>
      <c r="K174" s="277"/>
      <c r="L174" s="278"/>
      <c r="M174" s="279" t="s">
        <v>1</v>
      </c>
      <c r="N174" s="280" t="s">
        <v>40</v>
      </c>
      <c r="O174" s="91"/>
      <c r="P174" s="245">
        <f>O174*H174</f>
        <v>0</v>
      </c>
      <c r="Q174" s="245">
        <v>0.015699999999999999</v>
      </c>
      <c r="R174" s="245">
        <f>Q174*H174</f>
        <v>0.015699999999999999</v>
      </c>
      <c r="S174" s="245">
        <v>0</v>
      </c>
      <c r="T174" s="24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7" t="s">
        <v>135</v>
      </c>
      <c r="AT174" s="247" t="s">
        <v>131</v>
      </c>
      <c r="AU174" s="247" t="s">
        <v>85</v>
      </c>
      <c r="AY174" s="17" t="s">
        <v>120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7" t="s">
        <v>83</v>
      </c>
      <c r="BK174" s="248">
        <f>ROUND(I174*H174,2)</f>
        <v>0</v>
      </c>
      <c r="BL174" s="17" t="s">
        <v>126</v>
      </c>
      <c r="BM174" s="247" t="s">
        <v>223</v>
      </c>
    </row>
    <row r="175" s="2" customFormat="1" ht="21.75" customHeight="1">
      <c r="A175" s="38"/>
      <c r="B175" s="39"/>
      <c r="C175" s="236" t="s">
        <v>224</v>
      </c>
      <c r="D175" s="236" t="s">
        <v>122</v>
      </c>
      <c r="E175" s="237" t="s">
        <v>225</v>
      </c>
      <c r="F175" s="238" t="s">
        <v>226</v>
      </c>
      <c r="G175" s="239" t="s">
        <v>204</v>
      </c>
      <c r="H175" s="240">
        <v>8</v>
      </c>
      <c r="I175" s="241"/>
      <c r="J175" s="240">
        <f>ROUND(I175*H175,2)</f>
        <v>0</v>
      </c>
      <c r="K175" s="242"/>
      <c r="L175" s="44"/>
      <c r="M175" s="243" t="s">
        <v>1</v>
      </c>
      <c r="N175" s="244" t="s">
        <v>40</v>
      </c>
      <c r="O175" s="91"/>
      <c r="P175" s="245">
        <f>O175*H175</f>
        <v>0</v>
      </c>
      <c r="Q175" s="245">
        <v>0.11241</v>
      </c>
      <c r="R175" s="245">
        <f>Q175*H175</f>
        <v>0.89927999999999997</v>
      </c>
      <c r="S175" s="245">
        <v>0</v>
      </c>
      <c r="T175" s="24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126</v>
      </c>
      <c r="AT175" s="247" t="s">
        <v>122</v>
      </c>
      <c r="AU175" s="247" t="s">
        <v>85</v>
      </c>
      <c r="AY175" s="17" t="s">
        <v>120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7" t="s">
        <v>83</v>
      </c>
      <c r="BK175" s="248">
        <f>ROUND(I175*H175,2)</f>
        <v>0</v>
      </c>
      <c r="BL175" s="17" t="s">
        <v>126</v>
      </c>
      <c r="BM175" s="247" t="s">
        <v>227</v>
      </c>
    </row>
    <row r="176" s="13" customFormat="1">
      <c r="A176" s="13"/>
      <c r="B176" s="249"/>
      <c r="C176" s="250"/>
      <c r="D176" s="251" t="s">
        <v>128</v>
      </c>
      <c r="E176" s="252" t="s">
        <v>1</v>
      </c>
      <c r="F176" s="253" t="s">
        <v>228</v>
      </c>
      <c r="G176" s="250"/>
      <c r="H176" s="252" t="s">
        <v>1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128</v>
      </c>
      <c r="AU176" s="259" t="s">
        <v>85</v>
      </c>
      <c r="AV176" s="13" t="s">
        <v>83</v>
      </c>
      <c r="AW176" s="13" t="s">
        <v>31</v>
      </c>
      <c r="AX176" s="13" t="s">
        <v>75</v>
      </c>
      <c r="AY176" s="259" t="s">
        <v>120</v>
      </c>
    </row>
    <row r="177" s="14" customFormat="1">
      <c r="A177" s="14"/>
      <c r="B177" s="260"/>
      <c r="C177" s="261"/>
      <c r="D177" s="251" t="s">
        <v>128</v>
      </c>
      <c r="E177" s="262" t="s">
        <v>1</v>
      </c>
      <c r="F177" s="263" t="s">
        <v>165</v>
      </c>
      <c r="G177" s="261"/>
      <c r="H177" s="264">
        <v>7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128</v>
      </c>
      <c r="AU177" s="270" t="s">
        <v>85</v>
      </c>
      <c r="AV177" s="14" t="s">
        <v>85</v>
      </c>
      <c r="AW177" s="14" t="s">
        <v>31</v>
      </c>
      <c r="AX177" s="14" t="s">
        <v>75</v>
      </c>
      <c r="AY177" s="270" t="s">
        <v>120</v>
      </c>
    </row>
    <row r="178" s="13" customFormat="1">
      <c r="A178" s="13"/>
      <c r="B178" s="249"/>
      <c r="C178" s="250"/>
      <c r="D178" s="251" t="s">
        <v>128</v>
      </c>
      <c r="E178" s="252" t="s">
        <v>1</v>
      </c>
      <c r="F178" s="253" t="s">
        <v>229</v>
      </c>
      <c r="G178" s="250"/>
      <c r="H178" s="252" t="s">
        <v>1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128</v>
      </c>
      <c r="AU178" s="259" t="s">
        <v>85</v>
      </c>
      <c r="AV178" s="13" t="s">
        <v>83</v>
      </c>
      <c r="AW178" s="13" t="s">
        <v>31</v>
      </c>
      <c r="AX178" s="13" t="s">
        <v>75</v>
      </c>
      <c r="AY178" s="259" t="s">
        <v>120</v>
      </c>
    </row>
    <row r="179" s="14" customFormat="1">
      <c r="A179" s="14"/>
      <c r="B179" s="260"/>
      <c r="C179" s="261"/>
      <c r="D179" s="251" t="s">
        <v>128</v>
      </c>
      <c r="E179" s="262" t="s">
        <v>1</v>
      </c>
      <c r="F179" s="263" t="s">
        <v>83</v>
      </c>
      <c r="G179" s="261"/>
      <c r="H179" s="264">
        <v>1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128</v>
      </c>
      <c r="AU179" s="270" t="s">
        <v>85</v>
      </c>
      <c r="AV179" s="14" t="s">
        <v>85</v>
      </c>
      <c r="AW179" s="14" t="s">
        <v>31</v>
      </c>
      <c r="AX179" s="14" t="s">
        <v>75</v>
      </c>
      <c r="AY179" s="270" t="s">
        <v>120</v>
      </c>
    </row>
    <row r="180" s="15" customFormat="1">
      <c r="A180" s="15"/>
      <c r="B180" s="281"/>
      <c r="C180" s="282"/>
      <c r="D180" s="251" t="s">
        <v>128</v>
      </c>
      <c r="E180" s="283" t="s">
        <v>1</v>
      </c>
      <c r="F180" s="284" t="s">
        <v>230</v>
      </c>
      <c r="G180" s="282"/>
      <c r="H180" s="285">
        <v>8</v>
      </c>
      <c r="I180" s="286"/>
      <c r="J180" s="282"/>
      <c r="K180" s="282"/>
      <c r="L180" s="287"/>
      <c r="M180" s="288"/>
      <c r="N180" s="289"/>
      <c r="O180" s="289"/>
      <c r="P180" s="289"/>
      <c r="Q180" s="289"/>
      <c r="R180" s="289"/>
      <c r="S180" s="289"/>
      <c r="T180" s="29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1" t="s">
        <v>128</v>
      </c>
      <c r="AU180" s="291" t="s">
        <v>85</v>
      </c>
      <c r="AV180" s="15" t="s">
        <v>126</v>
      </c>
      <c r="AW180" s="15" t="s">
        <v>31</v>
      </c>
      <c r="AX180" s="15" t="s">
        <v>83</v>
      </c>
      <c r="AY180" s="291" t="s">
        <v>120</v>
      </c>
    </row>
    <row r="181" s="2" customFormat="1" ht="16.5" customHeight="1">
      <c r="A181" s="38"/>
      <c r="B181" s="39"/>
      <c r="C181" s="271" t="s">
        <v>231</v>
      </c>
      <c r="D181" s="271" t="s">
        <v>131</v>
      </c>
      <c r="E181" s="272" t="s">
        <v>232</v>
      </c>
      <c r="F181" s="273" t="s">
        <v>233</v>
      </c>
      <c r="G181" s="274" t="s">
        <v>204</v>
      </c>
      <c r="H181" s="275">
        <v>8</v>
      </c>
      <c r="I181" s="276"/>
      <c r="J181" s="275">
        <f>ROUND(I181*H181,2)</f>
        <v>0</v>
      </c>
      <c r="K181" s="277"/>
      <c r="L181" s="278"/>
      <c r="M181" s="279" t="s">
        <v>1</v>
      </c>
      <c r="N181" s="280" t="s">
        <v>40</v>
      </c>
      <c r="O181" s="91"/>
      <c r="P181" s="245">
        <f>O181*H181</f>
        <v>0</v>
      </c>
      <c r="Q181" s="245">
        <v>0.0064999999999999997</v>
      </c>
      <c r="R181" s="245">
        <f>Q181*H181</f>
        <v>0.051999999999999998</v>
      </c>
      <c r="S181" s="245">
        <v>0</v>
      </c>
      <c r="T181" s="24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7" t="s">
        <v>135</v>
      </c>
      <c r="AT181" s="247" t="s">
        <v>131</v>
      </c>
      <c r="AU181" s="247" t="s">
        <v>85</v>
      </c>
      <c r="AY181" s="17" t="s">
        <v>120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7" t="s">
        <v>83</v>
      </c>
      <c r="BK181" s="248">
        <f>ROUND(I181*H181,2)</f>
        <v>0</v>
      </c>
      <c r="BL181" s="17" t="s">
        <v>126</v>
      </c>
      <c r="BM181" s="247" t="s">
        <v>234</v>
      </c>
    </row>
    <row r="182" s="2" customFormat="1" ht="21.75" customHeight="1">
      <c r="A182" s="38"/>
      <c r="B182" s="39"/>
      <c r="C182" s="236" t="s">
        <v>235</v>
      </c>
      <c r="D182" s="236" t="s">
        <v>122</v>
      </c>
      <c r="E182" s="237" t="s">
        <v>236</v>
      </c>
      <c r="F182" s="238" t="s">
        <v>237</v>
      </c>
      <c r="G182" s="239" t="s">
        <v>238</v>
      </c>
      <c r="H182" s="240">
        <v>96</v>
      </c>
      <c r="I182" s="241"/>
      <c r="J182" s="240">
        <f>ROUND(I182*H182,2)</f>
        <v>0</v>
      </c>
      <c r="K182" s="242"/>
      <c r="L182" s="44"/>
      <c r="M182" s="243" t="s">
        <v>1</v>
      </c>
      <c r="N182" s="244" t="s">
        <v>40</v>
      </c>
      <c r="O182" s="91"/>
      <c r="P182" s="245">
        <f>O182*H182</f>
        <v>0</v>
      </c>
      <c r="Q182" s="245">
        <v>0.00011</v>
      </c>
      <c r="R182" s="245">
        <f>Q182*H182</f>
        <v>0.01056</v>
      </c>
      <c r="S182" s="245">
        <v>0</v>
      </c>
      <c r="T182" s="24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7" t="s">
        <v>126</v>
      </c>
      <c r="AT182" s="247" t="s">
        <v>122</v>
      </c>
      <c r="AU182" s="247" t="s">
        <v>85</v>
      </c>
      <c r="AY182" s="17" t="s">
        <v>120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7" t="s">
        <v>83</v>
      </c>
      <c r="BK182" s="248">
        <f>ROUND(I182*H182,2)</f>
        <v>0</v>
      </c>
      <c r="BL182" s="17" t="s">
        <v>126</v>
      </c>
      <c r="BM182" s="247" t="s">
        <v>239</v>
      </c>
    </row>
    <row r="183" s="13" customFormat="1">
      <c r="A183" s="13"/>
      <c r="B183" s="249"/>
      <c r="C183" s="250"/>
      <c r="D183" s="251" t="s">
        <v>128</v>
      </c>
      <c r="E183" s="252" t="s">
        <v>1</v>
      </c>
      <c r="F183" s="253" t="s">
        <v>240</v>
      </c>
      <c r="G183" s="250"/>
      <c r="H183" s="252" t="s">
        <v>1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128</v>
      </c>
      <c r="AU183" s="259" t="s">
        <v>85</v>
      </c>
      <c r="AV183" s="13" t="s">
        <v>83</v>
      </c>
      <c r="AW183" s="13" t="s">
        <v>31</v>
      </c>
      <c r="AX183" s="13" t="s">
        <v>75</v>
      </c>
      <c r="AY183" s="259" t="s">
        <v>120</v>
      </c>
    </row>
    <row r="184" s="13" customFormat="1">
      <c r="A184" s="13"/>
      <c r="B184" s="249"/>
      <c r="C184" s="250"/>
      <c r="D184" s="251" t="s">
        <v>128</v>
      </c>
      <c r="E184" s="252" t="s">
        <v>1</v>
      </c>
      <c r="F184" s="253" t="s">
        <v>241</v>
      </c>
      <c r="G184" s="250"/>
      <c r="H184" s="252" t="s">
        <v>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128</v>
      </c>
      <c r="AU184" s="259" t="s">
        <v>85</v>
      </c>
      <c r="AV184" s="13" t="s">
        <v>83</v>
      </c>
      <c r="AW184" s="13" t="s">
        <v>31</v>
      </c>
      <c r="AX184" s="13" t="s">
        <v>75</v>
      </c>
      <c r="AY184" s="259" t="s">
        <v>120</v>
      </c>
    </row>
    <row r="185" s="13" customFormat="1">
      <c r="A185" s="13"/>
      <c r="B185" s="249"/>
      <c r="C185" s="250"/>
      <c r="D185" s="251" t="s">
        <v>128</v>
      </c>
      <c r="E185" s="252" t="s">
        <v>1</v>
      </c>
      <c r="F185" s="253" t="s">
        <v>242</v>
      </c>
      <c r="G185" s="250"/>
      <c r="H185" s="252" t="s">
        <v>1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128</v>
      </c>
      <c r="AU185" s="259" t="s">
        <v>85</v>
      </c>
      <c r="AV185" s="13" t="s">
        <v>83</v>
      </c>
      <c r="AW185" s="13" t="s">
        <v>31</v>
      </c>
      <c r="AX185" s="13" t="s">
        <v>75</v>
      </c>
      <c r="AY185" s="259" t="s">
        <v>120</v>
      </c>
    </row>
    <row r="186" s="14" customFormat="1">
      <c r="A186" s="14"/>
      <c r="B186" s="260"/>
      <c r="C186" s="261"/>
      <c r="D186" s="251" t="s">
        <v>128</v>
      </c>
      <c r="E186" s="262" t="s">
        <v>1</v>
      </c>
      <c r="F186" s="263" t="s">
        <v>243</v>
      </c>
      <c r="G186" s="261"/>
      <c r="H186" s="264">
        <v>96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128</v>
      </c>
      <c r="AU186" s="270" t="s">
        <v>85</v>
      </c>
      <c r="AV186" s="14" t="s">
        <v>85</v>
      </c>
      <c r="AW186" s="14" t="s">
        <v>31</v>
      </c>
      <c r="AX186" s="14" t="s">
        <v>83</v>
      </c>
      <c r="AY186" s="270" t="s">
        <v>120</v>
      </c>
    </row>
    <row r="187" s="2" customFormat="1" ht="21.75" customHeight="1">
      <c r="A187" s="38"/>
      <c r="B187" s="39"/>
      <c r="C187" s="236" t="s">
        <v>7</v>
      </c>
      <c r="D187" s="236" t="s">
        <v>122</v>
      </c>
      <c r="E187" s="237" t="s">
        <v>244</v>
      </c>
      <c r="F187" s="238" t="s">
        <v>245</v>
      </c>
      <c r="G187" s="239" t="s">
        <v>238</v>
      </c>
      <c r="H187" s="240">
        <v>148</v>
      </c>
      <c r="I187" s="241"/>
      <c r="J187" s="240">
        <f>ROUND(I187*H187,2)</f>
        <v>0</v>
      </c>
      <c r="K187" s="242"/>
      <c r="L187" s="44"/>
      <c r="M187" s="243" t="s">
        <v>1</v>
      </c>
      <c r="N187" s="244" t="s">
        <v>40</v>
      </c>
      <c r="O187" s="91"/>
      <c r="P187" s="245">
        <f>O187*H187</f>
        <v>0</v>
      </c>
      <c r="Q187" s="245">
        <v>0.00033</v>
      </c>
      <c r="R187" s="245">
        <f>Q187*H187</f>
        <v>0.048840000000000001</v>
      </c>
      <c r="S187" s="245">
        <v>0</v>
      </c>
      <c r="T187" s="24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7" t="s">
        <v>126</v>
      </c>
      <c r="AT187" s="247" t="s">
        <v>122</v>
      </c>
      <c r="AU187" s="247" t="s">
        <v>85</v>
      </c>
      <c r="AY187" s="17" t="s">
        <v>120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7" t="s">
        <v>83</v>
      </c>
      <c r="BK187" s="248">
        <f>ROUND(I187*H187,2)</f>
        <v>0</v>
      </c>
      <c r="BL187" s="17" t="s">
        <v>126</v>
      </c>
      <c r="BM187" s="247" t="s">
        <v>246</v>
      </c>
    </row>
    <row r="188" s="13" customFormat="1">
      <c r="A188" s="13"/>
      <c r="B188" s="249"/>
      <c r="C188" s="250"/>
      <c r="D188" s="251" t="s">
        <v>128</v>
      </c>
      <c r="E188" s="252" t="s">
        <v>1</v>
      </c>
      <c r="F188" s="253" t="s">
        <v>247</v>
      </c>
      <c r="G188" s="250"/>
      <c r="H188" s="252" t="s">
        <v>1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128</v>
      </c>
      <c r="AU188" s="259" t="s">
        <v>85</v>
      </c>
      <c r="AV188" s="13" t="s">
        <v>83</v>
      </c>
      <c r="AW188" s="13" t="s">
        <v>31</v>
      </c>
      <c r="AX188" s="13" t="s">
        <v>75</v>
      </c>
      <c r="AY188" s="259" t="s">
        <v>120</v>
      </c>
    </row>
    <row r="189" s="13" customFormat="1">
      <c r="A189" s="13"/>
      <c r="B189" s="249"/>
      <c r="C189" s="250"/>
      <c r="D189" s="251" t="s">
        <v>128</v>
      </c>
      <c r="E189" s="252" t="s">
        <v>1</v>
      </c>
      <c r="F189" s="253" t="s">
        <v>248</v>
      </c>
      <c r="G189" s="250"/>
      <c r="H189" s="252" t="s">
        <v>1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128</v>
      </c>
      <c r="AU189" s="259" t="s">
        <v>85</v>
      </c>
      <c r="AV189" s="13" t="s">
        <v>83</v>
      </c>
      <c r="AW189" s="13" t="s">
        <v>31</v>
      </c>
      <c r="AX189" s="13" t="s">
        <v>75</v>
      </c>
      <c r="AY189" s="259" t="s">
        <v>120</v>
      </c>
    </row>
    <row r="190" s="14" customFormat="1">
      <c r="A190" s="14"/>
      <c r="B190" s="260"/>
      <c r="C190" s="261"/>
      <c r="D190" s="251" t="s">
        <v>128</v>
      </c>
      <c r="E190" s="262" t="s">
        <v>1</v>
      </c>
      <c r="F190" s="263" t="s">
        <v>249</v>
      </c>
      <c r="G190" s="261"/>
      <c r="H190" s="264">
        <v>148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0" t="s">
        <v>128</v>
      </c>
      <c r="AU190" s="270" t="s">
        <v>85</v>
      </c>
      <c r="AV190" s="14" t="s">
        <v>85</v>
      </c>
      <c r="AW190" s="14" t="s">
        <v>31</v>
      </c>
      <c r="AX190" s="14" t="s">
        <v>83</v>
      </c>
      <c r="AY190" s="270" t="s">
        <v>120</v>
      </c>
    </row>
    <row r="191" s="2" customFormat="1" ht="21.75" customHeight="1">
      <c r="A191" s="38"/>
      <c r="B191" s="39"/>
      <c r="C191" s="236" t="s">
        <v>250</v>
      </c>
      <c r="D191" s="236" t="s">
        <v>122</v>
      </c>
      <c r="E191" s="237" t="s">
        <v>251</v>
      </c>
      <c r="F191" s="238" t="s">
        <v>252</v>
      </c>
      <c r="G191" s="239" t="s">
        <v>238</v>
      </c>
      <c r="H191" s="240">
        <v>48</v>
      </c>
      <c r="I191" s="241"/>
      <c r="J191" s="240">
        <f>ROUND(I191*H191,2)</f>
        <v>0</v>
      </c>
      <c r="K191" s="242"/>
      <c r="L191" s="44"/>
      <c r="M191" s="243" t="s">
        <v>1</v>
      </c>
      <c r="N191" s="244" t="s">
        <v>40</v>
      </c>
      <c r="O191" s="91"/>
      <c r="P191" s="245">
        <f>O191*H191</f>
        <v>0</v>
      </c>
      <c r="Q191" s="245">
        <v>0.00064999999999999997</v>
      </c>
      <c r="R191" s="245">
        <f>Q191*H191</f>
        <v>0.031199999999999999</v>
      </c>
      <c r="S191" s="245">
        <v>0</v>
      </c>
      <c r="T191" s="24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7" t="s">
        <v>126</v>
      </c>
      <c r="AT191" s="247" t="s">
        <v>122</v>
      </c>
      <c r="AU191" s="247" t="s">
        <v>85</v>
      </c>
      <c r="AY191" s="17" t="s">
        <v>120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7" t="s">
        <v>83</v>
      </c>
      <c r="BK191" s="248">
        <f>ROUND(I191*H191,2)</f>
        <v>0</v>
      </c>
      <c r="BL191" s="17" t="s">
        <v>126</v>
      </c>
      <c r="BM191" s="247" t="s">
        <v>253</v>
      </c>
    </row>
    <row r="192" s="13" customFormat="1">
      <c r="A192" s="13"/>
      <c r="B192" s="249"/>
      <c r="C192" s="250"/>
      <c r="D192" s="251" t="s">
        <v>128</v>
      </c>
      <c r="E192" s="252" t="s">
        <v>1</v>
      </c>
      <c r="F192" s="253" t="s">
        <v>254</v>
      </c>
      <c r="G192" s="250"/>
      <c r="H192" s="252" t="s">
        <v>1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128</v>
      </c>
      <c r="AU192" s="259" t="s">
        <v>85</v>
      </c>
      <c r="AV192" s="13" t="s">
        <v>83</v>
      </c>
      <c r="AW192" s="13" t="s">
        <v>31</v>
      </c>
      <c r="AX192" s="13" t="s">
        <v>75</v>
      </c>
      <c r="AY192" s="259" t="s">
        <v>120</v>
      </c>
    </row>
    <row r="193" s="14" customFormat="1">
      <c r="A193" s="14"/>
      <c r="B193" s="260"/>
      <c r="C193" s="261"/>
      <c r="D193" s="251" t="s">
        <v>128</v>
      </c>
      <c r="E193" s="262" t="s">
        <v>1</v>
      </c>
      <c r="F193" s="263" t="s">
        <v>255</v>
      </c>
      <c r="G193" s="261"/>
      <c r="H193" s="264">
        <v>48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0" t="s">
        <v>128</v>
      </c>
      <c r="AU193" s="270" t="s">
        <v>85</v>
      </c>
      <c r="AV193" s="14" t="s">
        <v>85</v>
      </c>
      <c r="AW193" s="14" t="s">
        <v>31</v>
      </c>
      <c r="AX193" s="14" t="s">
        <v>83</v>
      </c>
      <c r="AY193" s="270" t="s">
        <v>120</v>
      </c>
    </row>
    <row r="194" s="2" customFormat="1" ht="21.75" customHeight="1">
      <c r="A194" s="38"/>
      <c r="B194" s="39"/>
      <c r="C194" s="236" t="s">
        <v>256</v>
      </c>
      <c r="D194" s="236" t="s">
        <v>122</v>
      </c>
      <c r="E194" s="237" t="s">
        <v>257</v>
      </c>
      <c r="F194" s="238" t="s">
        <v>258</v>
      </c>
      <c r="G194" s="239" t="s">
        <v>238</v>
      </c>
      <c r="H194" s="240">
        <v>88</v>
      </c>
      <c r="I194" s="241"/>
      <c r="J194" s="240">
        <f>ROUND(I194*H194,2)</f>
        <v>0</v>
      </c>
      <c r="K194" s="242"/>
      <c r="L194" s="44"/>
      <c r="M194" s="243" t="s">
        <v>1</v>
      </c>
      <c r="N194" s="244" t="s">
        <v>40</v>
      </c>
      <c r="O194" s="91"/>
      <c r="P194" s="245">
        <f>O194*H194</f>
        <v>0</v>
      </c>
      <c r="Q194" s="245">
        <v>0.00038000000000000002</v>
      </c>
      <c r="R194" s="245">
        <f>Q194*H194</f>
        <v>0.033440000000000004</v>
      </c>
      <c r="S194" s="245">
        <v>0</v>
      </c>
      <c r="T194" s="24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7" t="s">
        <v>126</v>
      </c>
      <c r="AT194" s="247" t="s">
        <v>122</v>
      </c>
      <c r="AU194" s="247" t="s">
        <v>85</v>
      </c>
      <c r="AY194" s="17" t="s">
        <v>120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7" t="s">
        <v>83</v>
      </c>
      <c r="BK194" s="248">
        <f>ROUND(I194*H194,2)</f>
        <v>0</v>
      </c>
      <c r="BL194" s="17" t="s">
        <v>126</v>
      </c>
      <c r="BM194" s="247" t="s">
        <v>259</v>
      </c>
    </row>
    <row r="195" s="13" customFormat="1">
      <c r="A195" s="13"/>
      <c r="B195" s="249"/>
      <c r="C195" s="250"/>
      <c r="D195" s="251" t="s">
        <v>128</v>
      </c>
      <c r="E195" s="252" t="s">
        <v>1</v>
      </c>
      <c r="F195" s="253" t="s">
        <v>242</v>
      </c>
      <c r="G195" s="250"/>
      <c r="H195" s="252" t="s">
        <v>1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128</v>
      </c>
      <c r="AU195" s="259" t="s">
        <v>85</v>
      </c>
      <c r="AV195" s="13" t="s">
        <v>83</v>
      </c>
      <c r="AW195" s="13" t="s">
        <v>31</v>
      </c>
      <c r="AX195" s="13" t="s">
        <v>75</v>
      </c>
      <c r="AY195" s="259" t="s">
        <v>120</v>
      </c>
    </row>
    <row r="196" s="14" customFormat="1">
      <c r="A196" s="14"/>
      <c r="B196" s="260"/>
      <c r="C196" s="261"/>
      <c r="D196" s="251" t="s">
        <v>128</v>
      </c>
      <c r="E196" s="262" t="s">
        <v>1</v>
      </c>
      <c r="F196" s="263" t="s">
        <v>260</v>
      </c>
      <c r="G196" s="261"/>
      <c r="H196" s="264">
        <v>39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0" t="s">
        <v>128</v>
      </c>
      <c r="AU196" s="270" t="s">
        <v>85</v>
      </c>
      <c r="AV196" s="14" t="s">
        <v>85</v>
      </c>
      <c r="AW196" s="14" t="s">
        <v>31</v>
      </c>
      <c r="AX196" s="14" t="s">
        <v>75</v>
      </c>
      <c r="AY196" s="270" t="s">
        <v>120</v>
      </c>
    </row>
    <row r="197" s="13" customFormat="1">
      <c r="A197" s="13"/>
      <c r="B197" s="249"/>
      <c r="C197" s="250"/>
      <c r="D197" s="251" t="s">
        <v>128</v>
      </c>
      <c r="E197" s="252" t="s">
        <v>1</v>
      </c>
      <c r="F197" s="253" t="s">
        <v>261</v>
      </c>
      <c r="G197" s="250"/>
      <c r="H197" s="252" t="s">
        <v>1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128</v>
      </c>
      <c r="AU197" s="259" t="s">
        <v>85</v>
      </c>
      <c r="AV197" s="13" t="s">
        <v>83</v>
      </c>
      <c r="AW197" s="13" t="s">
        <v>31</v>
      </c>
      <c r="AX197" s="13" t="s">
        <v>75</v>
      </c>
      <c r="AY197" s="259" t="s">
        <v>120</v>
      </c>
    </row>
    <row r="198" s="14" customFormat="1">
      <c r="A198" s="14"/>
      <c r="B198" s="260"/>
      <c r="C198" s="261"/>
      <c r="D198" s="251" t="s">
        <v>128</v>
      </c>
      <c r="E198" s="262" t="s">
        <v>1</v>
      </c>
      <c r="F198" s="263" t="s">
        <v>262</v>
      </c>
      <c r="G198" s="261"/>
      <c r="H198" s="264">
        <v>49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0" t="s">
        <v>128</v>
      </c>
      <c r="AU198" s="270" t="s">
        <v>85</v>
      </c>
      <c r="AV198" s="14" t="s">
        <v>85</v>
      </c>
      <c r="AW198" s="14" t="s">
        <v>31</v>
      </c>
      <c r="AX198" s="14" t="s">
        <v>75</v>
      </c>
      <c r="AY198" s="270" t="s">
        <v>120</v>
      </c>
    </row>
    <row r="199" s="15" customFormat="1">
      <c r="A199" s="15"/>
      <c r="B199" s="281"/>
      <c r="C199" s="282"/>
      <c r="D199" s="251" t="s">
        <v>128</v>
      </c>
      <c r="E199" s="283" t="s">
        <v>1</v>
      </c>
      <c r="F199" s="284" t="s">
        <v>230</v>
      </c>
      <c r="G199" s="282"/>
      <c r="H199" s="285">
        <v>88</v>
      </c>
      <c r="I199" s="286"/>
      <c r="J199" s="282"/>
      <c r="K199" s="282"/>
      <c r="L199" s="287"/>
      <c r="M199" s="288"/>
      <c r="N199" s="289"/>
      <c r="O199" s="289"/>
      <c r="P199" s="289"/>
      <c r="Q199" s="289"/>
      <c r="R199" s="289"/>
      <c r="S199" s="289"/>
      <c r="T199" s="29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1" t="s">
        <v>128</v>
      </c>
      <c r="AU199" s="291" t="s">
        <v>85</v>
      </c>
      <c r="AV199" s="15" t="s">
        <v>126</v>
      </c>
      <c r="AW199" s="15" t="s">
        <v>31</v>
      </c>
      <c r="AX199" s="15" t="s">
        <v>83</v>
      </c>
      <c r="AY199" s="291" t="s">
        <v>120</v>
      </c>
    </row>
    <row r="200" s="2" customFormat="1" ht="21.75" customHeight="1">
      <c r="A200" s="38"/>
      <c r="B200" s="39"/>
      <c r="C200" s="236" t="s">
        <v>263</v>
      </c>
      <c r="D200" s="236" t="s">
        <v>122</v>
      </c>
      <c r="E200" s="237" t="s">
        <v>264</v>
      </c>
      <c r="F200" s="238" t="s">
        <v>265</v>
      </c>
      <c r="G200" s="239" t="s">
        <v>125</v>
      </c>
      <c r="H200" s="240">
        <v>39.5</v>
      </c>
      <c r="I200" s="241"/>
      <c r="J200" s="240">
        <f>ROUND(I200*H200,2)</f>
        <v>0</v>
      </c>
      <c r="K200" s="242"/>
      <c r="L200" s="44"/>
      <c r="M200" s="243" t="s">
        <v>1</v>
      </c>
      <c r="N200" s="244" t="s">
        <v>40</v>
      </c>
      <c r="O200" s="91"/>
      <c r="P200" s="245">
        <f>O200*H200</f>
        <v>0</v>
      </c>
      <c r="Q200" s="245">
        <v>0.0025999999999999999</v>
      </c>
      <c r="R200" s="245">
        <f>Q200*H200</f>
        <v>0.1027</v>
      </c>
      <c r="S200" s="245">
        <v>0</v>
      </c>
      <c r="T200" s="24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126</v>
      </c>
      <c r="AT200" s="247" t="s">
        <v>122</v>
      </c>
      <c r="AU200" s="247" t="s">
        <v>85</v>
      </c>
      <c r="AY200" s="17" t="s">
        <v>120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7" t="s">
        <v>83</v>
      </c>
      <c r="BK200" s="248">
        <f>ROUND(I200*H200,2)</f>
        <v>0</v>
      </c>
      <c r="BL200" s="17" t="s">
        <v>126</v>
      </c>
      <c r="BM200" s="247" t="s">
        <v>266</v>
      </c>
    </row>
    <row r="201" s="13" customFormat="1">
      <c r="A201" s="13"/>
      <c r="B201" s="249"/>
      <c r="C201" s="250"/>
      <c r="D201" s="251" t="s">
        <v>128</v>
      </c>
      <c r="E201" s="252" t="s">
        <v>1</v>
      </c>
      <c r="F201" s="253" t="s">
        <v>267</v>
      </c>
      <c r="G201" s="250"/>
      <c r="H201" s="252" t="s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128</v>
      </c>
      <c r="AU201" s="259" t="s">
        <v>85</v>
      </c>
      <c r="AV201" s="13" t="s">
        <v>83</v>
      </c>
      <c r="AW201" s="13" t="s">
        <v>31</v>
      </c>
      <c r="AX201" s="13" t="s">
        <v>75</v>
      </c>
      <c r="AY201" s="259" t="s">
        <v>120</v>
      </c>
    </row>
    <row r="202" s="14" customFormat="1">
      <c r="A202" s="14"/>
      <c r="B202" s="260"/>
      <c r="C202" s="261"/>
      <c r="D202" s="251" t="s">
        <v>128</v>
      </c>
      <c r="E202" s="262" t="s">
        <v>1</v>
      </c>
      <c r="F202" s="263" t="s">
        <v>268</v>
      </c>
      <c r="G202" s="261"/>
      <c r="H202" s="264">
        <v>2.5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0" t="s">
        <v>128</v>
      </c>
      <c r="AU202" s="270" t="s">
        <v>85</v>
      </c>
      <c r="AV202" s="14" t="s">
        <v>85</v>
      </c>
      <c r="AW202" s="14" t="s">
        <v>31</v>
      </c>
      <c r="AX202" s="14" t="s">
        <v>75</v>
      </c>
      <c r="AY202" s="270" t="s">
        <v>120</v>
      </c>
    </row>
    <row r="203" s="13" customFormat="1">
      <c r="A203" s="13"/>
      <c r="B203" s="249"/>
      <c r="C203" s="250"/>
      <c r="D203" s="251" t="s">
        <v>128</v>
      </c>
      <c r="E203" s="252" t="s">
        <v>1</v>
      </c>
      <c r="F203" s="253" t="s">
        <v>269</v>
      </c>
      <c r="G203" s="250"/>
      <c r="H203" s="252" t="s">
        <v>1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128</v>
      </c>
      <c r="AU203" s="259" t="s">
        <v>85</v>
      </c>
      <c r="AV203" s="13" t="s">
        <v>83</v>
      </c>
      <c r="AW203" s="13" t="s">
        <v>31</v>
      </c>
      <c r="AX203" s="13" t="s">
        <v>75</v>
      </c>
      <c r="AY203" s="259" t="s">
        <v>120</v>
      </c>
    </row>
    <row r="204" s="14" customFormat="1">
      <c r="A204" s="14"/>
      <c r="B204" s="260"/>
      <c r="C204" s="261"/>
      <c r="D204" s="251" t="s">
        <v>128</v>
      </c>
      <c r="E204" s="262" t="s">
        <v>1</v>
      </c>
      <c r="F204" s="263" t="s">
        <v>270</v>
      </c>
      <c r="G204" s="261"/>
      <c r="H204" s="264">
        <v>37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0" t="s">
        <v>128</v>
      </c>
      <c r="AU204" s="270" t="s">
        <v>85</v>
      </c>
      <c r="AV204" s="14" t="s">
        <v>85</v>
      </c>
      <c r="AW204" s="14" t="s">
        <v>31</v>
      </c>
      <c r="AX204" s="14" t="s">
        <v>75</v>
      </c>
      <c r="AY204" s="270" t="s">
        <v>120</v>
      </c>
    </row>
    <row r="205" s="15" customFormat="1">
      <c r="A205" s="15"/>
      <c r="B205" s="281"/>
      <c r="C205" s="282"/>
      <c r="D205" s="251" t="s">
        <v>128</v>
      </c>
      <c r="E205" s="283" t="s">
        <v>1</v>
      </c>
      <c r="F205" s="284" t="s">
        <v>230</v>
      </c>
      <c r="G205" s="282"/>
      <c r="H205" s="285">
        <v>39.5</v>
      </c>
      <c r="I205" s="286"/>
      <c r="J205" s="282"/>
      <c r="K205" s="282"/>
      <c r="L205" s="287"/>
      <c r="M205" s="288"/>
      <c r="N205" s="289"/>
      <c r="O205" s="289"/>
      <c r="P205" s="289"/>
      <c r="Q205" s="289"/>
      <c r="R205" s="289"/>
      <c r="S205" s="289"/>
      <c r="T205" s="29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1" t="s">
        <v>128</v>
      </c>
      <c r="AU205" s="291" t="s">
        <v>85</v>
      </c>
      <c r="AV205" s="15" t="s">
        <v>126</v>
      </c>
      <c r="AW205" s="15" t="s">
        <v>31</v>
      </c>
      <c r="AX205" s="15" t="s">
        <v>83</v>
      </c>
      <c r="AY205" s="291" t="s">
        <v>120</v>
      </c>
    </row>
    <row r="206" s="2" customFormat="1" ht="16.5" customHeight="1">
      <c r="A206" s="38"/>
      <c r="B206" s="39"/>
      <c r="C206" s="236" t="s">
        <v>271</v>
      </c>
      <c r="D206" s="236" t="s">
        <v>122</v>
      </c>
      <c r="E206" s="237" t="s">
        <v>272</v>
      </c>
      <c r="F206" s="238" t="s">
        <v>273</v>
      </c>
      <c r="G206" s="239" t="s">
        <v>238</v>
      </c>
      <c r="H206" s="240">
        <v>380</v>
      </c>
      <c r="I206" s="241"/>
      <c r="J206" s="240">
        <f>ROUND(I206*H206,2)</f>
        <v>0</v>
      </c>
      <c r="K206" s="242"/>
      <c r="L206" s="44"/>
      <c r="M206" s="243" t="s">
        <v>1</v>
      </c>
      <c r="N206" s="244" t="s">
        <v>40</v>
      </c>
      <c r="O206" s="91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7" t="s">
        <v>126</v>
      </c>
      <c r="AT206" s="247" t="s">
        <v>122</v>
      </c>
      <c r="AU206" s="247" t="s">
        <v>85</v>
      </c>
      <c r="AY206" s="17" t="s">
        <v>120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7" t="s">
        <v>83</v>
      </c>
      <c r="BK206" s="248">
        <f>ROUND(I206*H206,2)</f>
        <v>0</v>
      </c>
      <c r="BL206" s="17" t="s">
        <v>126</v>
      </c>
      <c r="BM206" s="247" t="s">
        <v>274</v>
      </c>
    </row>
    <row r="207" s="14" customFormat="1">
      <c r="A207" s="14"/>
      <c r="B207" s="260"/>
      <c r="C207" s="261"/>
      <c r="D207" s="251" t="s">
        <v>128</v>
      </c>
      <c r="E207" s="262" t="s">
        <v>1</v>
      </c>
      <c r="F207" s="263" t="s">
        <v>275</v>
      </c>
      <c r="G207" s="261"/>
      <c r="H207" s="264">
        <v>380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128</v>
      </c>
      <c r="AU207" s="270" t="s">
        <v>85</v>
      </c>
      <c r="AV207" s="14" t="s">
        <v>85</v>
      </c>
      <c r="AW207" s="14" t="s">
        <v>31</v>
      </c>
      <c r="AX207" s="14" t="s">
        <v>83</v>
      </c>
      <c r="AY207" s="270" t="s">
        <v>120</v>
      </c>
    </row>
    <row r="208" s="2" customFormat="1" ht="16.5" customHeight="1">
      <c r="A208" s="38"/>
      <c r="B208" s="39"/>
      <c r="C208" s="236" t="s">
        <v>276</v>
      </c>
      <c r="D208" s="236" t="s">
        <v>122</v>
      </c>
      <c r="E208" s="237" t="s">
        <v>277</v>
      </c>
      <c r="F208" s="238" t="s">
        <v>278</v>
      </c>
      <c r="G208" s="239" t="s">
        <v>125</v>
      </c>
      <c r="H208" s="240">
        <v>39.5</v>
      </c>
      <c r="I208" s="241"/>
      <c r="J208" s="240">
        <f>ROUND(I208*H208,2)</f>
        <v>0</v>
      </c>
      <c r="K208" s="242"/>
      <c r="L208" s="44"/>
      <c r="M208" s="243" t="s">
        <v>1</v>
      </c>
      <c r="N208" s="244" t="s">
        <v>40</v>
      </c>
      <c r="O208" s="91"/>
      <c r="P208" s="245">
        <f>O208*H208</f>
        <v>0</v>
      </c>
      <c r="Q208" s="245">
        <v>1.0000000000000001E-05</v>
      </c>
      <c r="R208" s="245">
        <f>Q208*H208</f>
        <v>0.00039500000000000001</v>
      </c>
      <c r="S208" s="245">
        <v>0</v>
      </c>
      <c r="T208" s="24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7" t="s">
        <v>126</v>
      </c>
      <c r="AT208" s="247" t="s">
        <v>122</v>
      </c>
      <c r="AU208" s="247" t="s">
        <v>85</v>
      </c>
      <c r="AY208" s="17" t="s">
        <v>120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7" t="s">
        <v>83</v>
      </c>
      <c r="BK208" s="248">
        <f>ROUND(I208*H208,2)</f>
        <v>0</v>
      </c>
      <c r="BL208" s="17" t="s">
        <v>126</v>
      </c>
      <c r="BM208" s="247" t="s">
        <v>279</v>
      </c>
    </row>
    <row r="209" s="2" customFormat="1" ht="21.75" customHeight="1">
      <c r="A209" s="38"/>
      <c r="B209" s="39"/>
      <c r="C209" s="236" t="s">
        <v>280</v>
      </c>
      <c r="D209" s="236" t="s">
        <v>122</v>
      </c>
      <c r="E209" s="237" t="s">
        <v>281</v>
      </c>
      <c r="F209" s="238" t="s">
        <v>282</v>
      </c>
      <c r="G209" s="239" t="s">
        <v>238</v>
      </c>
      <c r="H209" s="240">
        <v>150</v>
      </c>
      <c r="I209" s="241"/>
      <c r="J209" s="240">
        <f>ROUND(I209*H209,2)</f>
        <v>0</v>
      </c>
      <c r="K209" s="242"/>
      <c r="L209" s="44"/>
      <c r="M209" s="243" t="s">
        <v>1</v>
      </c>
      <c r="N209" s="244" t="s">
        <v>40</v>
      </c>
      <c r="O209" s="91"/>
      <c r="P209" s="245">
        <f>O209*H209</f>
        <v>0</v>
      </c>
      <c r="Q209" s="245">
        <v>0.15540000000000001</v>
      </c>
      <c r="R209" s="245">
        <f>Q209*H209</f>
        <v>23.310000000000002</v>
      </c>
      <c r="S209" s="245">
        <v>0</v>
      </c>
      <c r="T209" s="24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7" t="s">
        <v>126</v>
      </c>
      <c r="AT209" s="247" t="s">
        <v>122</v>
      </c>
      <c r="AU209" s="247" t="s">
        <v>85</v>
      </c>
      <c r="AY209" s="17" t="s">
        <v>120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7" t="s">
        <v>83</v>
      </c>
      <c r="BK209" s="248">
        <f>ROUND(I209*H209,2)</f>
        <v>0</v>
      </c>
      <c r="BL209" s="17" t="s">
        <v>126</v>
      </c>
      <c r="BM209" s="247" t="s">
        <v>283</v>
      </c>
    </row>
    <row r="210" s="13" customFormat="1">
      <c r="A210" s="13"/>
      <c r="B210" s="249"/>
      <c r="C210" s="250"/>
      <c r="D210" s="251" t="s">
        <v>128</v>
      </c>
      <c r="E210" s="252" t="s">
        <v>1</v>
      </c>
      <c r="F210" s="253" t="s">
        <v>284</v>
      </c>
      <c r="G210" s="250"/>
      <c r="H210" s="252" t="s">
        <v>1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128</v>
      </c>
      <c r="AU210" s="259" t="s">
        <v>85</v>
      </c>
      <c r="AV210" s="13" t="s">
        <v>83</v>
      </c>
      <c r="AW210" s="13" t="s">
        <v>31</v>
      </c>
      <c r="AX210" s="13" t="s">
        <v>75</v>
      </c>
      <c r="AY210" s="259" t="s">
        <v>120</v>
      </c>
    </row>
    <row r="211" s="14" customFormat="1">
      <c r="A211" s="14"/>
      <c r="B211" s="260"/>
      <c r="C211" s="261"/>
      <c r="D211" s="251" t="s">
        <v>128</v>
      </c>
      <c r="E211" s="262" t="s">
        <v>1</v>
      </c>
      <c r="F211" s="263" t="s">
        <v>285</v>
      </c>
      <c r="G211" s="261"/>
      <c r="H211" s="264">
        <v>150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128</v>
      </c>
      <c r="AU211" s="270" t="s">
        <v>85</v>
      </c>
      <c r="AV211" s="14" t="s">
        <v>85</v>
      </c>
      <c r="AW211" s="14" t="s">
        <v>31</v>
      </c>
      <c r="AX211" s="14" t="s">
        <v>83</v>
      </c>
      <c r="AY211" s="270" t="s">
        <v>120</v>
      </c>
    </row>
    <row r="212" s="2" customFormat="1" ht="16.5" customHeight="1">
      <c r="A212" s="38"/>
      <c r="B212" s="39"/>
      <c r="C212" s="271" t="s">
        <v>286</v>
      </c>
      <c r="D212" s="271" t="s">
        <v>131</v>
      </c>
      <c r="E212" s="272" t="s">
        <v>287</v>
      </c>
      <c r="F212" s="273" t="s">
        <v>288</v>
      </c>
      <c r="G212" s="274" t="s">
        <v>204</v>
      </c>
      <c r="H212" s="275">
        <v>150</v>
      </c>
      <c r="I212" s="276"/>
      <c r="J212" s="275">
        <f>ROUND(I212*H212,2)</f>
        <v>0</v>
      </c>
      <c r="K212" s="277"/>
      <c r="L212" s="278"/>
      <c r="M212" s="279" t="s">
        <v>1</v>
      </c>
      <c r="N212" s="280" t="s">
        <v>40</v>
      </c>
      <c r="O212" s="91"/>
      <c r="P212" s="245">
        <f>O212*H212</f>
        <v>0</v>
      </c>
      <c r="Q212" s="245">
        <v>0.063</v>
      </c>
      <c r="R212" s="245">
        <f>Q212*H212</f>
        <v>9.4499999999999993</v>
      </c>
      <c r="S212" s="245">
        <v>0</v>
      </c>
      <c r="T212" s="24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7" t="s">
        <v>135</v>
      </c>
      <c r="AT212" s="247" t="s">
        <v>131</v>
      </c>
      <c r="AU212" s="247" t="s">
        <v>85</v>
      </c>
      <c r="AY212" s="17" t="s">
        <v>120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7" t="s">
        <v>83</v>
      </c>
      <c r="BK212" s="248">
        <f>ROUND(I212*H212,2)</f>
        <v>0</v>
      </c>
      <c r="BL212" s="17" t="s">
        <v>126</v>
      </c>
      <c r="BM212" s="247" t="s">
        <v>289</v>
      </c>
    </row>
    <row r="213" s="2" customFormat="1" ht="16.5" customHeight="1">
      <c r="A213" s="38"/>
      <c r="B213" s="39"/>
      <c r="C213" s="236" t="s">
        <v>290</v>
      </c>
      <c r="D213" s="236" t="s">
        <v>122</v>
      </c>
      <c r="E213" s="237" t="s">
        <v>291</v>
      </c>
      <c r="F213" s="238" t="s">
        <v>292</v>
      </c>
      <c r="G213" s="239" t="s">
        <v>238</v>
      </c>
      <c r="H213" s="240">
        <v>24</v>
      </c>
      <c r="I213" s="241"/>
      <c r="J213" s="240">
        <f>ROUND(I213*H213,2)</f>
        <v>0</v>
      </c>
      <c r="K213" s="242"/>
      <c r="L213" s="44"/>
      <c r="M213" s="243" t="s">
        <v>1</v>
      </c>
      <c r="N213" s="244" t="s">
        <v>40</v>
      </c>
      <c r="O213" s="91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7" t="s">
        <v>126</v>
      </c>
      <c r="AT213" s="247" t="s">
        <v>122</v>
      </c>
      <c r="AU213" s="247" t="s">
        <v>85</v>
      </c>
      <c r="AY213" s="17" t="s">
        <v>120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7" t="s">
        <v>83</v>
      </c>
      <c r="BK213" s="248">
        <f>ROUND(I213*H213,2)</f>
        <v>0</v>
      </c>
      <c r="BL213" s="17" t="s">
        <v>126</v>
      </c>
      <c r="BM213" s="247" t="s">
        <v>293</v>
      </c>
    </row>
    <row r="214" s="14" customFormat="1">
      <c r="A214" s="14"/>
      <c r="B214" s="260"/>
      <c r="C214" s="261"/>
      <c r="D214" s="251" t="s">
        <v>128</v>
      </c>
      <c r="E214" s="262" t="s">
        <v>1</v>
      </c>
      <c r="F214" s="263" t="s">
        <v>294</v>
      </c>
      <c r="G214" s="261"/>
      <c r="H214" s="264">
        <v>24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128</v>
      </c>
      <c r="AU214" s="270" t="s">
        <v>85</v>
      </c>
      <c r="AV214" s="14" t="s">
        <v>85</v>
      </c>
      <c r="AW214" s="14" t="s">
        <v>31</v>
      </c>
      <c r="AX214" s="14" t="s">
        <v>83</v>
      </c>
      <c r="AY214" s="270" t="s">
        <v>120</v>
      </c>
    </row>
    <row r="215" s="2" customFormat="1" ht="16.5" customHeight="1">
      <c r="A215" s="38"/>
      <c r="B215" s="39"/>
      <c r="C215" s="236" t="s">
        <v>295</v>
      </c>
      <c r="D215" s="236" t="s">
        <v>122</v>
      </c>
      <c r="E215" s="237" t="s">
        <v>296</v>
      </c>
      <c r="F215" s="238" t="s">
        <v>297</v>
      </c>
      <c r="G215" s="239" t="s">
        <v>238</v>
      </c>
      <c r="H215" s="240">
        <v>150</v>
      </c>
      <c r="I215" s="241"/>
      <c r="J215" s="240">
        <f>ROUND(I215*H215,2)</f>
        <v>0</v>
      </c>
      <c r="K215" s="242"/>
      <c r="L215" s="44"/>
      <c r="M215" s="243" t="s">
        <v>1</v>
      </c>
      <c r="N215" s="244" t="s">
        <v>40</v>
      </c>
      <c r="O215" s="91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7" t="s">
        <v>126</v>
      </c>
      <c r="AT215" s="247" t="s">
        <v>122</v>
      </c>
      <c r="AU215" s="247" t="s">
        <v>85</v>
      </c>
      <c r="AY215" s="17" t="s">
        <v>120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7" t="s">
        <v>83</v>
      </c>
      <c r="BK215" s="248">
        <f>ROUND(I215*H215,2)</f>
        <v>0</v>
      </c>
      <c r="BL215" s="17" t="s">
        <v>126</v>
      </c>
      <c r="BM215" s="247" t="s">
        <v>298</v>
      </c>
    </row>
    <row r="216" s="13" customFormat="1">
      <c r="A216" s="13"/>
      <c r="B216" s="249"/>
      <c r="C216" s="250"/>
      <c r="D216" s="251" t="s">
        <v>128</v>
      </c>
      <c r="E216" s="252" t="s">
        <v>1</v>
      </c>
      <c r="F216" s="253" t="s">
        <v>284</v>
      </c>
      <c r="G216" s="250"/>
      <c r="H216" s="252" t="s">
        <v>1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128</v>
      </c>
      <c r="AU216" s="259" t="s">
        <v>85</v>
      </c>
      <c r="AV216" s="13" t="s">
        <v>83</v>
      </c>
      <c r="AW216" s="13" t="s">
        <v>31</v>
      </c>
      <c r="AX216" s="13" t="s">
        <v>75</v>
      </c>
      <c r="AY216" s="259" t="s">
        <v>120</v>
      </c>
    </row>
    <row r="217" s="14" customFormat="1">
      <c r="A217" s="14"/>
      <c r="B217" s="260"/>
      <c r="C217" s="261"/>
      <c r="D217" s="251" t="s">
        <v>128</v>
      </c>
      <c r="E217" s="262" t="s">
        <v>1</v>
      </c>
      <c r="F217" s="263" t="s">
        <v>285</v>
      </c>
      <c r="G217" s="261"/>
      <c r="H217" s="264">
        <v>150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128</v>
      </c>
      <c r="AU217" s="270" t="s">
        <v>85</v>
      </c>
      <c r="AV217" s="14" t="s">
        <v>85</v>
      </c>
      <c r="AW217" s="14" t="s">
        <v>31</v>
      </c>
      <c r="AX217" s="14" t="s">
        <v>83</v>
      </c>
      <c r="AY217" s="270" t="s">
        <v>120</v>
      </c>
    </row>
    <row r="218" s="2" customFormat="1" ht="21.75" customHeight="1">
      <c r="A218" s="38"/>
      <c r="B218" s="39"/>
      <c r="C218" s="236" t="s">
        <v>299</v>
      </c>
      <c r="D218" s="236" t="s">
        <v>122</v>
      </c>
      <c r="E218" s="237" t="s">
        <v>300</v>
      </c>
      <c r="F218" s="238" t="s">
        <v>301</v>
      </c>
      <c r="G218" s="239" t="s">
        <v>238</v>
      </c>
      <c r="H218" s="240">
        <v>174</v>
      </c>
      <c r="I218" s="241"/>
      <c r="J218" s="240">
        <f>ROUND(I218*H218,2)</f>
        <v>0</v>
      </c>
      <c r="K218" s="242"/>
      <c r="L218" s="44"/>
      <c r="M218" s="243" t="s">
        <v>1</v>
      </c>
      <c r="N218" s="244" t="s">
        <v>40</v>
      </c>
      <c r="O218" s="91"/>
      <c r="P218" s="245">
        <f>O218*H218</f>
        <v>0</v>
      </c>
      <c r="Q218" s="245">
        <v>0.00059999999999999995</v>
      </c>
      <c r="R218" s="245">
        <f>Q218*H218</f>
        <v>0.10439999999999999</v>
      </c>
      <c r="S218" s="245">
        <v>0</v>
      </c>
      <c r="T218" s="24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7" t="s">
        <v>126</v>
      </c>
      <c r="AT218" s="247" t="s">
        <v>122</v>
      </c>
      <c r="AU218" s="247" t="s">
        <v>85</v>
      </c>
      <c r="AY218" s="17" t="s">
        <v>120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7" t="s">
        <v>83</v>
      </c>
      <c r="BK218" s="248">
        <f>ROUND(I218*H218,2)</f>
        <v>0</v>
      </c>
      <c r="BL218" s="17" t="s">
        <v>126</v>
      </c>
      <c r="BM218" s="247" t="s">
        <v>302</v>
      </c>
    </row>
    <row r="219" s="13" customFormat="1">
      <c r="A219" s="13"/>
      <c r="B219" s="249"/>
      <c r="C219" s="250"/>
      <c r="D219" s="251" t="s">
        <v>128</v>
      </c>
      <c r="E219" s="252" t="s">
        <v>1</v>
      </c>
      <c r="F219" s="253" t="s">
        <v>284</v>
      </c>
      <c r="G219" s="250"/>
      <c r="H219" s="252" t="s">
        <v>1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128</v>
      </c>
      <c r="AU219" s="259" t="s">
        <v>85</v>
      </c>
      <c r="AV219" s="13" t="s">
        <v>83</v>
      </c>
      <c r="AW219" s="13" t="s">
        <v>31</v>
      </c>
      <c r="AX219" s="13" t="s">
        <v>75</v>
      </c>
      <c r="AY219" s="259" t="s">
        <v>120</v>
      </c>
    </row>
    <row r="220" s="14" customFormat="1">
      <c r="A220" s="14"/>
      <c r="B220" s="260"/>
      <c r="C220" s="261"/>
      <c r="D220" s="251" t="s">
        <v>128</v>
      </c>
      <c r="E220" s="262" t="s">
        <v>1</v>
      </c>
      <c r="F220" s="263" t="s">
        <v>285</v>
      </c>
      <c r="G220" s="261"/>
      <c r="H220" s="264">
        <v>150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0" t="s">
        <v>128</v>
      </c>
      <c r="AU220" s="270" t="s">
        <v>85</v>
      </c>
      <c r="AV220" s="14" t="s">
        <v>85</v>
      </c>
      <c r="AW220" s="14" t="s">
        <v>31</v>
      </c>
      <c r="AX220" s="14" t="s">
        <v>75</v>
      </c>
      <c r="AY220" s="270" t="s">
        <v>120</v>
      </c>
    </row>
    <row r="221" s="13" customFormat="1">
      <c r="A221" s="13"/>
      <c r="B221" s="249"/>
      <c r="C221" s="250"/>
      <c r="D221" s="251" t="s">
        <v>128</v>
      </c>
      <c r="E221" s="252" t="s">
        <v>1</v>
      </c>
      <c r="F221" s="253" t="s">
        <v>303</v>
      </c>
      <c r="G221" s="250"/>
      <c r="H221" s="252" t="s">
        <v>1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128</v>
      </c>
      <c r="AU221" s="259" t="s">
        <v>85</v>
      </c>
      <c r="AV221" s="13" t="s">
        <v>83</v>
      </c>
      <c r="AW221" s="13" t="s">
        <v>31</v>
      </c>
      <c r="AX221" s="13" t="s">
        <v>75</v>
      </c>
      <c r="AY221" s="259" t="s">
        <v>120</v>
      </c>
    </row>
    <row r="222" s="14" customFormat="1">
      <c r="A222" s="14"/>
      <c r="B222" s="260"/>
      <c r="C222" s="261"/>
      <c r="D222" s="251" t="s">
        <v>128</v>
      </c>
      <c r="E222" s="262" t="s">
        <v>1</v>
      </c>
      <c r="F222" s="263" t="s">
        <v>294</v>
      </c>
      <c r="G222" s="261"/>
      <c r="H222" s="264">
        <v>24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128</v>
      </c>
      <c r="AU222" s="270" t="s">
        <v>85</v>
      </c>
      <c r="AV222" s="14" t="s">
        <v>85</v>
      </c>
      <c r="AW222" s="14" t="s">
        <v>31</v>
      </c>
      <c r="AX222" s="14" t="s">
        <v>75</v>
      </c>
      <c r="AY222" s="270" t="s">
        <v>120</v>
      </c>
    </row>
    <row r="223" s="15" customFormat="1">
      <c r="A223" s="15"/>
      <c r="B223" s="281"/>
      <c r="C223" s="282"/>
      <c r="D223" s="251" t="s">
        <v>128</v>
      </c>
      <c r="E223" s="283" t="s">
        <v>1</v>
      </c>
      <c r="F223" s="284" t="s">
        <v>230</v>
      </c>
      <c r="G223" s="282"/>
      <c r="H223" s="285">
        <v>174</v>
      </c>
      <c r="I223" s="286"/>
      <c r="J223" s="282"/>
      <c r="K223" s="282"/>
      <c r="L223" s="287"/>
      <c r="M223" s="288"/>
      <c r="N223" s="289"/>
      <c r="O223" s="289"/>
      <c r="P223" s="289"/>
      <c r="Q223" s="289"/>
      <c r="R223" s="289"/>
      <c r="S223" s="289"/>
      <c r="T223" s="29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1" t="s">
        <v>128</v>
      </c>
      <c r="AU223" s="291" t="s">
        <v>85</v>
      </c>
      <c r="AV223" s="15" t="s">
        <v>126</v>
      </c>
      <c r="AW223" s="15" t="s">
        <v>31</v>
      </c>
      <c r="AX223" s="15" t="s">
        <v>83</v>
      </c>
      <c r="AY223" s="291" t="s">
        <v>120</v>
      </c>
    </row>
    <row r="224" s="12" customFormat="1" ht="22.8" customHeight="1">
      <c r="A224" s="12"/>
      <c r="B224" s="220"/>
      <c r="C224" s="221"/>
      <c r="D224" s="222" t="s">
        <v>74</v>
      </c>
      <c r="E224" s="234" t="s">
        <v>243</v>
      </c>
      <c r="F224" s="234" t="s">
        <v>304</v>
      </c>
      <c r="G224" s="221"/>
      <c r="H224" s="221"/>
      <c r="I224" s="224"/>
      <c r="J224" s="235">
        <f>BK224</f>
        <v>0</v>
      </c>
      <c r="K224" s="221"/>
      <c r="L224" s="226"/>
      <c r="M224" s="227"/>
      <c r="N224" s="228"/>
      <c r="O224" s="228"/>
      <c r="P224" s="229">
        <f>SUM(P225:P227)</f>
        <v>0</v>
      </c>
      <c r="Q224" s="228"/>
      <c r="R224" s="229">
        <f>SUM(R225:R227)</f>
        <v>0</v>
      </c>
      <c r="S224" s="228"/>
      <c r="T224" s="230">
        <f>SUM(T225:T227)</f>
        <v>0.16400000000000001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1" t="s">
        <v>83</v>
      </c>
      <c r="AT224" s="232" t="s">
        <v>74</v>
      </c>
      <c r="AU224" s="232" t="s">
        <v>83</v>
      </c>
      <c r="AY224" s="231" t="s">
        <v>120</v>
      </c>
      <c r="BK224" s="233">
        <f>SUM(BK225:BK227)</f>
        <v>0</v>
      </c>
    </row>
    <row r="225" s="2" customFormat="1" ht="21.75" customHeight="1">
      <c r="A225" s="38"/>
      <c r="B225" s="39"/>
      <c r="C225" s="236" t="s">
        <v>305</v>
      </c>
      <c r="D225" s="236" t="s">
        <v>122</v>
      </c>
      <c r="E225" s="237" t="s">
        <v>306</v>
      </c>
      <c r="F225" s="238" t="s">
        <v>307</v>
      </c>
      <c r="G225" s="239" t="s">
        <v>204</v>
      </c>
      <c r="H225" s="240">
        <v>2</v>
      </c>
      <c r="I225" s="241"/>
      <c r="J225" s="240">
        <f>ROUND(I225*H225,2)</f>
        <v>0</v>
      </c>
      <c r="K225" s="242"/>
      <c r="L225" s="44"/>
      <c r="M225" s="243" t="s">
        <v>1</v>
      </c>
      <c r="N225" s="244" t="s">
        <v>40</v>
      </c>
      <c r="O225" s="91"/>
      <c r="P225" s="245">
        <f>O225*H225</f>
        <v>0</v>
      </c>
      <c r="Q225" s="245">
        <v>0</v>
      </c>
      <c r="R225" s="245">
        <f>Q225*H225</f>
        <v>0</v>
      </c>
      <c r="S225" s="245">
        <v>0.082000000000000003</v>
      </c>
      <c r="T225" s="246">
        <f>S225*H225</f>
        <v>0.16400000000000001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7" t="s">
        <v>126</v>
      </c>
      <c r="AT225" s="247" t="s">
        <v>122</v>
      </c>
      <c r="AU225" s="247" t="s">
        <v>85</v>
      </c>
      <c r="AY225" s="17" t="s">
        <v>120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7" t="s">
        <v>83</v>
      </c>
      <c r="BK225" s="248">
        <f>ROUND(I225*H225,2)</f>
        <v>0</v>
      </c>
      <c r="BL225" s="17" t="s">
        <v>126</v>
      </c>
      <c r="BM225" s="247" t="s">
        <v>308</v>
      </c>
    </row>
    <row r="226" s="13" customFormat="1">
      <c r="A226" s="13"/>
      <c r="B226" s="249"/>
      <c r="C226" s="250"/>
      <c r="D226" s="251" t="s">
        <v>128</v>
      </c>
      <c r="E226" s="252" t="s">
        <v>1</v>
      </c>
      <c r="F226" s="253" t="s">
        <v>309</v>
      </c>
      <c r="G226" s="250"/>
      <c r="H226" s="252" t="s">
        <v>1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128</v>
      </c>
      <c r="AU226" s="259" t="s">
        <v>85</v>
      </c>
      <c r="AV226" s="13" t="s">
        <v>83</v>
      </c>
      <c r="AW226" s="13" t="s">
        <v>31</v>
      </c>
      <c r="AX226" s="13" t="s">
        <v>75</v>
      </c>
      <c r="AY226" s="259" t="s">
        <v>120</v>
      </c>
    </row>
    <row r="227" s="14" customFormat="1">
      <c r="A227" s="14"/>
      <c r="B227" s="260"/>
      <c r="C227" s="261"/>
      <c r="D227" s="251" t="s">
        <v>128</v>
      </c>
      <c r="E227" s="262" t="s">
        <v>1</v>
      </c>
      <c r="F227" s="263" t="s">
        <v>85</v>
      </c>
      <c r="G227" s="261"/>
      <c r="H227" s="264">
        <v>2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0" t="s">
        <v>128</v>
      </c>
      <c r="AU227" s="270" t="s">
        <v>85</v>
      </c>
      <c r="AV227" s="14" t="s">
        <v>85</v>
      </c>
      <c r="AW227" s="14" t="s">
        <v>31</v>
      </c>
      <c r="AX227" s="14" t="s">
        <v>83</v>
      </c>
      <c r="AY227" s="270" t="s">
        <v>120</v>
      </c>
    </row>
    <row r="228" s="12" customFormat="1" ht="22.8" customHeight="1">
      <c r="A228" s="12"/>
      <c r="B228" s="220"/>
      <c r="C228" s="221"/>
      <c r="D228" s="222" t="s">
        <v>74</v>
      </c>
      <c r="E228" s="234" t="s">
        <v>310</v>
      </c>
      <c r="F228" s="234" t="s">
        <v>311</v>
      </c>
      <c r="G228" s="221"/>
      <c r="H228" s="221"/>
      <c r="I228" s="224"/>
      <c r="J228" s="235">
        <f>BK228</f>
        <v>0</v>
      </c>
      <c r="K228" s="221"/>
      <c r="L228" s="226"/>
      <c r="M228" s="227"/>
      <c r="N228" s="228"/>
      <c r="O228" s="228"/>
      <c r="P228" s="229">
        <f>SUM(P229:P238)</f>
        <v>0</v>
      </c>
      <c r="Q228" s="228"/>
      <c r="R228" s="229">
        <f>SUM(R229:R238)</f>
        <v>0</v>
      </c>
      <c r="S228" s="228"/>
      <c r="T228" s="230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1" t="s">
        <v>83</v>
      </c>
      <c r="AT228" s="232" t="s">
        <v>74</v>
      </c>
      <c r="AU228" s="232" t="s">
        <v>83</v>
      </c>
      <c r="AY228" s="231" t="s">
        <v>120</v>
      </c>
      <c r="BK228" s="233">
        <f>SUM(BK229:BK238)</f>
        <v>0</v>
      </c>
    </row>
    <row r="229" s="2" customFormat="1" ht="16.5" customHeight="1">
      <c r="A229" s="38"/>
      <c r="B229" s="39"/>
      <c r="C229" s="236" t="s">
        <v>312</v>
      </c>
      <c r="D229" s="236" t="s">
        <v>122</v>
      </c>
      <c r="E229" s="237" t="s">
        <v>313</v>
      </c>
      <c r="F229" s="238" t="s">
        <v>314</v>
      </c>
      <c r="G229" s="239" t="s">
        <v>134</v>
      </c>
      <c r="H229" s="240">
        <v>233.08000000000001</v>
      </c>
      <c r="I229" s="241"/>
      <c r="J229" s="240">
        <f>ROUND(I229*H229,2)</f>
        <v>0</v>
      </c>
      <c r="K229" s="242"/>
      <c r="L229" s="44"/>
      <c r="M229" s="243" t="s">
        <v>1</v>
      </c>
      <c r="N229" s="244" t="s">
        <v>40</v>
      </c>
      <c r="O229" s="91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7" t="s">
        <v>126</v>
      </c>
      <c r="AT229" s="247" t="s">
        <v>122</v>
      </c>
      <c r="AU229" s="247" t="s">
        <v>85</v>
      </c>
      <c r="AY229" s="17" t="s">
        <v>120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7" t="s">
        <v>83</v>
      </c>
      <c r="BK229" s="248">
        <f>ROUND(I229*H229,2)</f>
        <v>0</v>
      </c>
      <c r="BL229" s="17" t="s">
        <v>126</v>
      </c>
      <c r="BM229" s="247" t="s">
        <v>315</v>
      </c>
    </row>
    <row r="230" s="2" customFormat="1" ht="21.75" customHeight="1">
      <c r="A230" s="38"/>
      <c r="B230" s="39"/>
      <c r="C230" s="236" t="s">
        <v>316</v>
      </c>
      <c r="D230" s="236" t="s">
        <v>122</v>
      </c>
      <c r="E230" s="237" t="s">
        <v>317</v>
      </c>
      <c r="F230" s="238" t="s">
        <v>318</v>
      </c>
      <c r="G230" s="239" t="s">
        <v>134</v>
      </c>
      <c r="H230" s="240">
        <v>1631.56</v>
      </c>
      <c r="I230" s="241"/>
      <c r="J230" s="240">
        <f>ROUND(I230*H230,2)</f>
        <v>0</v>
      </c>
      <c r="K230" s="242"/>
      <c r="L230" s="44"/>
      <c r="M230" s="243" t="s">
        <v>1</v>
      </c>
      <c r="N230" s="244" t="s">
        <v>40</v>
      </c>
      <c r="O230" s="91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7" t="s">
        <v>126</v>
      </c>
      <c r="AT230" s="247" t="s">
        <v>122</v>
      </c>
      <c r="AU230" s="247" t="s">
        <v>85</v>
      </c>
      <c r="AY230" s="17" t="s">
        <v>120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7" t="s">
        <v>83</v>
      </c>
      <c r="BK230" s="248">
        <f>ROUND(I230*H230,2)</f>
        <v>0</v>
      </c>
      <c r="BL230" s="17" t="s">
        <v>126</v>
      </c>
      <c r="BM230" s="247" t="s">
        <v>319</v>
      </c>
    </row>
    <row r="231" s="14" customFormat="1">
      <c r="A231" s="14"/>
      <c r="B231" s="260"/>
      <c r="C231" s="261"/>
      <c r="D231" s="251" t="s">
        <v>128</v>
      </c>
      <c r="E231" s="262" t="s">
        <v>1</v>
      </c>
      <c r="F231" s="263" t="s">
        <v>320</v>
      </c>
      <c r="G231" s="261"/>
      <c r="H231" s="264">
        <v>1631.56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0" t="s">
        <v>128</v>
      </c>
      <c r="AU231" s="270" t="s">
        <v>85</v>
      </c>
      <c r="AV231" s="14" t="s">
        <v>85</v>
      </c>
      <c r="AW231" s="14" t="s">
        <v>31</v>
      </c>
      <c r="AX231" s="14" t="s">
        <v>83</v>
      </c>
      <c r="AY231" s="270" t="s">
        <v>120</v>
      </c>
    </row>
    <row r="232" s="2" customFormat="1" ht="21.75" customHeight="1">
      <c r="A232" s="38"/>
      <c r="B232" s="39"/>
      <c r="C232" s="236" t="s">
        <v>321</v>
      </c>
      <c r="D232" s="236" t="s">
        <v>122</v>
      </c>
      <c r="E232" s="237" t="s">
        <v>322</v>
      </c>
      <c r="F232" s="238" t="s">
        <v>323</v>
      </c>
      <c r="G232" s="239" t="s">
        <v>134</v>
      </c>
      <c r="H232" s="240">
        <v>0.20000000000000001</v>
      </c>
      <c r="I232" s="241"/>
      <c r="J232" s="240">
        <f>ROUND(I232*H232,2)</f>
        <v>0</v>
      </c>
      <c r="K232" s="242"/>
      <c r="L232" s="44"/>
      <c r="M232" s="243" t="s">
        <v>1</v>
      </c>
      <c r="N232" s="244" t="s">
        <v>40</v>
      </c>
      <c r="O232" s="91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7" t="s">
        <v>126</v>
      </c>
      <c r="AT232" s="247" t="s">
        <v>122</v>
      </c>
      <c r="AU232" s="247" t="s">
        <v>85</v>
      </c>
      <c r="AY232" s="17" t="s">
        <v>120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7" t="s">
        <v>83</v>
      </c>
      <c r="BK232" s="248">
        <f>ROUND(I232*H232,2)</f>
        <v>0</v>
      </c>
      <c r="BL232" s="17" t="s">
        <v>126</v>
      </c>
      <c r="BM232" s="247" t="s">
        <v>324</v>
      </c>
    </row>
    <row r="233" s="14" customFormat="1">
      <c r="A233" s="14"/>
      <c r="B233" s="260"/>
      <c r="C233" s="261"/>
      <c r="D233" s="251" t="s">
        <v>128</v>
      </c>
      <c r="E233" s="262" t="s">
        <v>1</v>
      </c>
      <c r="F233" s="263" t="s">
        <v>325</v>
      </c>
      <c r="G233" s="261"/>
      <c r="H233" s="264">
        <v>0.20000000000000001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128</v>
      </c>
      <c r="AU233" s="270" t="s">
        <v>85</v>
      </c>
      <c r="AV233" s="14" t="s">
        <v>85</v>
      </c>
      <c r="AW233" s="14" t="s">
        <v>31</v>
      </c>
      <c r="AX233" s="14" t="s">
        <v>83</v>
      </c>
      <c r="AY233" s="270" t="s">
        <v>120</v>
      </c>
    </row>
    <row r="234" s="2" customFormat="1" ht="21.75" customHeight="1">
      <c r="A234" s="38"/>
      <c r="B234" s="39"/>
      <c r="C234" s="236" t="s">
        <v>326</v>
      </c>
      <c r="D234" s="236" t="s">
        <v>122</v>
      </c>
      <c r="E234" s="237" t="s">
        <v>327</v>
      </c>
      <c r="F234" s="238" t="s">
        <v>328</v>
      </c>
      <c r="G234" s="239" t="s">
        <v>134</v>
      </c>
      <c r="H234" s="240">
        <v>213.09999999999999</v>
      </c>
      <c r="I234" s="241"/>
      <c r="J234" s="240">
        <f>ROUND(I234*H234,2)</f>
        <v>0</v>
      </c>
      <c r="K234" s="242"/>
      <c r="L234" s="44"/>
      <c r="M234" s="243" t="s">
        <v>1</v>
      </c>
      <c r="N234" s="244" t="s">
        <v>40</v>
      </c>
      <c r="O234" s="91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7" t="s">
        <v>126</v>
      </c>
      <c r="AT234" s="247" t="s">
        <v>122</v>
      </c>
      <c r="AU234" s="247" t="s">
        <v>85</v>
      </c>
      <c r="AY234" s="17" t="s">
        <v>120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7" t="s">
        <v>83</v>
      </c>
      <c r="BK234" s="248">
        <f>ROUND(I234*H234,2)</f>
        <v>0</v>
      </c>
      <c r="BL234" s="17" t="s">
        <v>126</v>
      </c>
      <c r="BM234" s="247" t="s">
        <v>329</v>
      </c>
    </row>
    <row r="235" s="14" customFormat="1">
      <c r="A235" s="14"/>
      <c r="B235" s="260"/>
      <c r="C235" s="261"/>
      <c r="D235" s="251" t="s">
        <v>128</v>
      </c>
      <c r="E235" s="262" t="s">
        <v>1</v>
      </c>
      <c r="F235" s="263" t="s">
        <v>330</v>
      </c>
      <c r="G235" s="261"/>
      <c r="H235" s="264">
        <v>213.09999999999999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0" t="s">
        <v>128</v>
      </c>
      <c r="AU235" s="270" t="s">
        <v>85</v>
      </c>
      <c r="AV235" s="14" t="s">
        <v>85</v>
      </c>
      <c r="AW235" s="14" t="s">
        <v>31</v>
      </c>
      <c r="AX235" s="14" t="s">
        <v>83</v>
      </c>
      <c r="AY235" s="270" t="s">
        <v>120</v>
      </c>
    </row>
    <row r="236" s="2" customFormat="1" ht="21.75" customHeight="1">
      <c r="A236" s="38"/>
      <c r="B236" s="39"/>
      <c r="C236" s="236" t="s">
        <v>331</v>
      </c>
      <c r="D236" s="236" t="s">
        <v>122</v>
      </c>
      <c r="E236" s="237" t="s">
        <v>332</v>
      </c>
      <c r="F236" s="238" t="s">
        <v>333</v>
      </c>
      <c r="G236" s="239" t="s">
        <v>134</v>
      </c>
      <c r="H236" s="240">
        <v>19.800000000000001</v>
      </c>
      <c r="I236" s="241"/>
      <c r="J236" s="240">
        <f>ROUND(I236*H236,2)</f>
        <v>0</v>
      </c>
      <c r="K236" s="242"/>
      <c r="L236" s="44"/>
      <c r="M236" s="243" t="s">
        <v>1</v>
      </c>
      <c r="N236" s="244" t="s">
        <v>40</v>
      </c>
      <c r="O236" s="91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7" t="s">
        <v>126</v>
      </c>
      <c r="AT236" s="247" t="s">
        <v>122</v>
      </c>
      <c r="AU236" s="247" t="s">
        <v>85</v>
      </c>
      <c r="AY236" s="17" t="s">
        <v>120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7" t="s">
        <v>83</v>
      </c>
      <c r="BK236" s="248">
        <f>ROUND(I236*H236,2)</f>
        <v>0</v>
      </c>
      <c r="BL236" s="17" t="s">
        <v>126</v>
      </c>
      <c r="BM236" s="247" t="s">
        <v>334</v>
      </c>
    </row>
    <row r="237" s="14" customFormat="1">
      <c r="A237" s="14"/>
      <c r="B237" s="260"/>
      <c r="C237" s="261"/>
      <c r="D237" s="251" t="s">
        <v>128</v>
      </c>
      <c r="E237" s="262" t="s">
        <v>1</v>
      </c>
      <c r="F237" s="263" t="s">
        <v>335</v>
      </c>
      <c r="G237" s="261"/>
      <c r="H237" s="264">
        <v>19.800000000000001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128</v>
      </c>
      <c r="AU237" s="270" t="s">
        <v>85</v>
      </c>
      <c r="AV237" s="14" t="s">
        <v>85</v>
      </c>
      <c r="AW237" s="14" t="s">
        <v>31</v>
      </c>
      <c r="AX237" s="14" t="s">
        <v>83</v>
      </c>
      <c r="AY237" s="270" t="s">
        <v>120</v>
      </c>
    </row>
    <row r="238" s="2" customFormat="1" ht="21.75" customHeight="1">
      <c r="A238" s="38"/>
      <c r="B238" s="39"/>
      <c r="C238" s="236" t="s">
        <v>336</v>
      </c>
      <c r="D238" s="236" t="s">
        <v>122</v>
      </c>
      <c r="E238" s="237" t="s">
        <v>337</v>
      </c>
      <c r="F238" s="238" t="s">
        <v>338</v>
      </c>
      <c r="G238" s="239" t="s">
        <v>134</v>
      </c>
      <c r="H238" s="240">
        <v>82.069999999999993</v>
      </c>
      <c r="I238" s="241"/>
      <c r="J238" s="240">
        <f>ROUND(I238*H238,2)</f>
        <v>0</v>
      </c>
      <c r="K238" s="242"/>
      <c r="L238" s="44"/>
      <c r="M238" s="243" t="s">
        <v>1</v>
      </c>
      <c r="N238" s="244" t="s">
        <v>40</v>
      </c>
      <c r="O238" s="91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7" t="s">
        <v>126</v>
      </c>
      <c r="AT238" s="247" t="s">
        <v>122</v>
      </c>
      <c r="AU238" s="247" t="s">
        <v>85</v>
      </c>
      <c r="AY238" s="17" t="s">
        <v>120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7" t="s">
        <v>83</v>
      </c>
      <c r="BK238" s="248">
        <f>ROUND(I238*H238,2)</f>
        <v>0</v>
      </c>
      <c r="BL238" s="17" t="s">
        <v>126</v>
      </c>
      <c r="BM238" s="247" t="s">
        <v>339</v>
      </c>
    </row>
    <row r="239" s="12" customFormat="1" ht="25.92" customHeight="1">
      <c r="A239" s="12"/>
      <c r="B239" s="220"/>
      <c r="C239" s="221"/>
      <c r="D239" s="222" t="s">
        <v>74</v>
      </c>
      <c r="E239" s="223" t="s">
        <v>340</v>
      </c>
      <c r="F239" s="223" t="s">
        <v>341</v>
      </c>
      <c r="G239" s="221"/>
      <c r="H239" s="221"/>
      <c r="I239" s="224"/>
      <c r="J239" s="225">
        <f>BK239</f>
        <v>0</v>
      </c>
      <c r="K239" s="221"/>
      <c r="L239" s="226"/>
      <c r="M239" s="227"/>
      <c r="N239" s="228"/>
      <c r="O239" s="228"/>
      <c r="P239" s="229">
        <f>SUM(P240:P245)</f>
        <v>0</v>
      </c>
      <c r="Q239" s="228"/>
      <c r="R239" s="229">
        <f>SUM(R240:R245)</f>
        <v>0</v>
      </c>
      <c r="S239" s="228"/>
      <c r="T239" s="230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1" t="s">
        <v>153</v>
      </c>
      <c r="AT239" s="232" t="s">
        <v>74</v>
      </c>
      <c r="AU239" s="232" t="s">
        <v>75</v>
      </c>
      <c r="AY239" s="231" t="s">
        <v>120</v>
      </c>
      <c r="BK239" s="233">
        <f>SUM(BK240:BK245)</f>
        <v>0</v>
      </c>
    </row>
    <row r="240" s="2" customFormat="1" ht="16.5" customHeight="1">
      <c r="A240" s="38"/>
      <c r="B240" s="39"/>
      <c r="C240" s="236" t="s">
        <v>260</v>
      </c>
      <c r="D240" s="236" t="s">
        <v>122</v>
      </c>
      <c r="E240" s="237" t="s">
        <v>342</v>
      </c>
      <c r="F240" s="238" t="s">
        <v>343</v>
      </c>
      <c r="G240" s="239" t="s">
        <v>344</v>
      </c>
      <c r="H240" s="240">
        <v>1</v>
      </c>
      <c r="I240" s="241"/>
      <c r="J240" s="240">
        <f>ROUND(I240*H240,2)</f>
        <v>0</v>
      </c>
      <c r="K240" s="242"/>
      <c r="L240" s="44"/>
      <c r="M240" s="243" t="s">
        <v>1</v>
      </c>
      <c r="N240" s="244" t="s">
        <v>40</v>
      </c>
      <c r="O240" s="91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7" t="s">
        <v>345</v>
      </c>
      <c r="AT240" s="247" t="s">
        <v>122</v>
      </c>
      <c r="AU240" s="247" t="s">
        <v>83</v>
      </c>
      <c r="AY240" s="17" t="s">
        <v>120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7" t="s">
        <v>83</v>
      </c>
      <c r="BK240" s="248">
        <f>ROUND(I240*H240,2)</f>
        <v>0</v>
      </c>
      <c r="BL240" s="17" t="s">
        <v>345</v>
      </c>
      <c r="BM240" s="247" t="s">
        <v>346</v>
      </c>
    </row>
    <row r="241" s="2" customFormat="1" ht="16.5" customHeight="1">
      <c r="A241" s="38"/>
      <c r="B241" s="39"/>
      <c r="C241" s="236" t="s">
        <v>347</v>
      </c>
      <c r="D241" s="236" t="s">
        <v>122</v>
      </c>
      <c r="E241" s="237" t="s">
        <v>348</v>
      </c>
      <c r="F241" s="238" t="s">
        <v>349</v>
      </c>
      <c r="G241" s="239" t="s">
        <v>344</v>
      </c>
      <c r="H241" s="240">
        <v>1</v>
      </c>
      <c r="I241" s="241"/>
      <c r="J241" s="240">
        <f>ROUND(I241*H241,2)</f>
        <v>0</v>
      </c>
      <c r="K241" s="242"/>
      <c r="L241" s="44"/>
      <c r="M241" s="243" t="s">
        <v>1</v>
      </c>
      <c r="N241" s="244" t="s">
        <v>40</v>
      </c>
      <c r="O241" s="91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7" t="s">
        <v>345</v>
      </c>
      <c r="AT241" s="247" t="s">
        <v>122</v>
      </c>
      <c r="AU241" s="247" t="s">
        <v>83</v>
      </c>
      <c r="AY241" s="17" t="s">
        <v>120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7" t="s">
        <v>83</v>
      </c>
      <c r="BK241" s="248">
        <f>ROUND(I241*H241,2)</f>
        <v>0</v>
      </c>
      <c r="BL241" s="17" t="s">
        <v>345</v>
      </c>
      <c r="BM241" s="247" t="s">
        <v>350</v>
      </c>
    </row>
    <row r="242" s="2" customFormat="1" ht="16.5" customHeight="1">
      <c r="A242" s="38"/>
      <c r="B242" s="39"/>
      <c r="C242" s="236" t="s">
        <v>351</v>
      </c>
      <c r="D242" s="236" t="s">
        <v>122</v>
      </c>
      <c r="E242" s="237" t="s">
        <v>352</v>
      </c>
      <c r="F242" s="238" t="s">
        <v>353</v>
      </c>
      <c r="G242" s="239" t="s">
        <v>344</v>
      </c>
      <c r="H242" s="240">
        <v>1</v>
      </c>
      <c r="I242" s="241"/>
      <c r="J242" s="240">
        <f>ROUND(I242*H242,2)</f>
        <v>0</v>
      </c>
      <c r="K242" s="242"/>
      <c r="L242" s="44"/>
      <c r="M242" s="243" t="s">
        <v>1</v>
      </c>
      <c r="N242" s="244" t="s">
        <v>40</v>
      </c>
      <c r="O242" s="91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7" t="s">
        <v>345</v>
      </c>
      <c r="AT242" s="247" t="s">
        <v>122</v>
      </c>
      <c r="AU242" s="247" t="s">
        <v>83</v>
      </c>
      <c r="AY242" s="17" t="s">
        <v>120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7" t="s">
        <v>83</v>
      </c>
      <c r="BK242" s="248">
        <f>ROUND(I242*H242,2)</f>
        <v>0</v>
      </c>
      <c r="BL242" s="17" t="s">
        <v>345</v>
      </c>
      <c r="BM242" s="247" t="s">
        <v>354</v>
      </c>
    </row>
    <row r="243" s="2" customFormat="1" ht="16.5" customHeight="1">
      <c r="A243" s="38"/>
      <c r="B243" s="39"/>
      <c r="C243" s="236" t="s">
        <v>355</v>
      </c>
      <c r="D243" s="236" t="s">
        <v>122</v>
      </c>
      <c r="E243" s="237" t="s">
        <v>356</v>
      </c>
      <c r="F243" s="238" t="s">
        <v>357</v>
      </c>
      <c r="G243" s="239" t="s">
        <v>344</v>
      </c>
      <c r="H243" s="240">
        <v>1</v>
      </c>
      <c r="I243" s="241"/>
      <c r="J243" s="240">
        <f>ROUND(I243*H243,2)</f>
        <v>0</v>
      </c>
      <c r="K243" s="242"/>
      <c r="L243" s="44"/>
      <c r="M243" s="243" t="s">
        <v>1</v>
      </c>
      <c r="N243" s="244" t="s">
        <v>40</v>
      </c>
      <c r="O243" s="91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7" t="s">
        <v>345</v>
      </c>
      <c r="AT243" s="247" t="s">
        <v>122</v>
      </c>
      <c r="AU243" s="247" t="s">
        <v>83</v>
      </c>
      <c r="AY243" s="17" t="s">
        <v>120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7" t="s">
        <v>83</v>
      </c>
      <c r="BK243" s="248">
        <f>ROUND(I243*H243,2)</f>
        <v>0</v>
      </c>
      <c r="BL243" s="17" t="s">
        <v>345</v>
      </c>
      <c r="BM243" s="247" t="s">
        <v>358</v>
      </c>
    </row>
    <row r="244" s="2" customFormat="1" ht="21.75" customHeight="1">
      <c r="A244" s="38"/>
      <c r="B244" s="39"/>
      <c r="C244" s="236" t="s">
        <v>359</v>
      </c>
      <c r="D244" s="236" t="s">
        <v>122</v>
      </c>
      <c r="E244" s="237" t="s">
        <v>360</v>
      </c>
      <c r="F244" s="238" t="s">
        <v>361</v>
      </c>
      <c r="G244" s="239" t="s">
        <v>362</v>
      </c>
      <c r="H244" s="240">
        <v>1</v>
      </c>
      <c r="I244" s="241"/>
      <c r="J244" s="240">
        <f>ROUND(I244*H244,2)</f>
        <v>0</v>
      </c>
      <c r="K244" s="242"/>
      <c r="L244" s="44"/>
      <c r="M244" s="243" t="s">
        <v>1</v>
      </c>
      <c r="N244" s="244" t="s">
        <v>40</v>
      </c>
      <c r="O244" s="91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7" t="s">
        <v>345</v>
      </c>
      <c r="AT244" s="247" t="s">
        <v>122</v>
      </c>
      <c r="AU244" s="247" t="s">
        <v>83</v>
      </c>
      <c r="AY244" s="17" t="s">
        <v>120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7" t="s">
        <v>83</v>
      </c>
      <c r="BK244" s="248">
        <f>ROUND(I244*H244,2)</f>
        <v>0</v>
      </c>
      <c r="BL244" s="17" t="s">
        <v>345</v>
      </c>
      <c r="BM244" s="247" t="s">
        <v>363</v>
      </c>
    </row>
    <row r="245" s="2" customFormat="1" ht="16.5" customHeight="1">
      <c r="A245" s="38"/>
      <c r="B245" s="39"/>
      <c r="C245" s="236" t="s">
        <v>364</v>
      </c>
      <c r="D245" s="236" t="s">
        <v>122</v>
      </c>
      <c r="E245" s="237" t="s">
        <v>365</v>
      </c>
      <c r="F245" s="238" t="s">
        <v>366</v>
      </c>
      <c r="G245" s="239" t="s">
        <v>344</v>
      </c>
      <c r="H245" s="240">
        <v>1</v>
      </c>
      <c r="I245" s="241"/>
      <c r="J245" s="240">
        <f>ROUND(I245*H245,2)</f>
        <v>0</v>
      </c>
      <c r="K245" s="242"/>
      <c r="L245" s="44"/>
      <c r="M245" s="292" t="s">
        <v>1</v>
      </c>
      <c r="N245" s="293" t="s">
        <v>40</v>
      </c>
      <c r="O245" s="294"/>
      <c r="P245" s="295">
        <f>O245*H245</f>
        <v>0</v>
      </c>
      <c r="Q245" s="295">
        <v>0</v>
      </c>
      <c r="R245" s="295">
        <f>Q245*H245</f>
        <v>0</v>
      </c>
      <c r="S245" s="295">
        <v>0</v>
      </c>
      <c r="T245" s="29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7" t="s">
        <v>345</v>
      </c>
      <c r="AT245" s="247" t="s">
        <v>122</v>
      </c>
      <c r="AU245" s="247" t="s">
        <v>83</v>
      </c>
      <c r="AY245" s="17" t="s">
        <v>120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7" t="s">
        <v>83</v>
      </c>
      <c r="BK245" s="248">
        <f>ROUND(I245*H245,2)</f>
        <v>0</v>
      </c>
      <c r="BL245" s="17" t="s">
        <v>345</v>
      </c>
      <c r="BM245" s="247" t="s">
        <v>367</v>
      </c>
    </row>
    <row r="246" s="2" customFormat="1" ht="6.96" customHeight="1">
      <c r="A246" s="38"/>
      <c r="B246" s="66"/>
      <c r="C246" s="67"/>
      <c r="D246" s="67"/>
      <c r="E246" s="67"/>
      <c r="F246" s="67"/>
      <c r="G246" s="67"/>
      <c r="H246" s="67"/>
      <c r="I246" s="183"/>
      <c r="J246" s="67"/>
      <c r="K246" s="67"/>
      <c r="L246" s="44"/>
      <c r="M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sheet="1" autoFilter="0" formatColumns="0" formatRows="0" objects="1" scenarios="1" spinCount="100000" saltValue="64Jky3RgyhYQSeKjncNw9NTo88gS3FHX+IJG76abvyT4GeEfRIvSZPqIMKAXZRBmGBi1JplWlh0T0YM58ncfsQ==" hashValue="ww/P9YmCRrqGqzQKGfvBrhRHG+LroXxn/qSYnGPAkRymbP0cyzyCccKb75W5TluzQ71rvW3m4qu/qPamWG9Ajg==" algorithmName="SHA-512" password="CC35"/>
  <autoFilter ref="C123:K24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="1" customFormat="1" ht="24.96" customHeight="1">
      <c r="B4" s="20"/>
      <c r="D4" s="140" t="s">
        <v>89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'Rekapitulace stavby'!K6</f>
        <v>BESIP - III/2792 Koryta, úprava křižovatky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368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20</v>
      </c>
      <c r="G12" s="38"/>
      <c r="H12" s="38"/>
      <c r="I12" s="147" t="s">
        <v>21</v>
      </c>
      <c r="J12" s="148" t="str">
        <f>'Rekapitulace stavby'!AN8</f>
        <v>23. 11. 2017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25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30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24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33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ROUND((SUM(BE123:BE180)),  2)</f>
        <v>0</v>
      </c>
      <c r="G33" s="38"/>
      <c r="H33" s="38"/>
      <c r="I33" s="162">
        <v>0.20999999999999999</v>
      </c>
      <c r="J33" s="161">
        <f>ROUND(((SUM(BE123:BE180))*I33),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41</v>
      </c>
      <c r="F34" s="161">
        <f>ROUND((SUM(BF123:BF180)),  2)</f>
        <v>0</v>
      </c>
      <c r="G34" s="38"/>
      <c r="H34" s="38"/>
      <c r="I34" s="162">
        <v>0.14999999999999999</v>
      </c>
      <c r="J34" s="161">
        <f>ROUND(((SUM(BF123:BF180))*I34),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42</v>
      </c>
      <c r="F35" s="161">
        <f>ROUND((SUM(BG123:BG180)),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43</v>
      </c>
      <c r="F36" s="161">
        <f>ROUND((SUM(BH123:BH180)),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44</v>
      </c>
      <c r="F37" s="161">
        <f>ROUND((SUM(BI123:BI180)),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BESIP - III/2792 Koryta, úprava křižovatky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02 - Neuznatelné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23. 11. 2017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KSÚS Praha 5</v>
      </c>
      <c r="G91" s="40"/>
      <c r="H91" s="40"/>
      <c r="I91" s="147" t="s">
        <v>29</v>
      </c>
      <c r="J91" s="36" t="str">
        <f>E21</f>
        <v>NOZA s.r.o.Kladno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93</v>
      </c>
      <c r="D94" s="189"/>
      <c r="E94" s="189"/>
      <c r="F94" s="189"/>
      <c r="G94" s="189"/>
      <c r="H94" s="189"/>
      <c r="I94" s="190"/>
      <c r="J94" s="191" t="s">
        <v>94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95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93"/>
      <c r="C97" s="194"/>
      <c r="D97" s="195" t="s">
        <v>97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98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99</v>
      </c>
      <c r="E99" s="203"/>
      <c r="F99" s="203"/>
      <c r="G99" s="203"/>
      <c r="H99" s="203"/>
      <c r="I99" s="204"/>
      <c r="J99" s="205">
        <f>J145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100</v>
      </c>
      <c r="E100" s="203"/>
      <c r="F100" s="203"/>
      <c r="G100" s="203"/>
      <c r="H100" s="203"/>
      <c r="I100" s="204"/>
      <c r="J100" s="205">
        <f>J154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101</v>
      </c>
      <c r="E101" s="203"/>
      <c r="F101" s="203"/>
      <c r="G101" s="203"/>
      <c r="H101" s="203"/>
      <c r="I101" s="204"/>
      <c r="J101" s="205">
        <f>J162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369</v>
      </c>
      <c r="E102" s="203"/>
      <c r="F102" s="203"/>
      <c r="G102" s="203"/>
      <c r="H102" s="203"/>
      <c r="I102" s="204"/>
      <c r="J102" s="205">
        <f>J170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103</v>
      </c>
      <c r="E103" s="203"/>
      <c r="F103" s="203"/>
      <c r="G103" s="203"/>
      <c r="H103" s="203"/>
      <c r="I103" s="204"/>
      <c r="J103" s="205">
        <f>J174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105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BESIP - III/2792 Koryta, úprava křižovatky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90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02 - Neuznatelné náklady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19</v>
      </c>
      <c r="D117" s="40"/>
      <c r="E117" s="40"/>
      <c r="F117" s="27" t="str">
        <f>F12</f>
        <v xml:space="preserve"> </v>
      </c>
      <c r="G117" s="40"/>
      <c r="H117" s="40"/>
      <c r="I117" s="147" t="s">
        <v>21</v>
      </c>
      <c r="J117" s="79" t="str">
        <f>IF(J12="","",J12)</f>
        <v>23. 11. 2017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23</v>
      </c>
      <c r="D119" s="40"/>
      <c r="E119" s="40"/>
      <c r="F119" s="27" t="str">
        <f>E15</f>
        <v>KSÚS Praha 5</v>
      </c>
      <c r="G119" s="40"/>
      <c r="H119" s="40"/>
      <c r="I119" s="147" t="s">
        <v>29</v>
      </c>
      <c r="J119" s="36" t="str">
        <f>E21</f>
        <v>NOZA s.r.o.Kladno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5.6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32</v>
      </c>
      <c r="J120" s="36" t="str">
        <f>E24</f>
        <v>Neubauerová Soňa, SK-Projekt Ostrov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106</v>
      </c>
      <c r="D122" s="210" t="s">
        <v>60</v>
      </c>
      <c r="E122" s="210" t="s">
        <v>56</v>
      </c>
      <c r="F122" s="210" t="s">
        <v>57</v>
      </c>
      <c r="G122" s="210" t="s">
        <v>107</v>
      </c>
      <c r="H122" s="210" t="s">
        <v>108</v>
      </c>
      <c r="I122" s="211" t="s">
        <v>109</v>
      </c>
      <c r="J122" s="212" t="s">
        <v>94</v>
      </c>
      <c r="K122" s="213" t="s">
        <v>110</v>
      </c>
      <c r="L122" s="214"/>
      <c r="M122" s="100" t="s">
        <v>1</v>
      </c>
      <c r="N122" s="101" t="s">
        <v>39</v>
      </c>
      <c r="O122" s="101" t="s">
        <v>111</v>
      </c>
      <c r="P122" s="101" t="s">
        <v>112</v>
      </c>
      <c r="Q122" s="101" t="s">
        <v>113</v>
      </c>
      <c r="R122" s="101" t="s">
        <v>114</v>
      </c>
      <c r="S122" s="101" t="s">
        <v>115</v>
      </c>
      <c r="T122" s="102" t="s">
        <v>116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117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</f>
        <v>0</v>
      </c>
      <c r="Q123" s="104"/>
      <c r="R123" s="217">
        <f>R124</f>
        <v>1.4466100000000002</v>
      </c>
      <c r="S123" s="104"/>
      <c r="T123" s="218">
        <f>T124</f>
        <v>0.32000000000000001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96</v>
      </c>
      <c r="BK123" s="219">
        <f>BK124</f>
        <v>0</v>
      </c>
    </row>
    <row r="124" s="12" customFormat="1" ht="25.92" customHeight="1">
      <c r="A124" s="12"/>
      <c r="B124" s="220"/>
      <c r="C124" s="221"/>
      <c r="D124" s="222" t="s">
        <v>74</v>
      </c>
      <c r="E124" s="223" t="s">
        <v>118</v>
      </c>
      <c r="F124" s="223" t="s">
        <v>119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P125+P145+P154+P162+P170+P174</f>
        <v>0</v>
      </c>
      <c r="Q124" s="228"/>
      <c r="R124" s="229">
        <f>R125+R145+R154+R162+R170+R174</f>
        <v>1.4466100000000002</v>
      </c>
      <c r="S124" s="228"/>
      <c r="T124" s="230">
        <f>T125+T145+T154+T162+T170+T174</f>
        <v>0.32000000000000001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83</v>
      </c>
      <c r="AT124" s="232" t="s">
        <v>74</v>
      </c>
      <c r="AU124" s="232" t="s">
        <v>75</v>
      </c>
      <c r="AY124" s="231" t="s">
        <v>120</v>
      </c>
      <c r="BK124" s="233">
        <f>BK125+BK145+BK154+BK162+BK170+BK174</f>
        <v>0</v>
      </c>
    </row>
    <row r="125" s="12" customFormat="1" ht="22.8" customHeight="1">
      <c r="A125" s="12"/>
      <c r="B125" s="220"/>
      <c r="C125" s="221"/>
      <c r="D125" s="222" t="s">
        <v>74</v>
      </c>
      <c r="E125" s="234" t="s">
        <v>83</v>
      </c>
      <c r="F125" s="234" t="s">
        <v>121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SUM(P126:P144)</f>
        <v>0</v>
      </c>
      <c r="Q125" s="228"/>
      <c r="R125" s="229">
        <f>SUM(R126:R144)</f>
        <v>0.00021000000000000001</v>
      </c>
      <c r="S125" s="228"/>
      <c r="T125" s="230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83</v>
      </c>
      <c r="AT125" s="232" t="s">
        <v>74</v>
      </c>
      <c r="AU125" s="232" t="s">
        <v>83</v>
      </c>
      <c r="AY125" s="231" t="s">
        <v>120</v>
      </c>
      <c r="BK125" s="233">
        <f>SUM(BK126:BK144)</f>
        <v>0</v>
      </c>
    </row>
    <row r="126" s="2" customFormat="1" ht="21.75" customHeight="1">
      <c r="A126" s="38"/>
      <c r="B126" s="39"/>
      <c r="C126" s="236" t="s">
        <v>83</v>
      </c>
      <c r="D126" s="236" t="s">
        <v>122</v>
      </c>
      <c r="E126" s="237" t="s">
        <v>370</v>
      </c>
      <c r="F126" s="238" t="s">
        <v>371</v>
      </c>
      <c r="G126" s="239" t="s">
        <v>372</v>
      </c>
      <c r="H126" s="240">
        <v>1.2</v>
      </c>
      <c r="I126" s="241"/>
      <c r="J126" s="240">
        <f>ROUND(I126*H126,2)</f>
        <v>0</v>
      </c>
      <c r="K126" s="242"/>
      <c r="L126" s="44"/>
      <c r="M126" s="243" t="s">
        <v>1</v>
      </c>
      <c r="N126" s="244" t="s">
        <v>40</v>
      </c>
      <c r="O126" s="91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7" t="s">
        <v>126</v>
      </c>
      <c r="AT126" s="247" t="s">
        <v>122</v>
      </c>
      <c r="AU126" s="247" t="s">
        <v>85</v>
      </c>
      <c r="AY126" s="17" t="s">
        <v>120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7" t="s">
        <v>83</v>
      </c>
      <c r="BK126" s="248">
        <f>ROUND(I126*H126,2)</f>
        <v>0</v>
      </c>
      <c r="BL126" s="17" t="s">
        <v>126</v>
      </c>
      <c r="BM126" s="247" t="s">
        <v>373</v>
      </c>
    </row>
    <row r="127" s="13" customFormat="1">
      <c r="A127" s="13"/>
      <c r="B127" s="249"/>
      <c r="C127" s="250"/>
      <c r="D127" s="251" t="s">
        <v>128</v>
      </c>
      <c r="E127" s="252" t="s">
        <v>1</v>
      </c>
      <c r="F127" s="253" t="s">
        <v>374</v>
      </c>
      <c r="G127" s="250"/>
      <c r="H127" s="252" t="s">
        <v>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128</v>
      </c>
      <c r="AU127" s="259" t="s">
        <v>85</v>
      </c>
      <c r="AV127" s="13" t="s">
        <v>83</v>
      </c>
      <c r="AW127" s="13" t="s">
        <v>31</v>
      </c>
      <c r="AX127" s="13" t="s">
        <v>75</v>
      </c>
      <c r="AY127" s="259" t="s">
        <v>120</v>
      </c>
    </row>
    <row r="128" s="13" customFormat="1">
      <c r="A128" s="13"/>
      <c r="B128" s="249"/>
      <c r="C128" s="250"/>
      <c r="D128" s="251" t="s">
        <v>128</v>
      </c>
      <c r="E128" s="252" t="s">
        <v>1</v>
      </c>
      <c r="F128" s="253" t="s">
        <v>375</v>
      </c>
      <c r="G128" s="250"/>
      <c r="H128" s="252" t="s">
        <v>1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128</v>
      </c>
      <c r="AU128" s="259" t="s">
        <v>85</v>
      </c>
      <c r="AV128" s="13" t="s">
        <v>83</v>
      </c>
      <c r="AW128" s="13" t="s">
        <v>31</v>
      </c>
      <c r="AX128" s="13" t="s">
        <v>75</v>
      </c>
      <c r="AY128" s="259" t="s">
        <v>120</v>
      </c>
    </row>
    <row r="129" s="13" customFormat="1">
      <c r="A129" s="13"/>
      <c r="B129" s="249"/>
      <c r="C129" s="250"/>
      <c r="D129" s="251" t="s">
        <v>128</v>
      </c>
      <c r="E129" s="252" t="s">
        <v>1</v>
      </c>
      <c r="F129" s="253" t="s">
        <v>376</v>
      </c>
      <c r="G129" s="250"/>
      <c r="H129" s="252" t="s">
        <v>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128</v>
      </c>
      <c r="AU129" s="259" t="s">
        <v>85</v>
      </c>
      <c r="AV129" s="13" t="s">
        <v>83</v>
      </c>
      <c r="AW129" s="13" t="s">
        <v>31</v>
      </c>
      <c r="AX129" s="13" t="s">
        <v>75</v>
      </c>
      <c r="AY129" s="259" t="s">
        <v>120</v>
      </c>
    </row>
    <row r="130" s="14" customFormat="1">
      <c r="A130" s="14"/>
      <c r="B130" s="260"/>
      <c r="C130" s="261"/>
      <c r="D130" s="251" t="s">
        <v>128</v>
      </c>
      <c r="E130" s="262" t="s">
        <v>1</v>
      </c>
      <c r="F130" s="263" t="s">
        <v>377</v>
      </c>
      <c r="G130" s="261"/>
      <c r="H130" s="264">
        <v>1.2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0" t="s">
        <v>128</v>
      </c>
      <c r="AU130" s="270" t="s">
        <v>85</v>
      </c>
      <c r="AV130" s="14" t="s">
        <v>85</v>
      </c>
      <c r="AW130" s="14" t="s">
        <v>31</v>
      </c>
      <c r="AX130" s="14" t="s">
        <v>83</v>
      </c>
      <c r="AY130" s="270" t="s">
        <v>120</v>
      </c>
    </row>
    <row r="131" s="2" customFormat="1" ht="21.75" customHeight="1">
      <c r="A131" s="38"/>
      <c r="B131" s="39"/>
      <c r="C131" s="236" t="s">
        <v>85</v>
      </c>
      <c r="D131" s="236" t="s">
        <v>122</v>
      </c>
      <c r="E131" s="237" t="s">
        <v>378</v>
      </c>
      <c r="F131" s="238" t="s">
        <v>379</v>
      </c>
      <c r="G131" s="239" t="s">
        <v>372</v>
      </c>
      <c r="H131" s="240">
        <v>1.2</v>
      </c>
      <c r="I131" s="241"/>
      <c r="J131" s="240">
        <f>ROUND(I131*H131,2)</f>
        <v>0</v>
      </c>
      <c r="K131" s="242"/>
      <c r="L131" s="44"/>
      <c r="M131" s="243" t="s">
        <v>1</v>
      </c>
      <c r="N131" s="244" t="s">
        <v>40</v>
      </c>
      <c r="O131" s="91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7" t="s">
        <v>126</v>
      </c>
      <c r="AT131" s="247" t="s">
        <v>122</v>
      </c>
      <c r="AU131" s="247" t="s">
        <v>85</v>
      </c>
      <c r="AY131" s="17" t="s">
        <v>120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7" t="s">
        <v>83</v>
      </c>
      <c r="BK131" s="248">
        <f>ROUND(I131*H131,2)</f>
        <v>0</v>
      </c>
      <c r="BL131" s="17" t="s">
        <v>126</v>
      </c>
      <c r="BM131" s="247" t="s">
        <v>380</v>
      </c>
    </row>
    <row r="132" s="13" customFormat="1">
      <c r="A132" s="13"/>
      <c r="B132" s="249"/>
      <c r="C132" s="250"/>
      <c r="D132" s="251" t="s">
        <v>128</v>
      </c>
      <c r="E132" s="252" t="s">
        <v>1</v>
      </c>
      <c r="F132" s="253" t="s">
        <v>381</v>
      </c>
      <c r="G132" s="250"/>
      <c r="H132" s="252" t="s">
        <v>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128</v>
      </c>
      <c r="AU132" s="259" t="s">
        <v>85</v>
      </c>
      <c r="AV132" s="13" t="s">
        <v>83</v>
      </c>
      <c r="AW132" s="13" t="s">
        <v>31</v>
      </c>
      <c r="AX132" s="13" t="s">
        <v>75</v>
      </c>
      <c r="AY132" s="259" t="s">
        <v>120</v>
      </c>
    </row>
    <row r="133" s="14" customFormat="1">
      <c r="A133" s="14"/>
      <c r="B133" s="260"/>
      <c r="C133" s="261"/>
      <c r="D133" s="251" t="s">
        <v>128</v>
      </c>
      <c r="E133" s="262" t="s">
        <v>1</v>
      </c>
      <c r="F133" s="263" t="s">
        <v>377</v>
      </c>
      <c r="G133" s="261"/>
      <c r="H133" s="264">
        <v>1.2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128</v>
      </c>
      <c r="AU133" s="270" t="s">
        <v>85</v>
      </c>
      <c r="AV133" s="14" t="s">
        <v>85</v>
      </c>
      <c r="AW133" s="14" t="s">
        <v>31</v>
      </c>
      <c r="AX133" s="14" t="s">
        <v>83</v>
      </c>
      <c r="AY133" s="270" t="s">
        <v>120</v>
      </c>
    </row>
    <row r="134" s="2" customFormat="1" ht="16.5" customHeight="1">
      <c r="A134" s="38"/>
      <c r="B134" s="39"/>
      <c r="C134" s="236" t="s">
        <v>140</v>
      </c>
      <c r="D134" s="236" t="s">
        <v>122</v>
      </c>
      <c r="E134" s="237" t="s">
        <v>382</v>
      </c>
      <c r="F134" s="238" t="s">
        <v>383</v>
      </c>
      <c r="G134" s="239" t="s">
        <v>125</v>
      </c>
      <c r="H134" s="240">
        <v>4</v>
      </c>
      <c r="I134" s="241"/>
      <c r="J134" s="240">
        <f>ROUND(I134*H134,2)</f>
        <v>0</v>
      </c>
      <c r="K134" s="242"/>
      <c r="L134" s="44"/>
      <c r="M134" s="243" t="s">
        <v>1</v>
      </c>
      <c r="N134" s="244" t="s">
        <v>40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126</v>
      </c>
      <c r="AT134" s="247" t="s">
        <v>122</v>
      </c>
      <c r="AU134" s="247" t="s">
        <v>85</v>
      </c>
      <c r="AY134" s="17" t="s">
        <v>120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83</v>
      </c>
      <c r="BK134" s="248">
        <f>ROUND(I134*H134,2)</f>
        <v>0</v>
      </c>
      <c r="BL134" s="17" t="s">
        <v>126</v>
      </c>
      <c r="BM134" s="247" t="s">
        <v>384</v>
      </c>
    </row>
    <row r="135" s="13" customFormat="1">
      <c r="A135" s="13"/>
      <c r="B135" s="249"/>
      <c r="C135" s="250"/>
      <c r="D135" s="251" t="s">
        <v>128</v>
      </c>
      <c r="E135" s="252" t="s">
        <v>1</v>
      </c>
      <c r="F135" s="253" t="s">
        <v>385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128</v>
      </c>
      <c r="AU135" s="259" t="s">
        <v>85</v>
      </c>
      <c r="AV135" s="13" t="s">
        <v>83</v>
      </c>
      <c r="AW135" s="13" t="s">
        <v>31</v>
      </c>
      <c r="AX135" s="13" t="s">
        <v>75</v>
      </c>
      <c r="AY135" s="259" t="s">
        <v>120</v>
      </c>
    </row>
    <row r="136" s="14" customFormat="1">
      <c r="A136" s="14"/>
      <c r="B136" s="260"/>
      <c r="C136" s="261"/>
      <c r="D136" s="251" t="s">
        <v>128</v>
      </c>
      <c r="E136" s="262" t="s">
        <v>1</v>
      </c>
      <c r="F136" s="263" t="s">
        <v>126</v>
      </c>
      <c r="G136" s="261"/>
      <c r="H136" s="264">
        <v>4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128</v>
      </c>
      <c r="AU136" s="270" t="s">
        <v>85</v>
      </c>
      <c r="AV136" s="14" t="s">
        <v>85</v>
      </c>
      <c r="AW136" s="14" t="s">
        <v>31</v>
      </c>
      <c r="AX136" s="14" t="s">
        <v>83</v>
      </c>
      <c r="AY136" s="270" t="s">
        <v>120</v>
      </c>
    </row>
    <row r="137" s="2" customFormat="1" ht="16.5" customHeight="1">
      <c r="A137" s="38"/>
      <c r="B137" s="39"/>
      <c r="C137" s="236" t="s">
        <v>126</v>
      </c>
      <c r="D137" s="236" t="s">
        <v>122</v>
      </c>
      <c r="E137" s="237" t="s">
        <v>386</v>
      </c>
      <c r="F137" s="238" t="s">
        <v>387</v>
      </c>
      <c r="G137" s="239" t="s">
        <v>125</v>
      </c>
      <c r="H137" s="240">
        <v>4</v>
      </c>
      <c r="I137" s="241"/>
      <c r="J137" s="240">
        <f>ROUND(I137*H137,2)</f>
        <v>0</v>
      </c>
      <c r="K137" s="242"/>
      <c r="L137" s="44"/>
      <c r="M137" s="243" t="s">
        <v>1</v>
      </c>
      <c r="N137" s="244" t="s">
        <v>40</v>
      </c>
      <c r="O137" s="91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126</v>
      </c>
      <c r="AT137" s="247" t="s">
        <v>122</v>
      </c>
      <c r="AU137" s="247" t="s">
        <v>85</v>
      </c>
      <c r="AY137" s="17" t="s">
        <v>120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83</v>
      </c>
      <c r="BK137" s="248">
        <f>ROUND(I137*H137,2)</f>
        <v>0</v>
      </c>
      <c r="BL137" s="17" t="s">
        <v>126</v>
      </c>
      <c r="BM137" s="247" t="s">
        <v>388</v>
      </c>
    </row>
    <row r="138" s="13" customFormat="1">
      <c r="A138" s="13"/>
      <c r="B138" s="249"/>
      <c r="C138" s="250"/>
      <c r="D138" s="251" t="s">
        <v>128</v>
      </c>
      <c r="E138" s="252" t="s">
        <v>1</v>
      </c>
      <c r="F138" s="253" t="s">
        <v>389</v>
      </c>
      <c r="G138" s="250"/>
      <c r="H138" s="252" t="s">
        <v>1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128</v>
      </c>
      <c r="AU138" s="259" t="s">
        <v>85</v>
      </c>
      <c r="AV138" s="13" t="s">
        <v>83</v>
      </c>
      <c r="AW138" s="13" t="s">
        <v>31</v>
      </c>
      <c r="AX138" s="13" t="s">
        <v>75</v>
      </c>
      <c r="AY138" s="259" t="s">
        <v>120</v>
      </c>
    </row>
    <row r="139" s="14" customFormat="1">
      <c r="A139" s="14"/>
      <c r="B139" s="260"/>
      <c r="C139" s="261"/>
      <c r="D139" s="251" t="s">
        <v>128</v>
      </c>
      <c r="E139" s="262" t="s">
        <v>1</v>
      </c>
      <c r="F139" s="263" t="s">
        <v>126</v>
      </c>
      <c r="G139" s="261"/>
      <c r="H139" s="264">
        <v>4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128</v>
      </c>
      <c r="AU139" s="270" t="s">
        <v>85</v>
      </c>
      <c r="AV139" s="14" t="s">
        <v>85</v>
      </c>
      <c r="AW139" s="14" t="s">
        <v>31</v>
      </c>
      <c r="AX139" s="14" t="s">
        <v>83</v>
      </c>
      <c r="AY139" s="270" t="s">
        <v>120</v>
      </c>
    </row>
    <row r="140" s="2" customFormat="1" ht="21.75" customHeight="1">
      <c r="A140" s="38"/>
      <c r="B140" s="39"/>
      <c r="C140" s="236" t="s">
        <v>165</v>
      </c>
      <c r="D140" s="236" t="s">
        <v>122</v>
      </c>
      <c r="E140" s="237" t="s">
        <v>141</v>
      </c>
      <c r="F140" s="238" t="s">
        <v>142</v>
      </c>
      <c r="G140" s="239" t="s">
        <v>125</v>
      </c>
      <c r="H140" s="240">
        <v>4</v>
      </c>
      <c r="I140" s="241"/>
      <c r="J140" s="240">
        <f>ROUND(I140*H140,2)</f>
        <v>0</v>
      </c>
      <c r="K140" s="242"/>
      <c r="L140" s="44"/>
      <c r="M140" s="243" t="s">
        <v>1</v>
      </c>
      <c r="N140" s="244" t="s">
        <v>40</v>
      </c>
      <c r="O140" s="91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7" t="s">
        <v>126</v>
      </c>
      <c r="AT140" s="247" t="s">
        <v>122</v>
      </c>
      <c r="AU140" s="247" t="s">
        <v>85</v>
      </c>
      <c r="AY140" s="17" t="s">
        <v>120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7" t="s">
        <v>83</v>
      </c>
      <c r="BK140" s="248">
        <f>ROUND(I140*H140,2)</f>
        <v>0</v>
      </c>
      <c r="BL140" s="17" t="s">
        <v>126</v>
      </c>
      <c r="BM140" s="247" t="s">
        <v>143</v>
      </c>
    </row>
    <row r="141" s="13" customFormat="1">
      <c r="A141" s="13"/>
      <c r="B141" s="249"/>
      <c r="C141" s="250"/>
      <c r="D141" s="251" t="s">
        <v>128</v>
      </c>
      <c r="E141" s="252" t="s">
        <v>1</v>
      </c>
      <c r="F141" s="253" t="s">
        <v>390</v>
      </c>
      <c r="G141" s="250"/>
      <c r="H141" s="252" t="s">
        <v>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128</v>
      </c>
      <c r="AU141" s="259" t="s">
        <v>85</v>
      </c>
      <c r="AV141" s="13" t="s">
        <v>83</v>
      </c>
      <c r="AW141" s="13" t="s">
        <v>31</v>
      </c>
      <c r="AX141" s="13" t="s">
        <v>75</v>
      </c>
      <c r="AY141" s="259" t="s">
        <v>120</v>
      </c>
    </row>
    <row r="142" s="14" customFormat="1">
      <c r="A142" s="14"/>
      <c r="B142" s="260"/>
      <c r="C142" s="261"/>
      <c r="D142" s="251" t="s">
        <v>128</v>
      </c>
      <c r="E142" s="262" t="s">
        <v>1</v>
      </c>
      <c r="F142" s="263" t="s">
        <v>126</v>
      </c>
      <c r="G142" s="261"/>
      <c r="H142" s="264">
        <v>4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128</v>
      </c>
      <c r="AU142" s="270" t="s">
        <v>85</v>
      </c>
      <c r="AV142" s="14" t="s">
        <v>85</v>
      </c>
      <c r="AW142" s="14" t="s">
        <v>31</v>
      </c>
      <c r="AX142" s="14" t="s">
        <v>83</v>
      </c>
      <c r="AY142" s="270" t="s">
        <v>120</v>
      </c>
    </row>
    <row r="143" s="2" customFormat="1" ht="16.5" customHeight="1">
      <c r="A143" s="38"/>
      <c r="B143" s="39"/>
      <c r="C143" s="271" t="s">
        <v>135</v>
      </c>
      <c r="D143" s="271" t="s">
        <v>131</v>
      </c>
      <c r="E143" s="272" t="s">
        <v>146</v>
      </c>
      <c r="F143" s="273" t="s">
        <v>147</v>
      </c>
      <c r="G143" s="274" t="s">
        <v>148</v>
      </c>
      <c r="H143" s="275">
        <v>0.20999999999999999</v>
      </c>
      <c r="I143" s="276"/>
      <c r="J143" s="275">
        <f>ROUND(I143*H143,2)</f>
        <v>0</v>
      </c>
      <c r="K143" s="277"/>
      <c r="L143" s="278"/>
      <c r="M143" s="279" t="s">
        <v>1</v>
      </c>
      <c r="N143" s="280" t="s">
        <v>40</v>
      </c>
      <c r="O143" s="91"/>
      <c r="P143" s="245">
        <f>O143*H143</f>
        <v>0</v>
      </c>
      <c r="Q143" s="245">
        <v>0.001</v>
      </c>
      <c r="R143" s="245">
        <f>Q143*H143</f>
        <v>0.00021000000000000001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135</v>
      </c>
      <c r="AT143" s="247" t="s">
        <v>131</v>
      </c>
      <c r="AU143" s="247" t="s">
        <v>85</v>
      </c>
      <c r="AY143" s="17" t="s">
        <v>120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83</v>
      </c>
      <c r="BK143" s="248">
        <f>ROUND(I143*H143,2)</f>
        <v>0</v>
      </c>
      <c r="BL143" s="17" t="s">
        <v>126</v>
      </c>
      <c r="BM143" s="247" t="s">
        <v>149</v>
      </c>
    </row>
    <row r="144" s="14" customFormat="1">
      <c r="A144" s="14"/>
      <c r="B144" s="260"/>
      <c r="C144" s="261"/>
      <c r="D144" s="251" t="s">
        <v>128</v>
      </c>
      <c r="E144" s="262" t="s">
        <v>1</v>
      </c>
      <c r="F144" s="263" t="s">
        <v>391</v>
      </c>
      <c r="G144" s="261"/>
      <c r="H144" s="264">
        <v>0.20999999999999999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128</v>
      </c>
      <c r="AU144" s="270" t="s">
        <v>85</v>
      </c>
      <c r="AV144" s="14" t="s">
        <v>85</v>
      </c>
      <c r="AW144" s="14" t="s">
        <v>31</v>
      </c>
      <c r="AX144" s="14" t="s">
        <v>83</v>
      </c>
      <c r="AY144" s="270" t="s">
        <v>120</v>
      </c>
    </row>
    <row r="145" s="12" customFormat="1" ht="22.8" customHeight="1">
      <c r="A145" s="12"/>
      <c r="B145" s="220"/>
      <c r="C145" s="221"/>
      <c r="D145" s="222" t="s">
        <v>74</v>
      </c>
      <c r="E145" s="234" t="s">
        <v>151</v>
      </c>
      <c r="F145" s="234" t="s">
        <v>152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SUM(P146:P153)</f>
        <v>0</v>
      </c>
      <c r="Q145" s="228"/>
      <c r="R145" s="229">
        <f>SUM(R146:R153)</f>
        <v>0</v>
      </c>
      <c r="S145" s="228"/>
      <c r="T145" s="230">
        <f>SUM(T146:T153)</f>
        <v>0.32000000000000001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83</v>
      </c>
      <c r="AT145" s="232" t="s">
        <v>74</v>
      </c>
      <c r="AU145" s="232" t="s">
        <v>83</v>
      </c>
      <c r="AY145" s="231" t="s">
        <v>120</v>
      </c>
      <c r="BK145" s="233">
        <f>SUM(BK146:BK153)</f>
        <v>0</v>
      </c>
    </row>
    <row r="146" s="2" customFormat="1" ht="21.75" customHeight="1">
      <c r="A146" s="38"/>
      <c r="B146" s="39"/>
      <c r="C146" s="236" t="s">
        <v>392</v>
      </c>
      <c r="D146" s="236" t="s">
        <v>122</v>
      </c>
      <c r="E146" s="237" t="s">
        <v>393</v>
      </c>
      <c r="F146" s="238" t="s">
        <v>394</v>
      </c>
      <c r="G146" s="239" t="s">
        <v>125</v>
      </c>
      <c r="H146" s="240">
        <v>4</v>
      </c>
      <c r="I146" s="241"/>
      <c r="J146" s="240">
        <f>ROUND(I146*H146,2)</f>
        <v>0</v>
      </c>
      <c r="K146" s="242"/>
      <c r="L146" s="44"/>
      <c r="M146" s="243" t="s">
        <v>1</v>
      </c>
      <c r="N146" s="244" t="s">
        <v>40</v>
      </c>
      <c r="O146" s="91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7" t="s">
        <v>126</v>
      </c>
      <c r="AT146" s="247" t="s">
        <v>122</v>
      </c>
      <c r="AU146" s="247" t="s">
        <v>85</v>
      </c>
      <c r="AY146" s="17" t="s">
        <v>120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7" t="s">
        <v>83</v>
      </c>
      <c r="BK146" s="248">
        <f>ROUND(I146*H146,2)</f>
        <v>0</v>
      </c>
      <c r="BL146" s="17" t="s">
        <v>126</v>
      </c>
      <c r="BM146" s="247" t="s">
        <v>395</v>
      </c>
    </row>
    <row r="147" s="13" customFormat="1">
      <c r="A147" s="13"/>
      <c r="B147" s="249"/>
      <c r="C147" s="250"/>
      <c r="D147" s="251" t="s">
        <v>128</v>
      </c>
      <c r="E147" s="252" t="s">
        <v>1</v>
      </c>
      <c r="F147" s="253" t="s">
        <v>396</v>
      </c>
      <c r="G147" s="250"/>
      <c r="H147" s="252" t="s">
        <v>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128</v>
      </c>
      <c r="AU147" s="259" t="s">
        <v>85</v>
      </c>
      <c r="AV147" s="13" t="s">
        <v>83</v>
      </c>
      <c r="AW147" s="13" t="s">
        <v>31</v>
      </c>
      <c r="AX147" s="13" t="s">
        <v>75</v>
      </c>
      <c r="AY147" s="259" t="s">
        <v>120</v>
      </c>
    </row>
    <row r="148" s="13" customFormat="1">
      <c r="A148" s="13"/>
      <c r="B148" s="249"/>
      <c r="C148" s="250"/>
      <c r="D148" s="251" t="s">
        <v>128</v>
      </c>
      <c r="E148" s="252" t="s">
        <v>1</v>
      </c>
      <c r="F148" s="253" t="s">
        <v>397</v>
      </c>
      <c r="G148" s="250"/>
      <c r="H148" s="252" t="s">
        <v>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128</v>
      </c>
      <c r="AU148" s="259" t="s">
        <v>85</v>
      </c>
      <c r="AV148" s="13" t="s">
        <v>83</v>
      </c>
      <c r="AW148" s="13" t="s">
        <v>31</v>
      </c>
      <c r="AX148" s="13" t="s">
        <v>75</v>
      </c>
      <c r="AY148" s="259" t="s">
        <v>120</v>
      </c>
    </row>
    <row r="149" s="14" customFormat="1">
      <c r="A149" s="14"/>
      <c r="B149" s="260"/>
      <c r="C149" s="261"/>
      <c r="D149" s="251" t="s">
        <v>128</v>
      </c>
      <c r="E149" s="262" t="s">
        <v>1</v>
      </c>
      <c r="F149" s="263" t="s">
        <v>398</v>
      </c>
      <c r="G149" s="261"/>
      <c r="H149" s="264">
        <v>4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128</v>
      </c>
      <c r="AU149" s="270" t="s">
        <v>85</v>
      </c>
      <c r="AV149" s="14" t="s">
        <v>85</v>
      </c>
      <c r="AW149" s="14" t="s">
        <v>31</v>
      </c>
      <c r="AX149" s="14" t="s">
        <v>83</v>
      </c>
      <c r="AY149" s="270" t="s">
        <v>120</v>
      </c>
    </row>
    <row r="150" s="2" customFormat="1" ht="21.75" customHeight="1">
      <c r="A150" s="38"/>
      <c r="B150" s="39"/>
      <c r="C150" s="236" t="s">
        <v>399</v>
      </c>
      <c r="D150" s="236" t="s">
        <v>122</v>
      </c>
      <c r="E150" s="237" t="s">
        <v>400</v>
      </c>
      <c r="F150" s="238" t="s">
        <v>401</v>
      </c>
      <c r="G150" s="239" t="s">
        <v>125</v>
      </c>
      <c r="H150" s="240">
        <v>4</v>
      </c>
      <c r="I150" s="241"/>
      <c r="J150" s="240">
        <f>ROUND(I150*H150,2)</f>
        <v>0</v>
      </c>
      <c r="K150" s="242"/>
      <c r="L150" s="44"/>
      <c r="M150" s="243" t="s">
        <v>1</v>
      </c>
      <c r="N150" s="244" t="s">
        <v>40</v>
      </c>
      <c r="O150" s="91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7" t="s">
        <v>126</v>
      </c>
      <c r="AT150" s="247" t="s">
        <v>122</v>
      </c>
      <c r="AU150" s="247" t="s">
        <v>85</v>
      </c>
      <c r="AY150" s="17" t="s">
        <v>120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7" t="s">
        <v>83</v>
      </c>
      <c r="BK150" s="248">
        <f>ROUND(I150*H150,2)</f>
        <v>0</v>
      </c>
      <c r="BL150" s="17" t="s">
        <v>126</v>
      </c>
      <c r="BM150" s="247" t="s">
        <v>402</v>
      </c>
    </row>
    <row r="151" s="2" customFormat="1" ht="16.5" customHeight="1">
      <c r="A151" s="38"/>
      <c r="B151" s="39"/>
      <c r="C151" s="236" t="s">
        <v>403</v>
      </c>
      <c r="D151" s="236" t="s">
        <v>122</v>
      </c>
      <c r="E151" s="237" t="s">
        <v>404</v>
      </c>
      <c r="F151" s="238" t="s">
        <v>405</v>
      </c>
      <c r="G151" s="239" t="s">
        <v>238</v>
      </c>
      <c r="H151" s="240">
        <v>8</v>
      </c>
      <c r="I151" s="241"/>
      <c r="J151" s="240">
        <f>ROUND(I151*H151,2)</f>
        <v>0</v>
      </c>
      <c r="K151" s="242"/>
      <c r="L151" s="44"/>
      <c r="M151" s="243" t="s">
        <v>1</v>
      </c>
      <c r="N151" s="244" t="s">
        <v>40</v>
      </c>
      <c r="O151" s="91"/>
      <c r="P151" s="245">
        <f>O151*H151</f>
        <v>0</v>
      </c>
      <c r="Q151" s="245">
        <v>0</v>
      </c>
      <c r="R151" s="245">
        <f>Q151*H151</f>
        <v>0</v>
      </c>
      <c r="S151" s="245">
        <v>0.040000000000000001</v>
      </c>
      <c r="T151" s="246">
        <f>S151*H151</f>
        <v>0.32000000000000001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7" t="s">
        <v>126</v>
      </c>
      <c r="AT151" s="247" t="s">
        <v>122</v>
      </c>
      <c r="AU151" s="247" t="s">
        <v>85</v>
      </c>
      <c r="AY151" s="17" t="s">
        <v>120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7" t="s">
        <v>83</v>
      </c>
      <c r="BK151" s="248">
        <f>ROUND(I151*H151,2)</f>
        <v>0</v>
      </c>
      <c r="BL151" s="17" t="s">
        <v>126</v>
      </c>
      <c r="BM151" s="247" t="s">
        <v>406</v>
      </c>
    </row>
    <row r="152" s="13" customFormat="1">
      <c r="A152" s="13"/>
      <c r="B152" s="249"/>
      <c r="C152" s="250"/>
      <c r="D152" s="251" t="s">
        <v>128</v>
      </c>
      <c r="E152" s="252" t="s">
        <v>1</v>
      </c>
      <c r="F152" s="253" t="s">
        <v>407</v>
      </c>
      <c r="G152" s="250"/>
      <c r="H152" s="252" t="s">
        <v>1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128</v>
      </c>
      <c r="AU152" s="259" t="s">
        <v>85</v>
      </c>
      <c r="AV152" s="13" t="s">
        <v>83</v>
      </c>
      <c r="AW152" s="13" t="s">
        <v>31</v>
      </c>
      <c r="AX152" s="13" t="s">
        <v>75</v>
      </c>
      <c r="AY152" s="259" t="s">
        <v>120</v>
      </c>
    </row>
    <row r="153" s="14" customFormat="1">
      <c r="A153" s="14"/>
      <c r="B153" s="260"/>
      <c r="C153" s="261"/>
      <c r="D153" s="251" t="s">
        <v>128</v>
      </c>
      <c r="E153" s="262" t="s">
        <v>1</v>
      </c>
      <c r="F153" s="263" t="s">
        <v>135</v>
      </c>
      <c r="G153" s="261"/>
      <c r="H153" s="264">
        <v>8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128</v>
      </c>
      <c r="AU153" s="270" t="s">
        <v>85</v>
      </c>
      <c r="AV153" s="14" t="s">
        <v>85</v>
      </c>
      <c r="AW153" s="14" t="s">
        <v>31</v>
      </c>
      <c r="AX153" s="14" t="s">
        <v>83</v>
      </c>
      <c r="AY153" s="270" t="s">
        <v>120</v>
      </c>
    </row>
    <row r="154" s="12" customFormat="1" ht="22.8" customHeight="1">
      <c r="A154" s="12"/>
      <c r="B154" s="220"/>
      <c r="C154" s="221"/>
      <c r="D154" s="222" t="s">
        <v>74</v>
      </c>
      <c r="E154" s="234" t="s">
        <v>153</v>
      </c>
      <c r="F154" s="234" t="s">
        <v>172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SUM(P155:P161)</f>
        <v>0</v>
      </c>
      <c r="Q154" s="228"/>
      <c r="R154" s="229">
        <f>SUM(R155:R161)</f>
        <v>0.4148</v>
      </c>
      <c r="S154" s="228"/>
      <c r="T154" s="230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1" t="s">
        <v>83</v>
      </c>
      <c r="AT154" s="232" t="s">
        <v>74</v>
      </c>
      <c r="AU154" s="232" t="s">
        <v>83</v>
      </c>
      <c r="AY154" s="231" t="s">
        <v>120</v>
      </c>
      <c r="BK154" s="233">
        <f>SUM(BK155:BK161)</f>
        <v>0</v>
      </c>
    </row>
    <row r="155" s="2" customFormat="1" ht="21.75" customHeight="1">
      <c r="A155" s="38"/>
      <c r="B155" s="39"/>
      <c r="C155" s="236" t="s">
        <v>231</v>
      </c>
      <c r="D155" s="236" t="s">
        <v>122</v>
      </c>
      <c r="E155" s="237" t="s">
        <v>408</v>
      </c>
      <c r="F155" s="238" t="s">
        <v>409</v>
      </c>
      <c r="G155" s="239" t="s">
        <v>125</v>
      </c>
      <c r="H155" s="240">
        <v>4</v>
      </c>
      <c r="I155" s="241"/>
      <c r="J155" s="240">
        <f>ROUND(I155*H155,2)</f>
        <v>0</v>
      </c>
      <c r="K155" s="242"/>
      <c r="L155" s="44"/>
      <c r="M155" s="243" t="s">
        <v>1</v>
      </c>
      <c r="N155" s="244" t="s">
        <v>40</v>
      </c>
      <c r="O155" s="91"/>
      <c r="P155" s="245">
        <f>O155*H155</f>
        <v>0</v>
      </c>
      <c r="Q155" s="245">
        <v>0.10100000000000001</v>
      </c>
      <c r="R155" s="245">
        <f>Q155*H155</f>
        <v>0.40400000000000003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126</v>
      </c>
      <c r="AT155" s="247" t="s">
        <v>122</v>
      </c>
      <c r="AU155" s="247" t="s">
        <v>85</v>
      </c>
      <c r="AY155" s="17" t="s">
        <v>120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7" t="s">
        <v>83</v>
      </c>
      <c r="BK155" s="248">
        <f>ROUND(I155*H155,2)</f>
        <v>0</v>
      </c>
      <c r="BL155" s="17" t="s">
        <v>126</v>
      </c>
      <c r="BM155" s="247" t="s">
        <v>410</v>
      </c>
    </row>
    <row r="156" s="13" customFormat="1">
      <c r="A156" s="13"/>
      <c r="B156" s="249"/>
      <c r="C156" s="250"/>
      <c r="D156" s="251" t="s">
        <v>128</v>
      </c>
      <c r="E156" s="252" t="s">
        <v>1</v>
      </c>
      <c r="F156" s="253" t="s">
        <v>411</v>
      </c>
      <c r="G156" s="250"/>
      <c r="H156" s="252" t="s">
        <v>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128</v>
      </c>
      <c r="AU156" s="259" t="s">
        <v>85</v>
      </c>
      <c r="AV156" s="13" t="s">
        <v>83</v>
      </c>
      <c r="AW156" s="13" t="s">
        <v>31</v>
      </c>
      <c r="AX156" s="13" t="s">
        <v>75</v>
      </c>
      <c r="AY156" s="259" t="s">
        <v>120</v>
      </c>
    </row>
    <row r="157" s="14" customFormat="1">
      <c r="A157" s="14"/>
      <c r="B157" s="260"/>
      <c r="C157" s="261"/>
      <c r="D157" s="251" t="s">
        <v>128</v>
      </c>
      <c r="E157" s="262" t="s">
        <v>1</v>
      </c>
      <c r="F157" s="263" t="s">
        <v>126</v>
      </c>
      <c r="G157" s="261"/>
      <c r="H157" s="264">
        <v>4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128</v>
      </c>
      <c r="AU157" s="270" t="s">
        <v>85</v>
      </c>
      <c r="AV157" s="14" t="s">
        <v>85</v>
      </c>
      <c r="AW157" s="14" t="s">
        <v>31</v>
      </c>
      <c r="AX157" s="14" t="s">
        <v>83</v>
      </c>
      <c r="AY157" s="270" t="s">
        <v>120</v>
      </c>
    </row>
    <row r="158" s="2" customFormat="1" ht="16.5" customHeight="1">
      <c r="A158" s="38"/>
      <c r="B158" s="39"/>
      <c r="C158" s="236" t="s">
        <v>235</v>
      </c>
      <c r="D158" s="236" t="s">
        <v>122</v>
      </c>
      <c r="E158" s="237" t="s">
        <v>412</v>
      </c>
      <c r="F158" s="238" t="s">
        <v>413</v>
      </c>
      <c r="G158" s="239" t="s">
        <v>125</v>
      </c>
      <c r="H158" s="240">
        <v>4</v>
      </c>
      <c r="I158" s="241"/>
      <c r="J158" s="240">
        <f>ROUND(I158*H158,2)</f>
        <v>0</v>
      </c>
      <c r="K158" s="242"/>
      <c r="L158" s="44"/>
      <c r="M158" s="243" t="s">
        <v>1</v>
      </c>
      <c r="N158" s="244" t="s">
        <v>40</v>
      </c>
      <c r="O158" s="91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126</v>
      </c>
      <c r="AT158" s="247" t="s">
        <v>122</v>
      </c>
      <c r="AU158" s="247" t="s">
        <v>85</v>
      </c>
      <c r="AY158" s="17" t="s">
        <v>120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7" t="s">
        <v>83</v>
      </c>
      <c r="BK158" s="248">
        <f>ROUND(I158*H158,2)</f>
        <v>0</v>
      </c>
      <c r="BL158" s="17" t="s">
        <v>126</v>
      </c>
      <c r="BM158" s="247" t="s">
        <v>414</v>
      </c>
    </row>
    <row r="159" s="13" customFormat="1">
      <c r="A159" s="13"/>
      <c r="B159" s="249"/>
      <c r="C159" s="250"/>
      <c r="D159" s="251" t="s">
        <v>128</v>
      </c>
      <c r="E159" s="252" t="s">
        <v>1</v>
      </c>
      <c r="F159" s="253" t="s">
        <v>415</v>
      </c>
      <c r="G159" s="250"/>
      <c r="H159" s="252" t="s">
        <v>1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128</v>
      </c>
      <c r="AU159" s="259" t="s">
        <v>85</v>
      </c>
      <c r="AV159" s="13" t="s">
        <v>83</v>
      </c>
      <c r="AW159" s="13" t="s">
        <v>31</v>
      </c>
      <c r="AX159" s="13" t="s">
        <v>75</v>
      </c>
      <c r="AY159" s="259" t="s">
        <v>120</v>
      </c>
    </row>
    <row r="160" s="14" customFormat="1">
      <c r="A160" s="14"/>
      <c r="B160" s="260"/>
      <c r="C160" s="261"/>
      <c r="D160" s="251" t="s">
        <v>128</v>
      </c>
      <c r="E160" s="262" t="s">
        <v>1</v>
      </c>
      <c r="F160" s="263" t="s">
        <v>126</v>
      </c>
      <c r="G160" s="261"/>
      <c r="H160" s="264">
        <v>4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128</v>
      </c>
      <c r="AU160" s="270" t="s">
        <v>85</v>
      </c>
      <c r="AV160" s="14" t="s">
        <v>85</v>
      </c>
      <c r="AW160" s="14" t="s">
        <v>31</v>
      </c>
      <c r="AX160" s="14" t="s">
        <v>83</v>
      </c>
      <c r="AY160" s="270" t="s">
        <v>120</v>
      </c>
    </row>
    <row r="161" s="2" customFormat="1" ht="21.75" customHeight="1">
      <c r="A161" s="38"/>
      <c r="B161" s="39"/>
      <c r="C161" s="236" t="s">
        <v>7</v>
      </c>
      <c r="D161" s="236" t="s">
        <v>122</v>
      </c>
      <c r="E161" s="237" t="s">
        <v>416</v>
      </c>
      <c r="F161" s="238" t="s">
        <v>417</v>
      </c>
      <c r="G161" s="239" t="s">
        <v>238</v>
      </c>
      <c r="H161" s="240">
        <v>3</v>
      </c>
      <c r="I161" s="241"/>
      <c r="J161" s="240">
        <f>ROUND(I161*H161,2)</f>
        <v>0</v>
      </c>
      <c r="K161" s="242"/>
      <c r="L161" s="44"/>
      <c r="M161" s="243" t="s">
        <v>1</v>
      </c>
      <c r="N161" s="244" t="s">
        <v>40</v>
      </c>
      <c r="O161" s="91"/>
      <c r="P161" s="245">
        <f>O161*H161</f>
        <v>0</v>
      </c>
      <c r="Q161" s="245">
        <v>0.0035999999999999999</v>
      </c>
      <c r="R161" s="245">
        <f>Q161*H161</f>
        <v>0.010800000000000001</v>
      </c>
      <c r="S161" s="245">
        <v>0</v>
      </c>
      <c r="T161" s="24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7" t="s">
        <v>126</v>
      </c>
      <c r="AT161" s="247" t="s">
        <v>122</v>
      </c>
      <c r="AU161" s="247" t="s">
        <v>85</v>
      </c>
      <c r="AY161" s="17" t="s">
        <v>120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7" t="s">
        <v>83</v>
      </c>
      <c r="BK161" s="248">
        <f>ROUND(I161*H161,2)</f>
        <v>0</v>
      </c>
      <c r="BL161" s="17" t="s">
        <v>126</v>
      </c>
      <c r="BM161" s="247" t="s">
        <v>418</v>
      </c>
    </row>
    <row r="162" s="12" customFormat="1" ht="22.8" customHeight="1">
      <c r="A162" s="12"/>
      <c r="B162" s="220"/>
      <c r="C162" s="221"/>
      <c r="D162" s="222" t="s">
        <v>74</v>
      </c>
      <c r="E162" s="234" t="s">
        <v>193</v>
      </c>
      <c r="F162" s="234" t="s">
        <v>194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SUM(P163:P169)</f>
        <v>0</v>
      </c>
      <c r="Q162" s="228"/>
      <c r="R162" s="229">
        <f>SUM(R163:R169)</f>
        <v>1.0316000000000001</v>
      </c>
      <c r="S162" s="228"/>
      <c r="T162" s="230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83</v>
      </c>
      <c r="AT162" s="232" t="s">
        <v>74</v>
      </c>
      <c r="AU162" s="232" t="s">
        <v>83</v>
      </c>
      <c r="AY162" s="231" t="s">
        <v>120</v>
      </c>
      <c r="BK162" s="233">
        <f>SUM(BK163:BK169)</f>
        <v>0</v>
      </c>
    </row>
    <row r="163" s="2" customFormat="1" ht="21.75" customHeight="1">
      <c r="A163" s="38"/>
      <c r="B163" s="39"/>
      <c r="C163" s="236" t="s">
        <v>260</v>
      </c>
      <c r="D163" s="236" t="s">
        <v>122</v>
      </c>
      <c r="E163" s="237" t="s">
        <v>419</v>
      </c>
      <c r="F163" s="238" t="s">
        <v>420</v>
      </c>
      <c r="G163" s="239" t="s">
        <v>238</v>
      </c>
      <c r="H163" s="240">
        <v>8</v>
      </c>
      <c r="I163" s="241"/>
      <c r="J163" s="240">
        <f>ROUND(I163*H163,2)</f>
        <v>0</v>
      </c>
      <c r="K163" s="242"/>
      <c r="L163" s="44"/>
      <c r="M163" s="243" t="s">
        <v>1</v>
      </c>
      <c r="N163" s="244" t="s">
        <v>40</v>
      </c>
      <c r="O163" s="91"/>
      <c r="P163" s="245">
        <f>O163*H163</f>
        <v>0</v>
      </c>
      <c r="Q163" s="245">
        <v>0.10095</v>
      </c>
      <c r="R163" s="245">
        <f>Q163*H163</f>
        <v>0.80759999999999998</v>
      </c>
      <c r="S163" s="245">
        <v>0</v>
      </c>
      <c r="T163" s="24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7" t="s">
        <v>126</v>
      </c>
      <c r="AT163" s="247" t="s">
        <v>122</v>
      </c>
      <c r="AU163" s="247" t="s">
        <v>85</v>
      </c>
      <c r="AY163" s="17" t="s">
        <v>120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7" t="s">
        <v>83</v>
      </c>
      <c r="BK163" s="248">
        <f>ROUND(I163*H163,2)</f>
        <v>0</v>
      </c>
      <c r="BL163" s="17" t="s">
        <v>126</v>
      </c>
      <c r="BM163" s="247" t="s">
        <v>421</v>
      </c>
    </row>
    <row r="164" s="13" customFormat="1">
      <c r="A164" s="13"/>
      <c r="B164" s="249"/>
      <c r="C164" s="250"/>
      <c r="D164" s="251" t="s">
        <v>128</v>
      </c>
      <c r="E164" s="252" t="s">
        <v>1</v>
      </c>
      <c r="F164" s="253" t="s">
        <v>422</v>
      </c>
      <c r="G164" s="250"/>
      <c r="H164" s="252" t="s">
        <v>1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128</v>
      </c>
      <c r="AU164" s="259" t="s">
        <v>85</v>
      </c>
      <c r="AV164" s="13" t="s">
        <v>83</v>
      </c>
      <c r="AW164" s="13" t="s">
        <v>31</v>
      </c>
      <c r="AX164" s="13" t="s">
        <v>75</v>
      </c>
      <c r="AY164" s="259" t="s">
        <v>120</v>
      </c>
    </row>
    <row r="165" s="14" customFormat="1">
      <c r="A165" s="14"/>
      <c r="B165" s="260"/>
      <c r="C165" s="261"/>
      <c r="D165" s="251" t="s">
        <v>128</v>
      </c>
      <c r="E165" s="262" t="s">
        <v>1</v>
      </c>
      <c r="F165" s="263" t="s">
        <v>135</v>
      </c>
      <c r="G165" s="261"/>
      <c r="H165" s="264">
        <v>8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128</v>
      </c>
      <c r="AU165" s="270" t="s">
        <v>85</v>
      </c>
      <c r="AV165" s="14" t="s">
        <v>85</v>
      </c>
      <c r="AW165" s="14" t="s">
        <v>31</v>
      </c>
      <c r="AX165" s="14" t="s">
        <v>83</v>
      </c>
      <c r="AY165" s="270" t="s">
        <v>120</v>
      </c>
    </row>
    <row r="166" s="2" customFormat="1" ht="21.75" customHeight="1">
      <c r="A166" s="38"/>
      <c r="B166" s="39"/>
      <c r="C166" s="271" t="s">
        <v>347</v>
      </c>
      <c r="D166" s="271" t="s">
        <v>131</v>
      </c>
      <c r="E166" s="272" t="s">
        <v>423</v>
      </c>
      <c r="F166" s="273" t="s">
        <v>424</v>
      </c>
      <c r="G166" s="274" t="s">
        <v>204</v>
      </c>
      <c r="H166" s="275">
        <v>16</v>
      </c>
      <c r="I166" s="276"/>
      <c r="J166" s="275">
        <f>ROUND(I166*H166,2)</f>
        <v>0</v>
      </c>
      <c r="K166" s="277"/>
      <c r="L166" s="278"/>
      <c r="M166" s="279" t="s">
        <v>1</v>
      </c>
      <c r="N166" s="280" t="s">
        <v>40</v>
      </c>
      <c r="O166" s="91"/>
      <c r="P166" s="245">
        <f>O166*H166</f>
        <v>0</v>
      </c>
      <c r="Q166" s="245">
        <v>0.014</v>
      </c>
      <c r="R166" s="245">
        <f>Q166*H166</f>
        <v>0.22400000000000001</v>
      </c>
      <c r="S166" s="245">
        <v>0</v>
      </c>
      <c r="T166" s="24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135</v>
      </c>
      <c r="AT166" s="247" t="s">
        <v>131</v>
      </c>
      <c r="AU166" s="247" t="s">
        <v>85</v>
      </c>
      <c r="AY166" s="17" t="s">
        <v>120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7" t="s">
        <v>83</v>
      </c>
      <c r="BK166" s="248">
        <f>ROUND(I166*H166,2)</f>
        <v>0</v>
      </c>
      <c r="BL166" s="17" t="s">
        <v>126</v>
      </c>
      <c r="BM166" s="247" t="s">
        <v>425</v>
      </c>
    </row>
    <row r="167" s="14" customFormat="1">
      <c r="A167" s="14"/>
      <c r="B167" s="260"/>
      <c r="C167" s="261"/>
      <c r="D167" s="251" t="s">
        <v>128</v>
      </c>
      <c r="E167" s="262" t="s">
        <v>1</v>
      </c>
      <c r="F167" s="263" t="s">
        <v>426</v>
      </c>
      <c r="G167" s="261"/>
      <c r="H167" s="264">
        <v>16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128</v>
      </c>
      <c r="AU167" s="270" t="s">
        <v>85</v>
      </c>
      <c r="AV167" s="14" t="s">
        <v>85</v>
      </c>
      <c r="AW167" s="14" t="s">
        <v>31</v>
      </c>
      <c r="AX167" s="14" t="s">
        <v>83</v>
      </c>
      <c r="AY167" s="270" t="s">
        <v>120</v>
      </c>
    </row>
    <row r="168" s="2" customFormat="1" ht="16.5" customHeight="1">
      <c r="A168" s="38"/>
      <c r="B168" s="39"/>
      <c r="C168" s="236" t="s">
        <v>351</v>
      </c>
      <c r="D168" s="236" t="s">
        <v>122</v>
      </c>
      <c r="E168" s="237" t="s">
        <v>291</v>
      </c>
      <c r="F168" s="238" t="s">
        <v>292</v>
      </c>
      <c r="G168" s="239" t="s">
        <v>238</v>
      </c>
      <c r="H168" s="240">
        <v>3</v>
      </c>
      <c r="I168" s="241"/>
      <c r="J168" s="240">
        <f>ROUND(I168*H168,2)</f>
        <v>0</v>
      </c>
      <c r="K168" s="242"/>
      <c r="L168" s="44"/>
      <c r="M168" s="243" t="s">
        <v>1</v>
      </c>
      <c r="N168" s="244" t="s">
        <v>40</v>
      </c>
      <c r="O168" s="91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7" t="s">
        <v>126</v>
      </c>
      <c r="AT168" s="247" t="s">
        <v>122</v>
      </c>
      <c r="AU168" s="247" t="s">
        <v>85</v>
      </c>
      <c r="AY168" s="17" t="s">
        <v>120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7" t="s">
        <v>83</v>
      </c>
      <c r="BK168" s="248">
        <f>ROUND(I168*H168,2)</f>
        <v>0</v>
      </c>
      <c r="BL168" s="17" t="s">
        <v>126</v>
      </c>
      <c r="BM168" s="247" t="s">
        <v>293</v>
      </c>
    </row>
    <row r="169" s="14" customFormat="1">
      <c r="A169" s="14"/>
      <c r="B169" s="260"/>
      <c r="C169" s="261"/>
      <c r="D169" s="251" t="s">
        <v>128</v>
      </c>
      <c r="E169" s="262" t="s">
        <v>1</v>
      </c>
      <c r="F169" s="263" t="s">
        <v>140</v>
      </c>
      <c r="G169" s="261"/>
      <c r="H169" s="264">
        <v>3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128</v>
      </c>
      <c r="AU169" s="270" t="s">
        <v>85</v>
      </c>
      <c r="AV169" s="14" t="s">
        <v>85</v>
      </c>
      <c r="AW169" s="14" t="s">
        <v>31</v>
      </c>
      <c r="AX169" s="14" t="s">
        <v>83</v>
      </c>
      <c r="AY169" s="270" t="s">
        <v>120</v>
      </c>
    </row>
    <row r="170" s="12" customFormat="1" ht="22.8" customHeight="1">
      <c r="A170" s="12"/>
      <c r="B170" s="220"/>
      <c r="C170" s="221"/>
      <c r="D170" s="222" t="s">
        <v>74</v>
      </c>
      <c r="E170" s="234" t="s">
        <v>427</v>
      </c>
      <c r="F170" s="234" t="s">
        <v>428</v>
      </c>
      <c r="G170" s="221"/>
      <c r="H170" s="221"/>
      <c r="I170" s="224"/>
      <c r="J170" s="235">
        <f>BK170</f>
        <v>0</v>
      </c>
      <c r="K170" s="221"/>
      <c r="L170" s="226"/>
      <c r="M170" s="227"/>
      <c r="N170" s="228"/>
      <c r="O170" s="228"/>
      <c r="P170" s="229">
        <f>SUM(P171:P173)</f>
        <v>0</v>
      </c>
      <c r="Q170" s="228"/>
      <c r="R170" s="229">
        <f>SUM(R171:R173)</f>
        <v>0</v>
      </c>
      <c r="S170" s="228"/>
      <c r="T170" s="23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1" t="s">
        <v>83</v>
      </c>
      <c r="AT170" s="232" t="s">
        <v>74</v>
      </c>
      <c r="AU170" s="232" t="s">
        <v>83</v>
      </c>
      <c r="AY170" s="231" t="s">
        <v>120</v>
      </c>
      <c r="BK170" s="233">
        <f>SUM(BK171:BK173)</f>
        <v>0</v>
      </c>
    </row>
    <row r="171" s="2" customFormat="1" ht="21.75" customHeight="1">
      <c r="A171" s="38"/>
      <c r="B171" s="39"/>
      <c r="C171" s="236" t="s">
        <v>364</v>
      </c>
      <c r="D171" s="236" t="s">
        <v>122</v>
      </c>
      <c r="E171" s="237" t="s">
        <v>429</v>
      </c>
      <c r="F171" s="238" t="s">
        <v>430</v>
      </c>
      <c r="G171" s="239" t="s">
        <v>125</v>
      </c>
      <c r="H171" s="240">
        <v>1315</v>
      </c>
      <c r="I171" s="241"/>
      <c r="J171" s="240">
        <f>ROUND(I171*H171,2)</f>
        <v>0</v>
      </c>
      <c r="K171" s="242"/>
      <c r="L171" s="44"/>
      <c r="M171" s="243" t="s">
        <v>1</v>
      </c>
      <c r="N171" s="244" t="s">
        <v>40</v>
      </c>
      <c r="O171" s="91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7" t="s">
        <v>126</v>
      </c>
      <c r="AT171" s="247" t="s">
        <v>122</v>
      </c>
      <c r="AU171" s="247" t="s">
        <v>85</v>
      </c>
      <c r="AY171" s="17" t="s">
        <v>120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7" t="s">
        <v>83</v>
      </c>
      <c r="BK171" s="248">
        <f>ROUND(I171*H171,2)</f>
        <v>0</v>
      </c>
      <c r="BL171" s="17" t="s">
        <v>126</v>
      </c>
      <c r="BM171" s="247" t="s">
        <v>431</v>
      </c>
    </row>
    <row r="172" s="13" customFormat="1">
      <c r="A172" s="13"/>
      <c r="B172" s="249"/>
      <c r="C172" s="250"/>
      <c r="D172" s="251" t="s">
        <v>128</v>
      </c>
      <c r="E172" s="252" t="s">
        <v>1</v>
      </c>
      <c r="F172" s="253" t="s">
        <v>432</v>
      </c>
      <c r="G172" s="250"/>
      <c r="H172" s="252" t="s">
        <v>1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128</v>
      </c>
      <c r="AU172" s="259" t="s">
        <v>85</v>
      </c>
      <c r="AV172" s="13" t="s">
        <v>83</v>
      </c>
      <c r="AW172" s="13" t="s">
        <v>31</v>
      </c>
      <c r="AX172" s="13" t="s">
        <v>75</v>
      </c>
      <c r="AY172" s="259" t="s">
        <v>120</v>
      </c>
    </row>
    <row r="173" s="14" customFormat="1">
      <c r="A173" s="14"/>
      <c r="B173" s="260"/>
      <c r="C173" s="261"/>
      <c r="D173" s="251" t="s">
        <v>128</v>
      </c>
      <c r="E173" s="262" t="s">
        <v>1</v>
      </c>
      <c r="F173" s="263" t="s">
        <v>158</v>
      </c>
      <c r="G173" s="261"/>
      <c r="H173" s="264">
        <v>1315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0" t="s">
        <v>128</v>
      </c>
      <c r="AU173" s="270" t="s">
        <v>85</v>
      </c>
      <c r="AV173" s="14" t="s">
        <v>85</v>
      </c>
      <c r="AW173" s="14" t="s">
        <v>31</v>
      </c>
      <c r="AX173" s="14" t="s">
        <v>83</v>
      </c>
      <c r="AY173" s="270" t="s">
        <v>120</v>
      </c>
    </row>
    <row r="174" s="12" customFormat="1" ht="22.8" customHeight="1">
      <c r="A174" s="12"/>
      <c r="B174" s="220"/>
      <c r="C174" s="221"/>
      <c r="D174" s="222" t="s">
        <v>74</v>
      </c>
      <c r="E174" s="234" t="s">
        <v>310</v>
      </c>
      <c r="F174" s="234" t="s">
        <v>311</v>
      </c>
      <c r="G174" s="221"/>
      <c r="H174" s="221"/>
      <c r="I174" s="224"/>
      <c r="J174" s="235">
        <f>BK174</f>
        <v>0</v>
      </c>
      <c r="K174" s="221"/>
      <c r="L174" s="226"/>
      <c r="M174" s="227"/>
      <c r="N174" s="228"/>
      <c r="O174" s="228"/>
      <c r="P174" s="229">
        <f>SUM(P175:P180)</f>
        <v>0</v>
      </c>
      <c r="Q174" s="228"/>
      <c r="R174" s="229">
        <f>SUM(R175:R180)</f>
        <v>0</v>
      </c>
      <c r="S174" s="228"/>
      <c r="T174" s="230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83</v>
      </c>
      <c r="AT174" s="232" t="s">
        <v>74</v>
      </c>
      <c r="AU174" s="232" t="s">
        <v>83</v>
      </c>
      <c r="AY174" s="231" t="s">
        <v>120</v>
      </c>
      <c r="BK174" s="233">
        <f>SUM(BK175:BK180)</f>
        <v>0</v>
      </c>
    </row>
    <row r="175" s="2" customFormat="1" ht="16.5" customHeight="1">
      <c r="A175" s="38"/>
      <c r="B175" s="39"/>
      <c r="C175" s="236" t="s">
        <v>433</v>
      </c>
      <c r="D175" s="236" t="s">
        <v>122</v>
      </c>
      <c r="E175" s="237" t="s">
        <v>313</v>
      </c>
      <c r="F175" s="238" t="s">
        <v>314</v>
      </c>
      <c r="G175" s="239" t="s">
        <v>134</v>
      </c>
      <c r="H175" s="240">
        <v>0.32000000000000001</v>
      </c>
      <c r="I175" s="241"/>
      <c r="J175" s="240">
        <f>ROUND(I175*H175,2)</f>
        <v>0</v>
      </c>
      <c r="K175" s="242"/>
      <c r="L175" s="44"/>
      <c r="M175" s="243" t="s">
        <v>1</v>
      </c>
      <c r="N175" s="244" t="s">
        <v>40</v>
      </c>
      <c r="O175" s="91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126</v>
      </c>
      <c r="AT175" s="247" t="s">
        <v>122</v>
      </c>
      <c r="AU175" s="247" t="s">
        <v>85</v>
      </c>
      <c r="AY175" s="17" t="s">
        <v>120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7" t="s">
        <v>83</v>
      </c>
      <c r="BK175" s="248">
        <f>ROUND(I175*H175,2)</f>
        <v>0</v>
      </c>
      <c r="BL175" s="17" t="s">
        <v>126</v>
      </c>
      <c r="BM175" s="247" t="s">
        <v>315</v>
      </c>
    </row>
    <row r="176" s="2" customFormat="1" ht="21.75" customHeight="1">
      <c r="A176" s="38"/>
      <c r="B176" s="39"/>
      <c r="C176" s="236" t="s">
        <v>434</v>
      </c>
      <c r="D176" s="236" t="s">
        <v>122</v>
      </c>
      <c r="E176" s="237" t="s">
        <v>317</v>
      </c>
      <c r="F176" s="238" t="s">
        <v>318</v>
      </c>
      <c r="G176" s="239" t="s">
        <v>134</v>
      </c>
      <c r="H176" s="240">
        <v>2.2400000000000002</v>
      </c>
      <c r="I176" s="241"/>
      <c r="J176" s="240">
        <f>ROUND(I176*H176,2)</f>
        <v>0</v>
      </c>
      <c r="K176" s="242"/>
      <c r="L176" s="44"/>
      <c r="M176" s="243" t="s">
        <v>1</v>
      </c>
      <c r="N176" s="244" t="s">
        <v>40</v>
      </c>
      <c r="O176" s="91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7" t="s">
        <v>126</v>
      </c>
      <c r="AT176" s="247" t="s">
        <v>122</v>
      </c>
      <c r="AU176" s="247" t="s">
        <v>85</v>
      </c>
      <c r="AY176" s="17" t="s">
        <v>120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7" t="s">
        <v>83</v>
      </c>
      <c r="BK176" s="248">
        <f>ROUND(I176*H176,2)</f>
        <v>0</v>
      </c>
      <c r="BL176" s="17" t="s">
        <v>126</v>
      </c>
      <c r="BM176" s="247" t="s">
        <v>319</v>
      </c>
    </row>
    <row r="177" s="14" customFormat="1">
      <c r="A177" s="14"/>
      <c r="B177" s="260"/>
      <c r="C177" s="261"/>
      <c r="D177" s="251" t="s">
        <v>128</v>
      </c>
      <c r="E177" s="262" t="s">
        <v>1</v>
      </c>
      <c r="F177" s="263" t="s">
        <v>435</v>
      </c>
      <c r="G177" s="261"/>
      <c r="H177" s="264">
        <v>2.2400000000000002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128</v>
      </c>
      <c r="AU177" s="270" t="s">
        <v>85</v>
      </c>
      <c r="AV177" s="14" t="s">
        <v>85</v>
      </c>
      <c r="AW177" s="14" t="s">
        <v>31</v>
      </c>
      <c r="AX177" s="14" t="s">
        <v>83</v>
      </c>
      <c r="AY177" s="270" t="s">
        <v>120</v>
      </c>
    </row>
    <row r="178" s="2" customFormat="1" ht="21.75" customHeight="1">
      <c r="A178" s="38"/>
      <c r="B178" s="39"/>
      <c r="C178" s="236" t="s">
        <v>255</v>
      </c>
      <c r="D178" s="236" t="s">
        <v>122</v>
      </c>
      <c r="E178" s="237" t="s">
        <v>322</v>
      </c>
      <c r="F178" s="238" t="s">
        <v>323</v>
      </c>
      <c r="G178" s="239" t="s">
        <v>134</v>
      </c>
      <c r="H178" s="240">
        <v>0.32000000000000001</v>
      </c>
      <c r="I178" s="241"/>
      <c r="J178" s="240">
        <f>ROUND(I178*H178,2)</f>
        <v>0</v>
      </c>
      <c r="K178" s="242"/>
      <c r="L178" s="44"/>
      <c r="M178" s="243" t="s">
        <v>1</v>
      </c>
      <c r="N178" s="244" t="s">
        <v>40</v>
      </c>
      <c r="O178" s="91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7" t="s">
        <v>126</v>
      </c>
      <c r="AT178" s="247" t="s">
        <v>122</v>
      </c>
      <c r="AU178" s="247" t="s">
        <v>85</v>
      </c>
      <c r="AY178" s="17" t="s">
        <v>120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7" t="s">
        <v>83</v>
      </c>
      <c r="BK178" s="248">
        <f>ROUND(I178*H178,2)</f>
        <v>0</v>
      </c>
      <c r="BL178" s="17" t="s">
        <v>126</v>
      </c>
      <c r="BM178" s="247" t="s">
        <v>436</v>
      </c>
    </row>
    <row r="179" s="14" customFormat="1">
      <c r="A179" s="14"/>
      <c r="B179" s="260"/>
      <c r="C179" s="261"/>
      <c r="D179" s="251" t="s">
        <v>128</v>
      </c>
      <c r="E179" s="262" t="s">
        <v>1</v>
      </c>
      <c r="F179" s="263" t="s">
        <v>437</v>
      </c>
      <c r="G179" s="261"/>
      <c r="H179" s="264">
        <v>0.32000000000000001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128</v>
      </c>
      <c r="AU179" s="270" t="s">
        <v>85</v>
      </c>
      <c r="AV179" s="14" t="s">
        <v>85</v>
      </c>
      <c r="AW179" s="14" t="s">
        <v>31</v>
      </c>
      <c r="AX179" s="14" t="s">
        <v>83</v>
      </c>
      <c r="AY179" s="270" t="s">
        <v>120</v>
      </c>
    </row>
    <row r="180" s="2" customFormat="1" ht="21.75" customHeight="1">
      <c r="A180" s="38"/>
      <c r="B180" s="39"/>
      <c r="C180" s="236" t="s">
        <v>438</v>
      </c>
      <c r="D180" s="236" t="s">
        <v>122</v>
      </c>
      <c r="E180" s="237" t="s">
        <v>337</v>
      </c>
      <c r="F180" s="238" t="s">
        <v>338</v>
      </c>
      <c r="G180" s="239" t="s">
        <v>134</v>
      </c>
      <c r="H180" s="240">
        <v>1.45</v>
      </c>
      <c r="I180" s="241"/>
      <c r="J180" s="240">
        <f>ROUND(I180*H180,2)</f>
        <v>0</v>
      </c>
      <c r="K180" s="242"/>
      <c r="L180" s="44"/>
      <c r="M180" s="292" t="s">
        <v>1</v>
      </c>
      <c r="N180" s="293" t="s">
        <v>40</v>
      </c>
      <c r="O180" s="294"/>
      <c r="P180" s="295">
        <f>O180*H180</f>
        <v>0</v>
      </c>
      <c r="Q180" s="295">
        <v>0</v>
      </c>
      <c r="R180" s="295">
        <f>Q180*H180</f>
        <v>0</v>
      </c>
      <c r="S180" s="295">
        <v>0</v>
      </c>
      <c r="T180" s="29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7" t="s">
        <v>126</v>
      </c>
      <c r="AT180" s="247" t="s">
        <v>122</v>
      </c>
      <c r="AU180" s="247" t="s">
        <v>85</v>
      </c>
      <c r="AY180" s="17" t="s">
        <v>120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7" t="s">
        <v>83</v>
      </c>
      <c r="BK180" s="248">
        <f>ROUND(I180*H180,2)</f>
        <v>0</v>
      </c>
      <c r="BL180" s="17" t="s">
        <v>126</v>
      </c>
      <c r="BM180" s="247" t="s">
        <v>339</v>
      </c>
    </row>
    <row r="181" s="2" customFormat="1" ht="6.96" customHeight="1">
      <c r="A181" s="38"/>
      <c r="B181" s="66"/>
      <c r="C181" s="67"/>
      <c r="D181" s="67"/>
      <c r="E181" s="67"/>
      <c r="F181" s="67"/>
      <c r="G181" s="67"/>
      <c r="H181" s="67"/>
      <c r="I181" s="183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sheet="1" autoFilter="0" formatColumns="0" formatRows="0" objects="1" scenarios="1" spinCount="100000" saltValue="V81rEtQyMeNB+2kP4jNOiQUVLc+etxovx89A/PB/IeSIui8NGfeAsqHczPA1m1JRfdM3+tISyJygHqMbULlPng==" hashValue="KWHB0zGdbnyjsTKgzIsB1O55lEVq4WV0EkPlyD6044Oe/g3fxCb89LIeUxqCC65oLlMnVvhRRBZQW8u3GG6ZtQ==" algorithmName="SHA-512" password="CC35"/>
  <autoFilter ref="C122:K18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SN-PC\SN</dc:creator>
  <cp:lastModifiedBy>SN-PC\SN</cp:lastModifiedBy>
  <dcterms:created xsi:type="dcterms:W3CDTF">2020-01-20T07:21:53Z</dcterms:created>
  <dcterms:modified xsi:type="dcterms:W3CDTF">2020-01-20T07:21:55Z</dcterms:modified>
</cp:coreProperties>
</file>