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filterPrivacy="1" defaultThemeVersion="124226"/>
  <bookViews>
    <workbookView xWindow="36616" yWindow="1035" windowWidth="29040" windowHeight="17640" activeTab="0"/>
  </bookViews>
  <sheets>
    <sheet name="neoceněný" sheetId="2" r:id="rId1"/>
  </sheets>
  <definedNames>
    <definedName name="_xlnm.Print_Area" localSheetId="0">'neoceněný'!$A$1:$J$140</definedName>
    <definedName name="_xlnm.Print_Titles" localSheetId="0">'neoceněný'!$1:$7</definedName>
  </definedNames>
  <calcPr calcId="191029"/>
  <extLst/>
</workbook>
</file>

<file path=xl/sharedStrings.xml><?xml version="1.0" encoding="utf-8"?>
<sst xmlns="http://schemas.openxmlformats.org/spreadsheetml/2006/main" count="318" uniqueCount="142">
  <si>
    <t>Položka</t>
  </si>
  <si>
    <t>Výkon / dodávka prací</t>
  </si>
  <si>
    <t>počet</t>
  </si>
  <si>
    <t>jedn.</t>
  </si>
  <si>
    <t>cena</t>
  </si>
  <si>
    <t>m.j.</t>
  </si>
  <si>
    <t>Kč</t>
  </si>
  <si>
    <t>1.</t>
  </si>
  <si>
    <t xml:space="preserve">VRTÁNÍ  A  ODKRYVNÉ  PRÁCE </t>
  </si>
  <si>
    <t>1.1.</t>
  </si>
  <si>
    <r>
      <t>A-</t>
    </r>
    <r>
      <rPr>
        <sz val="9"/>
        <rFont val="Arial CE"/>
        <family val="2"/>
      </rPr>
      <t xml:space="preserve"> VRTNÉ PRÁCE </t>
    </r>
  </si>
  <si>
    <t>Jádrové vrty vrtané TK v hloubkovém intervalu 0,0 - 10,0 m</t>
  </si>
  <si>
    <t>bm</t>
  </si>
  <si>
    <t>Jádrové vrty vrtané TK v hloubce &gt; 10,0 m</t>
  </si>
  <si>
    <t>Jádrové vrty vrtané dvojitou jádrovkou DIA korunkami s výplachem v hloubkovém intervalu 0,0 - 30,0 m</t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</si>
  <si>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</si>
  <si>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</si>
  <si>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ks</t>
  </si>
  <si>
    <t>1.2.</t>
  </si>
  <si>
    <r>
      <t>B-</t>
    </r>
    <r>
      <rPr>
        <sz val="9"/>
        <rFont val="Arial CE"/>
        <family val="2"/>
      </rPr>
      <t xml:space="preserve"> SOUVISEJÍCÍ PRÁCE </t>
    </r>
  </si>
  <si>
    <t>Příprava sondážního pracoviště pro vrty vrtané TK</t>
  </si>
  <si>
    <t>prac.</t>
  </si>
  <si>
    <t>Příprava sondážního pracoviště pro vrty vrtané s výplachem</t>
  </si>
  <si>
    <t>Příprava sondážního pracoviště pro vrty vrtané v obtížně přístupném terénu</t>
  </si>
  <si>
    <t>kp</t>
  </si>
  <si>
    <t>Provozní pažení a odpažení vrtů</t>
  </si>
  <si>
    <t>Osazení zhlaví vrtu (HG, inklino)</t>
  </si>
  <si>
    <t>Prostoje vrtné soupravy při realizaci presiometrických zkoušek a karotážního měření</t>
  </si>
  <si>
    <t>hod.</t>
  </si>
  <si>
    <t>Likvidace vrtů hutněným záhozem</t>
  </si>
  <si>
    <t>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</si>
  <si>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</si>
  <si>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</si>
  <si>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</si>
  <si>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</si>
  <si>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km</t>
  </si>
  <si>
    <t>1.3.</t>
  </si>
  <si>
    <r>
      <t>C-</t>
    </r>
    <r>
      <rPr>
        <sz val="9"/>
        <rFont val="Arial CE"/>
        <family val="2"/>
      </rPr>
      <t xml:space="preserve"> ODBĚR VZORKŮ</t>
    </r>
  </si>
  <si>
    <t>Odběr vzorků  zemin / hornin - porušené - třída 3B</t>
  </si>
  <si>
    <t>Odběr vzorků  zemin / hornin - technologické - třída 3B</t>
  </si>
  <si>
    <t>Odběr vzorků  zemin - technologické velkoobjemové (odebírané bagrem) - třída 3B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</si>
  <si>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</si>
  <si>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</si>
  <si>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Odběr vzorků  hornin - neporušené -  třída 1 (2) A - z vrtného jádra vrtaného dvojitou jádrovkou</t>
  </si>
  <si>
    <t>Odběr vzorků vody</t>
  </si>
  <si>
    <t>Odběr vzorků zemin pro rozbor kontaminace</t>
  </si>
  <si>
    <t>Doprava vzorků do laboratoře</t>
  </si>
  <si>
    <t>dílčí mezisoučet - pol. 1.</t>
  </si>
  <si>
    <t>2.</t>
  </si>
  <si>
    <t xml:space="preserve">POLNÍ ZKOUŠKY </t>
  </si>
  <si>
    <t>zk.</t>
  </si>
  <si>
    <t>Měření kapesním penetrometrem</t>
  </si>
  <si>
    <t>Komplexní vyhodnocení polních zkoušek</t>
  </si>
  <si>
    <t>dílčí mezisoučet - pol. 2.</t>
  </si>
  <si>
    <t>Zpracování dat, vypracování závěrečné zprávy</t>
  </si>
  <si>
    <t>4.</t>
  </si>
  <si>
    <t>LABORATORNÍ PRÁCE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</si>
  <si>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</si>
  <si>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</si>
  <si>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</si>
  <si>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- stlačitelnost s časovým průběhem</t>
  </si>
  <si>
    <t>Zkoušky vzorků 1 (2) A (neporušených vzorků) - stanovení bobtnacího tlaku / prosedavosti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</si>
  <si>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</si>
  <si>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</si>
  <si>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 xml:space="preserve">Zkoušky vzorků 1 (2) A (neporušených vzorků)  - triaxiální zkouška UU </t>
  </si>
  <si>
    <t>Zkoušky vzorků 1 (2) A (neporušených vzorků)  - stanovení propustnosti</t>
  </si>
  <si>
    <t>Zkoušky vzorků 1 (2) A (neporušených vzorků)  - prostý tlak</t>
  </si>
  <si>
    <t>Měření odporovými tenzometry (modul pružnosti, přetvárnosti, Poissonova konst., pevnost v tlaku)</t>
  </si>
  <si>
    <t>Speciální technologické zkoušky hornin pro tunelové stavby</t>
  </si>
  <si>
    <t>Technologické rozbory (PS + CBR + CBRsat + IBI)</t>
  </si>
  <si>
    <t>Technologické rozbory s přidáním pojiva  (PS + CBR + CBR s aditivy + IBI s aditivy)</t>
  </si>
  <si>
    <t>Rozbor vody - stanovení agresivity na beton a ocelové konstrukce</t>
  </si>
  <si>
    <t>Stanovení agresivity zemin (hornin)</t>
  </si>
  <si>
    <t>Stanovení obsahu organických látek</t>
  </si>
  <si>
    <t xml:space="preserve">Stanovení znečištění zemin v rozsahu dle Vyhl. 294/2005 Sb. </t>
  </si>
  <si>
    <t>Petrografický rozbor horniny</t>
  </si>
  <si>
    <t>Stanovení obsahu jílových minerálů - RTG difrakce</t>
  </si>
  <si>
    <t>Zpracování souhrnné zprávy o laboratorních zkouškách</t>
  </si>
  <si>
    <t>dílčí mezisoučet - pol. 4.</t>
  </si>
  <si>
    <t>5.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</si>
  <si>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</si>
  <si>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</si>
  <si>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</si>
  <si>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</si>
  <si>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Doprava měřící aparatury a měřičské skupiny</t>
  </si>
  <si>
    <t>Vytyčení a ověření podzemních inž. sítí</t>
  </si>
  <si>
    <t>Zajištění vstupů na pozemky</t>
  </si>
  <si>
    <t>dílčí mezisoučet - pol. 5.</t>
  </si>
  <si>
    <t>6.</t>
  </si>
  <si>
    <t>HYDROGEOLOGICKÉ PRÁCE</t>
  </si>
  <si>
    <t>Rešerše archivních podkladů</t>
  </si>
  <si>
    <t>Rekognoskace terénu</t>
  </si>
  <si>
    <t>Sled a řízení prací, hydrogeologická dokumentace</t>
  </si>
  <si>
    <t>Hydrodynamické přítokové zkoušky</t>
  </si>
  <si>
    <t>Vsakovací zkoušky</t>
  </si>
  <si>
    <t>Slug testy</t>
  </si>
  <si>
    <t>Provizorní vystrojení vrtů pro realizaci Slug testů</t>
  </si>
  <si>
    <t>Záměr průtoků - hydrologická měření</t>
  </si>
  <si>
    <t>profil</t>
  </si>
  <si>
    <t>Dopravní náklady</t>
  </si>
  <si>
    <t>Placená meteorologická data ČHMÚ - srážkové úhrny, hladiny podzemních vod</t>
  </si>
  <si>
    <t>soubor</t>
  </si>
  <si>
    <t>dílčí mezisoučet - pol. 6.</t>
  </si>
  <si>
    <t>7.</t>
  </si>
  <si>
    <t>PEDOLOGICKÝ PRŮZKUM</t>
  </si>
  <si>
    <t>Klasifikace půdních typů, zpracování mapy skrývkových oblastí, vypracování závěrečné zprávy</t>
  </si>
  <si>
    <t xml:space="preserve">Doprava </t>
  </si>
  <si>
    <t>dílčí mezisoučet - pol. 7.</t>
  </si>
  <si>
    <t>9.</t>
  </si>
  <si>
    <t>VÝKONY GEOLOGICKÉ SLUŽBY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</si>
  <si>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</si>
  <si>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</si>
  <si>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</si>
  <si>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</si>
  <si>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</si>
  <si>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</si>
  <si>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</si>
  <si>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</si>
  <si>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</si>
  <si>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Zpracování předběžné zprávy</t>
  </si>
  <si>
    <t>Zpracování závěrečné zprávy (včetně graf. a digitálních výstupů, fotodokumentace)</t>
  </si>
  <si>
    <t>Celkem (45% ze základu položek 1-8)</t>
  </si>
  <si>
    <t>základ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</si>
  <si>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</si>
  <si>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</si>
  <si>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</si>
  <si>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</si>
  <si>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</si>
  <si>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</si>
  <si>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</si>
  <si>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Celkem včetně DPH</t>
  </si>
  <si>
    <t>Vybudování přístupových cest, zajištění dopravních omezení a pronájmu dopravního značení*)</t>
  </si>
  <si>
    <t>Zajištění DIR a DIO</t>
  </si>
  <si>
    <t>Škody na pozemcích (odhad nákladů celkem)*)</t>
  </si>
  <si>
    <t>*) Pozn. uchazeč tyto položky neoceňuje, jejich výše je závislá na konkrétním typu a rozsahu stavby. Výše položky je pro všechny uchazeče stejná (ve stejné výši)</t>
  </si>
  <si>
    <t>Pedologické terénní sondování</t>
  </si>
  <si>
    <t xml:space="preserve">VÝKAZ VÝMĚR </t>
  </si>
  <si>
    <t xml:space="preserve">Pasportizace - záměr hladin ve studních a vrtech po dobu realizace průzkumu </t>
  </si>
  <si>
    <r>
      <t>Rozbor vody - ÚCHR, NEL,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, TOC </t>
    </r>
  </si>
  <si>
    <t xml:space="preserve">Rozbor vody - pH, EC, rozpuštěný kyslík, t </t>
  </si>
  <si>
    <t xml:space="preserve">Odběry vzorků - dynamicky </t>
  </si>
  <si>
    <t>Propojení průmyslové zóny Plazy s MÚK Kosmonosy – Prodloužení silnice III/0164, předběžný GTP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</si>
</sst>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\ &quot;Kč&quot;"/>
    <numFmt numFmtId="166" formatCode="0.0000"/>
    <numFmt numFmtId="167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 CE"/>
      <family val="2"/>
    </font>
    <font>
      <sz val="9"/>
      <name val="Arial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Symbol"/>
      <family val="1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10"/>
      <name val="Times New Roman CE"/>
      <family val="2"/>
    </font>
    <font>
      <sz val="9"/>
      <name val="Times New Roman"/>
      <family val="1"/>
    </font>
    <font>
      <b/>
      <sz val="10"/>
      <name val="Arial"/>
      <family val="2"/>
    </font>
    <font>
      <vertAlign val="subscript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u val="single"/>
      <sz val="9"/>
      <color indexed="10"/>
      <name val="Arial CE"/>
      <family val="2"/>
    </font>
    <font>
      <b/>
      <sz val="9"/>
      <color rgb="FFFF0000"/>
      <name val="Arial CE"/>
      <family val="2"/>
    </font>
    <font>
      <b/>
      <sz val="9"/>
      <color rgb="FFFF0000"/>
      <name val="Arial"/>
      <family val="2"/>
    </font>
    <font>
      <b/>
      <sz val="11"/>
      <color rgb="FFFFFF00"/>
      <name val="Calibri"/>
      <family val="2"/>
      <scheme val="minor"/>
    </font>
    <font>
      <sz val="9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double"/>
    </border>
    <border>
      <left style="medium"/>
      <right/>
      <top/>
      <bottom style="double"/>
    </border>
    <border>
      <left style="thin"/>
      <right/>
      <top style="medium"/>
      <bottom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248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left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2" fillId="0" borderId="0" xfId="0" applyFont="1" applyBorder="1" applyAlignment="1">
      <alignment horizontal="center"/>
    </xf>
    <xf numFmtId="3" fontId="22" fillId="0" borderId="6" xfId="0" applyNumberFormat="1" applyFont="1" applyFill="1" applyBorder="1" applyAlignment="1">
      <alignment/>
    </xf>
    <xf numFmtId="3" fontId="22" fillId="0" borderId="4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167" fontId="8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1" xfId="0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0" fontId="5" fillId="0" borderId="3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1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3" xfId="0" applyFont="1" applyBorder="1" applyAlignment="1" quotePrefix="1">
      <alignment horizontal="right"/>
    </xf>
    <xf numFmtId="0" fontId="13" fillId="0" borderId="15" xfId="0" applyFont="1" applyBorder="1" applyAlignment="1">
      <alignment horizontal="center"/>
    </xf>
    <xf numFmtId="1" fontId="3" fillId="0" borderId="16" xfId="0" applyNumberFormat="1" applyFont="1" applyFill="1" applyBorder="1" applyAlignment="1" quotePrefix="1">
      <alignment horizontal="right"/>
    </xf>
    <xf numFmtId="165" fontId="11" fillId="0" borderId="17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3" xfId="0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49" fontId="16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" fontId="3" fillId="0" borderId="19" xfId="0" applyNumberFormat="1" applyFont="1" applyFill="1" applyBorder="1" applyAlignment="1" quotePrefix="1">
      <alignment horizontal="right"/>
    </xf>
    <xf numFmtId="165" fontId="11" fillId="0" borderId="20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20" applyFont="1" applyBorder="1" applyAlignment="1">
      <alignment horizontal="center"/>
      <protection/>
    </xf>
    <xf numFmtId="3" fontId="8" fillId="0" borderId="11" xfId="20" applyNumberFormat="1" applyFont="1" applyFill="1" applyBorder="1" applyAlignment="1">
      <alignment horizontal="right"/>
      <protection/>
    </xf>
    <xf numFmtId="0" fontId="8" fillId="0" borderId="21" xfId="20" applyFont="1" applyFill="1" applyBorder="1" applyAlignment="1">
      <alignment horizontal="center"/>
      <protection/>
    </xf>
    <xf numFmtId="0" fontId="5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164" fontId="8" fillId="0" borderId="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 quotePrefix="1">
      <alignment horizontal="right"/>
    </xf>
    <xf numFmtId="0" fontId="1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3" fontId="3" fillId="0" borderId="3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4" fillId="0" borderId="7" xfId="0" applyFont="1" applyBorder="1" applyAlignment="1">
      <alignment horizontal="left"/>
    </xf>
    <xf numFmtId="0" fontId="0" fillId="0" borderId="15" xfId="0" applyBorder="1" applyAlignment="1">
      <alignment/>
    </xf>
    <xf numFmtId="0" fontId="13" fillId="0" borderId="15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0" fontId="22" fillId="0" borderId="15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8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23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right"/>
    </xf>
    <xf numFmtId="0" fontId="5" fillId="0" borderId="30" xfId="0" applyFont="1" applyBorder="1" applyAlignment="1" quotePrefix="1">
      <alignment horizontal="right"/>
    </xf>
    <xf numFmtId="0" fontId="5" fillId="0" borderId="31" xfId="0" applyFont="1" applyBorder="1" applyAlignment="1">
      <alignment horizontal="center"/>
    </xf>
    <xf numFmtId="0" fontId="8" fillId="0" borderId="30" xfId="0" applyFont="1" applyBorder="1" applyAlignment="1" quotePrefix="1">
      <alignment horizontal="right"/>
    </xf>
    <xf numFmtId="0" fontId="5" fillId="0" borderId="30" xfId="0" applyFont="1" applyBorder="1" applyAlignment="1">
      <alignment horizontal="right"/>
    </xf>
    <xf numFmtId="0" fontId="3" fillId="0" borderId="38" xfId="0" applyFont="1" applyBorder="1" applyAlignment="1" quotePrefix="1">
      <alignment horizontal="right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 quotePrefix="1">
      <alignment horizontal="right"/>
    </xf>
    <xf numFmtId="0" fontId="8" fillId="0" borderId="31" xfId="20" applyFont="1" applyBorder="1" applyAlignment="1">
      <alignment horizontal="center"/>
      <protection/>
    </xf>
    <xf numFmtId="49" fontId="16" fillId="0" borderId="1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4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1" xfId="0" applyFont="1" applyBorder="1" applyAlignment="1" quotePrefix="1">
      <alignment horizontal="right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" xfId="0" applyFont="1" applyBorder="1" applyAlignment="1" quotePrefix="1">
      <alignment horizontal="right"/>
    </xf>
    <xf numFmtId="0" fontId="14" fillId="0" borderId="2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65" fontId="27" fillId="0" borderId="0" xfId="0" applyNumberFormat="1" applyFont="1" applyAlignment="1">
      <alignment horizontal="left"/>
    </xf>
    <xf numFmtId="10" fontId="27" fillId="0" borderId="0" xfId="0" applyNumberFormat="1" applyFont="1" applyAlignment="1">
      <alignment horizontal="left"/>
    </xf>
    <xf numFmtId="0" fontId="3" fillId="0" borderId="6" xfId="0" applyFont="1" applyFill="1" applyBorder="1" applyAlignment="1">
      <alignment horizontal="right"/>
    </xf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8" fillId="2" borderId="36" xfId="0" applyNumberFormat="1" applyFont="1" applyFill="1" applyBorder="1" applyAlignment="1">
      <alignment horizontal="right"/>
    </xf>
    <xf numFmtId="4" fontId="8" fillId="2" borderId="36" xfId="0" applyNumberFormat="1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3" fontId="26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20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688E-76E3-4D91-A9D4-431069B39774}">
  <sheetPr>
    <pageSetUpPr fitToPage="1"/>
  </sheetPr>
  <dimension ref="A1:L140"/>
  <sheetViews>
    <sheetView tabSelected="1" zoomScaleSheetLayoutView="100" workbookViewId="0" topLeftCell="A85">
      <selection activeCell="L11" sqref="L11"/>
    </sheetView>
  </sheetViews>
  <sheetFormatPr defaultColWidth="9.140625" defaultRowHeight="15"/>
  <cols>
    <col min="1" max="1" width="5.7109375" style="21" customWidth="1"/>
    <col min="2" max="2" width="6.00390625" style="21" customWidth="1"/>
    <col min="3" max="5" width="9.140625" style="21" customWidth="1"/>
    <col min="6" max="6" width="63.57421875" style="21" customWidth="1"/>
    <col min="7" max="7" width="9.140625" style="187" customWidth="1"/>
    <col min="8" max="8" width="11.421875" style="187" customWidth="1"/>
    <col min="9" max="9" width="10.8515625" style="188" bestFit="1" customWidth="1"/>
    <col min="10" max="10" width="14.8515625" style="21" customWidth="1"/>
    <col min="11" max="11" width="7.00390625" style="21" customWidth="1"/>
    <col min="12" max="12" width="13.00390625" style="221" customWidth="1"/>
    <col min="13" max="16384" width="9.140625" style="21" customWidth="1"/>
  </cols>
  <sheetData>
    <row r="1" spans="1:10" ht="15">
      <c r="A1" s="1"/>
      <c r="B1" s="2"/>
      <c r="C1" s="20"/>
      <c r="D1" s="238"/>
      <c r="E1" s="238"/>
      <c r="F1" s="20"/>
      <c r="G1" s="227"/>
      <c r="H1" s="166"/>
      <c r="I1" s="3"/>
      <c r="J1" s="224"/>
    </row>
    <row r="2" spans="1:10" ht="15">
      <c r="A2" s="239" t="s">
        <v>136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5">
      <c r="A3" s="4"/>
      <c r="B3" s="5"/>
      <c r="C3" s="22"/>
      <c r="D3" s="22"/>
      <c r="E3" s="22"/>
      <c r="F3" s="22"/>
      <c r="G3" s="6"/>
      <c r="H3" s="6"/>
      <c r="I3" s="7"/>
      <c r="J3" s="8"/>
    </row>
    <row r="4" spans="1:10" ht="15">
      <c r="A4" s="239" t="s">
        <v>141</v>
      </c>
      <c r="B4" s="240"/>
      <c r="C4" s="240"/>
      <c r="D4" s="240"/>
      <c r="E4" s="240"/>
      <c r="F4" s="240"/>
      <c r="G4" s="240"/>
      <c r="H4" s="240"/>
      <c r="I4" s="240"/>
      <c r="J4" s="241"/>
    </row>
    <row r="5" spans="1:10" ht="15" thickBot="1">
      <c r="A5" s="4"/>
      <c r="B5" s="5"/>
      <c r="C5" s="22"/>
      <c r="D5" s="22"/>
      <c r="E5" s="22"/>
      <c r="F5" s="22"/>
      <c r="G5" s="6"/>
      <c r="H5" s="6"/>
      <c r="I5" s="7"/>
      <c r="J5" s="8"/>
    </row>
    <row r="6" spans="1:10" ht="15">
      <c r="A6" s="9" t="s">
        <v>0</v>
      </c>
      <c r="B6" s="10"/>
      <c r="C6" s="11" t="s">
        <v>1</v>
      </c>
      <c r="D6" s="23"/>
      <c r="E6" s="23"/>
      <c r="F6" s="23"/>
      <c r="G6" s="12" t="s">
        <v>2</v>
      </c>
      <c r="H6" s="167"/>
      <c r="I6" s="13" t="s">
        <v>3</v>
      </c>
      <c r="J6" s="14" t="s">
        <v>4</v>
      </c>
    </row>
    <row r="7" spans="1:10" ht="15" thickBot="1">
      <c r="A7" s="15"/>
      <c r="B7" s="16"/>
      <c r="C7" s="24"/>
      <c r="D7" s="24"/>
      <c r="E7" s="24"/>
      <c r="F7" s="24"/>
      <c r="G7" s="17" t="s">
        <v>5</v>
      </c>
      <c r="H7" s="168" t="s">
        <v>3</v>
      </c>
      <c r="I7" s="18" t="s">
        <v>4</v>
      </c>
      <c r="J7" s="19" t="s">
        <v>6</v>
      </c>
    </row>
    <row r="8" spans="1:10" ht="15">
      <c r="A8" s="36"/>
      <c r="B8" s="2"/>
      <c r="C8" s="20"/>
      <c r="D8" s="20"/>
      <c r="E8" s="20"/>
      <c r="F8" s="20"/>
      <c r="G8" s="37"/>
      <c r="H8" s="227"/>
      <c r="I8" s="38"/>
      <c r="J8" s="39"/>
    </row>
    <row r="9" spans="1:10" ht="15">
      <c r="A9" s="40" t="s">
        <v>7</v>
      </c>
      <c r="B9" s="41"/>
      <c r="C9" s="42" t="s">
        <v>8</v>
      </c>
      <c r="D9" s="127"/>
      <c r="E9" s="22"/>
      <c r="F9" s="22"/>
      <c r="G9" s="43"/>
      <c r="H9" s="169"/>
      <c r="I9" s="44"/>
      <c r="J9" s="45"/>
    </row>
    <row r="10" spans="1:12" ht="15" customHeight="1">
      <c r="A10" s="46" t="s">
        <v>9</v>
      </c>
      <c r="B10" s="47"/>
      <c r="C10" s="48" t="s">
        <v>10</v>
      </c>
      <c r="D10" s="49"/>
      <c r="E10" s="50"/>
      <c r="F10" s="128"/>
      <c r="G10" s="51"/>
      <c r="H10" s="123"/>
      <c r="I10" s="52"/>
      <c r="J10" s="45"/>
      <c r="L10" s="222"/>
    </row>
    <row r="11" spans="1:12" ht="15" customHeight="1">
      <c r="A11" s="129" t="s">
        <v>9</v>
      </c>
      <c r="B11" s="71">
        <v>1</v>
      </c>
      <c r="C11" s="64" t="s">
        <v>11</v>
      </c>
      <c r="D11" s="130"/>
      <c r="E11" s="130"/>
      <c r="F11" s="130"/>
      <c r="G11" s="62">
        <v>40</v>
      </c>
      <c r="H11" s="170" t="s">
        <v>12</v>
      </c>
      <c r="I11" s="230"/>
      <c r="J11" s="57">
        <f>G11*I11</f>
        <v>0</v>
      </c>
      <c r="L11" s="223"/>
    </row>
    <row r="12" spans="1:10" ht="15" customHeight="1">
      <c r="A12" s="129" t="s">
        <v>9</v>
      </c>
      <c r="B12" s="71">
        <v>2</v>
      </c>
      <c r="C12" s="64" t="s">
        <v>13</v>
      </c>
      <c r="D12" s="130"/>
      <c r="E12" s="130"/>
      <c r="F12" s="130"/>
      <c r="G12" s="62"/>
      <c r="H12" s="170" t="s">
        <v>12</v>
      </c>
      <c r="I12" s="145"/>
      <c r="J12" s="57">
        <f aca="true" t="shared" si="0" ref="J12:J42">G12*I12</f>
        <v>0</v>
      </c>
    </row>
    <row r="13" spans="1:10" ht="15" customHeight="1">
      <c r="A13" s="129" t="s">
        <v>9</v>
      </c>
      <c r="B13" s="71">
        <v>7</v>
      </c>
      <c r="C13" s="236" t="s">
        <v>14</v>
      </c>
      <c r="D13" s="236"/>
      <c r="E13" s="236"/>
      <c r="F13" s="237"/>
      <c r="G13" s="62"/>
      <c r="H13" s="170" t="s">
        <v>12</v>
      </c>
      <c r="I13" s="145"/>
      <c r="J13" s="57">
        <f t="shared" si="0"/>
        <v>0</v>
      </c>
    </row>
    <row r="14" spans="1:10" ht="15" customHeight="1">
      <c r="A14" s="129" t="s">
        <v>9</v>
      </c>
      <c r="B14" s="71">
        <v>21</v>
      </c>
      <c r="C14" s="55" t="s">
        <v>15</v>
      </c>
      <c r="D14" s="128"/>
      <c r="E14" s="128"/>
      <c r="F14" s="128"/>
      <c r="G14" s="51"/>
      <c r="H14" s="123" t="s">
        <v>12</v>
      </c>
      <c r="I14" s="145"/>
      <c r="J14" s="57">
        <f t="shared" si="0"/>
        <v>0</v>
      </c>
    </row>
    <row r="15" spans="1:10" ht="15" customHeight="1">
      <c r="A15" s="129" t="s">
        <v>9</v>
      </c>
      <c r="B15" s="71">
        <v>22</v>
      </c>
      <c r="C15" s="55" t="s">
        <v>16</v>
      </c>
      <c r="D15" s="128"/>
      <c r="E15" s="128"/>
      <c r="F15" s="128"/>
      <c r="G15" s="51">
        <v>23</v>
      </c>
      <c r="H15" s="123" t="s">
        <v>12</v>
      </c>
      <c r="I15" s="230"/>
      <c r="J15" s="57">
        <f t="shared" si="0"/>
        <v>0</v>
      </c>
    </row>
    <row r="16" spans="1:10" ht="15">
      <c r="A16" s="53"/>
      <c r="B16" s="54"/>
      <c r="C16" s="55"/>
      <c r="D16" s="128"/>
      <c r="E16" s="128"/>
      <c r="F16" s="131"/>
      <c r="G16" s="56"/>
      <c r="H16" s="123"/>
      <c r="I16" s="145"/>
      <c r="J16" s="57">
        <f t="shared" si="0"/>
        <v>0</v>
      </c>
    </row>
    <row r="17" spans="1:10" ht="15">
      <c r="A17" s="53" t="s">
        <v>18</v>
      </c>
      <c r="B17" s="54"/>
      <c r="C17" s="48" t="s">
        <v>19</v>
      </c>
      <c r="D17" s="132"/>
      <c r="E17" s="133"/>
      <c r="F17" s="132"/>
      <c r="G17" s="51"/>
      <c r="H17" s="59"/>
      <c r="I17" s="145"/>
      <c r="J17" s="57">
        <f t="shared" si="0"/>
        <v>0</v>
      </c>
    </row>
    <row r="18" spans="1:10" ht="15">
      <c r="A18" s="53" t="s">
        <v>18</v>
      </c>
      <c r="B18" s="54">
        <v>1</v>
      </c>
      <c r="C18" s="55" t="s">
        <v>20</v>
      </c>
      <c r="D18" s="128"/>
      <c r="E18" s="128"/>
      <c r="F18" s="128"/>
      <c r="G18" s="51">
        <v>9</v>
      </c>
      <c r="H18" s="123" t="s">
        <v>21</v>
      </c>
      <c r="I18" s="230"/>
      <c r="J18" s="57">
        <f t="shared" si="0"/>
        <v>0</v>
      </c>
    </row>
    <row r="19" spans="1:10" ht="15">
      <c r="A19" s="53" t="s">
        <v>18</v>
      </c>
      <c r="B19" s="54">
        <v>2</v>
      </c>
      <c r="C19" s="189" t="s">
        <v>22</v>
      </c>
      <c r="D19" s="128"/>
      <c r="E19" s="128"/>
      <c r="F19" s="128"/>
      <c r="G19" s="51"/>
      <c r="H19" s="59" t="s">
        <v>21</v>
      </c>
      <c r="I19" s="145"/>
      <c r="J19" s="57">
        <f t="shared" si="0"/>
        <v>0</v>
      </c>
    </row>
    <row r="20" spans="1:10" ht="15">
      <c r="A20" s="53" t="s">
        <v>18</v>
      </c>
      <c r="B20" s="54">
        <v>3</v>
      </c>
      <c r="C20" s="189" t="s">
        <v>23</v>
      </c>
      <c r="D20" s="134"/>
      <c r="E20" s="134"/>
      <c r="F20" s="134"/>
      <c r="G20" s="51"/>
      <c r="H20" s="59" t="s">
        <v>21</v>
      </c>
      <c r="I20" s="145"/>
      <c r="J20" s="57">
        <f t="shared" si="0"/>
        <v>0</v>
      </c>
    </row>
    <row r="21" spans="1:10" ht="15">
      <c r="A21" s="53" t="s">
        <v>18</v>
      </c>
      <c r="B21" s="54">
        <v>4</v>
      </c>
      <c r="C21" s="244" t="s">
        <v>131</v>
      </c>
      <c r="D21" s="244"/>
      <c r="E21" s="244"/>
      <c r="F21" s="245"/>
      <c r="G21" s="51"/>
      <c r="H21" s="59" t="s">
        <v>24</v>
      </c>
      <c r="I21" s="145"/>
      <c r="J21" s="57">
        <f t="shared" si="0"/>
        <v>0</v>
      </c>
    </row>
    <row r="22" spans="1:10" ht="15">
      <c r="A22" s="53" t="s">
        <v>18</v>
      </c>
      <c r="B22" s="54">
        <v>5</v>
      </c>
      <c r="C22" s="58" t="s">
        <v>25</v>
      </c>
      <c r="D22" s="128"/>
      <c r="E22" s="128"/>
      <c r="F22" s="128"/>
      <c r="G22" s="51">
        <v>10</v>
      </c>
      <c r="H22" s="59" t="s">
        <v>12</v>
      </c>
      <c r="I22" s="230"/>
      <c r="J22" s="57">
        <f t="shared" si="0"/>
        <v>0</v>
      </c>
    </row>
    <row r="23" spans="1:10" ht="15">
      <c r="A23" s="53" t="s">
        <v>18</v>
      </c>
      <c r="B23" s="54">
        <v>6</v>
      </c>
      <c r="C23" s="55" t="s">
        <v>26</v>
      </c>
      <c r="D23" s="128"/>
      <c r="E23" s="128"/>
      <c r="F23" s="128"/>
      <c r="G23" s="51">
        <v>5</v>
      </c>
      <c r="H23" s="59" t="s">
        <v>17</v>
      </c>
      <c r="I23" s="230"/>
      <c r="J23" s="57">
        <f t="shared" si="0"/>
        <v>0</v>
      </c>
    </row>
    <row r="24" spans="1:10" ht="15">
      <c r="A24" s="53" t="s">
        <v>18</v>
      </c>
      <c r="B24" s="54">
        <v>7</v>
      </c>
      <c r="C24" s="189" t="s">
        <v>27</v>
      </c>
      <c r="D24" s="134"/>
      <c r="E24" s="134"/>
      <c r="F24" s="134"/>
      <c r="G24" s="62"/>
      <c r="H24" s="59" t="s">
        <v>28</v>
      </c>
      <c r="I24" s="145"/>
      <c r="J24" s="57">
        <f t="shared" si="0"/>
        <v>0</v>
      </c>
    </row>
    <row r="25" spans="1:10" ht="15">
      <c r="A25" s="53" t="s">
        <v>18</v>
      </c>
      <c r="B25" s="54">
        <v>8</v>
      </c>
      <c r="C25" s="55" t="s">
        <v>29</v>
      </c>
      <c r="D25" s="128"/>
      <c r="E25" s="128"/>
      <c r="F25" s="128"/>
      <c r="G25" s="51">
        <v>17</v>
      </c>
      <c r="H25" s="59" t="s">
        <v>30</v>
      </c>
      <c r="I25" s="230"/>
      <c r="J25" s="57">
        <f t="shared" si="0"/>
        <v>0</v>
      </c>
    </row>
    <row r="26" spans="1:10" ht="15">
      <c r="A26" s="53" t="s">
        <v>18</v>
      </c>
      <c r="B26" s="54">
        <v>9</v>
      </c>
      <c r="C26" s="55" t="s">
        <v>31</v>
      </c>
      <c r="D26" s="128"/>
      <c r="E26" s="128"/>
      <c r="F26" s="128"/>
      <c r="G26" s="51"/>
      <c r="H26" s="59" t="s">
        <v>30</v>
      </c>
      <c r="I26" s="145"/>
      <c r="J26" s="57">
        <f t="shared" si="0"/>
        <v>0</v>
      </c>
    </row>
    <row r="27" spans="1:10" ht="15">
      <c r="A27" s="53" t="s">
        <v>18</v>
      </c>
      <c r="B27" s="54">
        <v>10</v>
      </c>
      <c r="C27" s="55" t="s">
        <v>32</v>
      </c>
      <c r="D27" s="128"/>
      <c r="E27" s="128"/>
      <c r="F27" s="128"/>
      <c r="G27" s="51">
        <v>23</v>
      </c>
      <c r="H27" s="59" t="s">
        <v>30</v>
      </c>
      <c r="I27" s="230"/>
      <c r="J27" s="57">
        <f t="shared" si="0"/>
        <v>0</v>
      </c>
    </row>
    <row r="28" spans="1:10" ht="15">
      <c r="A28" s="53" t="s">
        <v>18</v>
      </c>
      <c r="B28" s="54">
        <v>11</v>
      </c>
      <c r="C28" s="55" t="s">
        <v>33</v>
      </c>
      <c r="D28" s="128"/>
      <c r="E28" s="128"/>
      <c r="F28" s="128"/>
      <c r="G28" s="51"/>
      <c r="H28" s="59" t="s">
        <v>30</v>
      </c>
      <c r="I28" s="145"/>
      <c r="J28" s="57">
        <f t="shared" si="0"/>
        <v>0</v>
      </c>
    </row>
    <row r="29" spans="1:10" ht="15">
      <c r="A29" s="53" t="s">
        <v>18</v>
      </c>
      <c r="B29" s="54">
        <v>12</v>
      </c>
      <c r="C29" s="55" t="s">
        <v>34</v>
      </c>
      <c r="D29" s="128"/>
      <c r="E29" s="128"/>
      <c r="F29" s="128"/>
      <c r="G29" s="62">
        <v>200</v>
      </c>
      <c r="H29" s="59" t="s">
        <v>35</v>
      </c>
      <c r="I29" s="230"/>
      <c r="J29" s="57">
        <f t="shared" si="0"/>
        <v>0</v>
      </c>
    </row>
    <row r="30" spans="1:10" ht="15">
      <c r="A30" s="53" t="s">
        <v>18</v>
      </c>
      <c r="B30" s="54">
        <v>13</v>
      </c>
      <c r="C30" s="189" t="s">
        <v>132</v>
      </c>
      <c r="D30" s="128"/>
      <c r="E30" s="128"/>
      <c r="F30" s="128"/>
      <c r="G30" s="62"/>
      <c r="H30" s="59" t="s">
        <v>17</v>
      </c>
      <c r="I30" s="145"/>
      <c r="J30" s="57">
        <f t="shared" si="0"/>
        <v>0</v>
      </c>
    </row>
    <row r="31" spans="1:10" ht="15">
      <c r="A31" s="53" t="s">
        <v>18</v>
      </c>
      <c r="B31" s="54">
        <v>14</v>
      </c>
      <c r="C31" s="218" t="s">
        <v>133</v>
      </c>
      <c r="D31" s="219"/>
      <c r="E31" s="219"/>
      <c r="F31" s="219"/>
      <c r="G31" s="229">
        <v>1</v>
      </c>
      <c r="H31" s="217" t="s">
        <v>24</v>
      </c>
      <c r="I31" s="233">
        <v>45000</v>
      </c>
      <c r="J31" s="235">
        <f t="shared" si="0"/>
        <v>45000</v>
      </c>
    </row>
    <row r="32" spans="1:10" ht="15">
      <c r="A32" s="53"/>
      <c r="B32" s="54"/>
      <c r="C32" s="55"/>
      <c r="D32" s="128"/>
      <c r="E32" s="128"/>
      <c r="F32" s="128"/>
      <c r="G32" s="51"/>
      <c r="H32" s="59"/>
      <c r="I32" s="145"/>
      <c r="J32" s="57"/>
    </row>
    <row r="33" spans="1:10" ht="15">
      <c r="A33" s="53" t="s">
        <v>36</v>
      </c>
      <c r="B33" s="25"/>
      <c r="C33" s="48" t="s">
        <v>37</v>
      </c>
      <c r="D33" s="127"/>
      <c r="E33" s="127"/>
      <c r="F33" s="127"/>
      <c r="G33" s="60"/>
      <c r="H33" s="6"/>
      <c r="I33" s="145"/>
      <c r="J33" s="57"/>
    </row>
    <row r="34" spans="1:10" ht="15">
      <c r="A34" s="53" t="s">
        <v>36</v>
      </c>
      <c r="B34" s="54">
        <v>1</v>
      </c>
      <c r="C34" s="58" t="s">
        <v>38</v>
      </c>
      <c r="D34" s="135"/>
      <c r="E34" s="135"/>
      <c r="F34" s="136"/>
      <c r="G34" s="51">
        <v>15</v>
      </c>
      <c r="H34" s="59" t="s">
        <v>17</v>
      </c>
      <c r="I34" s="230"/>
      <c r="J34" s="57">
        <f t="shared" si="0"/>
        <v>0</v>
      </c>
    </row>
    <row r="35" spans="1:10" ht="15">
      <c r="A35" s="53" t="s">
        <v>36</v>
      </c>
      <c r="B35" s="54">
        <v>2</v>
      </c>
      <c r="C35" s="61" t="s">
        <v>39</v>
      </c>
      <c r="D35" s="137"/>
      <c r="E35" s="137"/>
      <c r="F35" s="138"/>
      <c r="G35" s="62">
        <v>3</v>
      </c>
      <c r="H35" s="63" t="s">
        <v>17</v>
      </c>
      <c r="I35" s="230"/>
      <c r="J35" s="57">
        <f t="shared" si="0"/>
        <v>0</v>
      </c>
    </row>
    <row r="36" spans="1:10" ht="15">
      <c r="A36" s="53" t="s">
        <v>36</v>
      </c>
      <c r="B36" s="54">
        <v>3</v>
      </c>
      <c r="C36" s="61" t="s">
        <v>40</v>
      </c>
      <c r="D36" s="137"/>
      <c r="E36" s="137"/>
      <c r="F36" s="138"/>
      <c r="G36" s="62"/>
      <c r="H36" s="63" t="s">
        <v>17</v>
      </c>
      <c r="I36" s="145"/>
      <c r="J36" s="57">
        <f t="shared" si="0"/>
        <v>0</v>
      </c>
    </row>
    <row r="37" spans="1:10" ht="15">
      <c r="A37" s="53" t="s">
        <v>36</v>
      </c>
      <c r="B37" s="54">
        <v>4</v>
      </c>
      <c r="C37" s="58" t="s">
        <v>41</v>
      </c>
      <c r="D37" s="135"/>
      <c r="E37" s="135"/>
      <c r="F37" s="136"/>
      <c r="G37" s="51">
        <v>5</v>
      </c>
      <c r="H37" s="59" t="s">
        <v>17</v>
      </c>
      <c r="I37" s="230"/>
      <c r="J37" s="57">
        <f t="shared" si="0"/>
        <v>0</v>
      </c>
    </row>
    <row r="38" spans="1:10" ht="15">
      <c r="A38" s="53" t="s">
        <v>36</v>
      </c>
      <c r="B38" s="54">
        <v>5</v>
      </c>
      <c r="C38" s="58" t="s">
        <v>42</v>
      </c>
      <c r="D38" s="135"/>
      <c r="E38" s="135"/>
      <c r="F38" s="136"/>
      <c r="G38" s="51"/>
      <c r="H38" s="59" t="s">
        <v>17</v>
      </c>
      <c r="I38" s="145"/>
      <c r="J38" s="57">
        <f t="shared" si="0"/>
        <v>0</v>
      </c>
    </row>
    <row r="39" spans="1:10" ht="15">
      <c r="A39" s="53" t="s">
        <v>36</v>
      </c>
      <c r="B39" s="54">
        <v>6</v>
      </c>
      <c r="C39" s="87" t="s">
        <v>43</v>
      </c>
      <c r="D39" s="135"/>
      <c r="E39" s="135"/>
      <c r="F39" s="136"/>
      <c r="G39" s="51"/>
      <c r="H39" s="59" t="s">
        <v>17</v>
      </c>
      <c r="I39" s="145"/>
      <c r="J39" s="57">
        <f t="shared" si="0"/>
        <v>0</v>
      </c>
    </row>
    <row r="40" spans="1:10" ht="15">
      <c r="A40" s="53" t="s">
        <v>36</v>
      </c>
      <c r="B40" s="54">
        <v>7</v>
      </c>
      <c r="C40" s="64" t="s">
        <v>44</v>
      </c>
      <c r="D40" s="137"/>
      <c r="E40" s="137"/>
      <c r="F40" s="138"/>
      <c r="G40" s="62">
        <v>3</v>
      </c>
      <c r="H40" s="63" t="s">
        <v>17</v>
      </c>
      <c r="I40" s="230"/>
      <c r="J40" s="57">
        <f t="shared" si="0"/>
        <v>0</v>
      </c>
    </row>
    <row r="41" spans="1:10" ht="15">
      <c r="A41" s="53" t="s">
        <v>36</v>
      </c>
      <c r="B41" s="54">
        <v>8</v>
      </c>
      <c r="C41" s="64" t="s">
        <v>45</v>
      </c>
      <c r="D41" s="137"/>
      <c r="E41" s="137"/>
      <c r="F41" s="138"/>
      <c r="G41" s="62"/>
      <c r="H41" s="63" t="s">
        <v>17</v>
      </c>
      <c r="I41" s="145"/>
      <c r="J41" s="57">
        <f t="shared" si="0"/>
        <v>0</v>
      </c>
    </row>
    <row r="42" spans="1:10" ht="15">
      <c r="A42" s="197" t="s">
        <v>36</v>
      </c>
      <c r="B42" s="195">
        <v>9</v>
      </c>
      <c r="C42" s="80" t="s">
        <v>46</v>
      </c>
      <c r="D42" s="137"/>
      <c r="E42" s="137"/>
      <c r="F42" s="138"/>
      <c r="G42" s="145">
        <v>200</v>
      </c>
      <c r="H42" s="63" t="s">
        <v>35</v>
      </c>
      <c r="I42" s="230"/>
      <c r="J42" s="57">
        <f t="shared" si="0"/>
        <v>0</v>
      </c>
    </row>
    <row r="43" spans="1:10" ht="15" thickBot="1">
      <c r="A43" s="212"/>
      <c r="B43" s="213"/>
      <c r="C43" s="214"/>
      <c r="D43" s="164" t="s">
        <v>47</v>
      </c>
      <c r="E43" s="143"/>
      <c r="F43" s="76"/>
      <c r="G43" s="77"/>
      <c r="H43" s="171"/>
      <c r="I43" s="154"/>
      <c r="J43" s="78">
        <f>SUM(J11:J42)</f>
        <v>45000</v>
      </c>
    </row>
    <row r="44" spans="1:10" ht="15">
      <c r="A44" s="215" t="s">
        <v>48</v>
      </c>
      <c r="B44" s="216"/>
      <c r="C44" s="11" t="s">
        <v>49</v>
      </c>
      <c r="D44" s="23"/>
      <c r="E44" s="23"/>
      <c r="F44" s="23"/>
      <c r="G44" s="125"/>
      <c r="H44" s="227"/>
      <c r="I44" s="155"/>
      <c r="J44" s="126"/>
    </row>
    <row r="45" spans="1:10" ht="15">
      <c r="A45" s="46" t="s">
        <v>48</v>
      </c>
      <c r="B45" s="54">
        <v>16</v>
      </c>
      <c r="C45" s="55" t="s">
        <v>51</v>
      </c>
      <c r="D45" s="141"/>
      <c r="E45" s="141"/>
      <c r="F45" s="141"/>
      <c r="G45" s="62">
        <v>40</v>
      </c>
      <c r="H45" s="63" t="s">
        <v>30</v>
      </c>
      <c r="I45" s="230"/>
      <c r="J45" s="57">
        <f aca="true" t="shared" si="1" ref="J45:J46">G45*I45</f>
        <v>0</v>
      </c>
    </row>
    <row r="46" spans="1:10" ht="15">
      <c r="A46" s="196" t="s">
        <v>48</v>
      </c>
      <c r="B46" s="195">
        <v>20</v>
      </c>
      <c r="C46" s="58" t="s">
        <v>52</v>
      </c>
      <c r="D46" s="58"/>
      <c r="E46" s="128"/>
      <c r="F46" s="128"/>
      <c r="G46" s="145">
        <v>1</v>
      </c>
      <c r="H46" s="59" t="s">
        <v>28</v>
      </c>
      <c r="I46" s="230"/>
      <c r="J46" s="57">
        <f t="shared" si="1"/>
        <v>0</v>
      </c>
    </row>
    <row r="47" spans="1:10" ht="15" thickBot="1">
      <c r="A47" s="198"/>
      <c r="B47" s="199"/>
      <c r="C47" s="162"/>
      <c r="D47" s="163" t="s">
        <v>53</v>
      </c>
      <c r="E47" s="139"/>
      <c r="F47" s="66"/>
      <c r="G47" s="67"/>
      <c r="H47" s="165"/>
      <c r="I47" s="153"/>
      <c r="J47" s="68">
        <f>SUM(J45:J46)</f>
        <v>0</v>
      </c>
    </row>
    <row r="48" spans="1:10" ht="15" thickTop="1">
      <c r="A48" s="72" t="s">
        <v>55</v>
      </c>
      <c r="B48" s="25"/>
      <c r="C48" s="42" t="s">
        <v>56</v>
      </c>
      <c r="D48" s="23"/>
      <c r="E48" s="23"/>
      <c r="F48" s="23"/>
      <c r="G48" s="125"/>
      <c r="H48" s="227"/>
      <c r="I48" s="155"/>
      <c r="J48" s="126"/>
    </row>
    <row r="49" spans="1:10" ht="15">
      <c r="A49" s="79" t="s">
        <v>55</v>
      </c>
      <c r="B49" s="59">
        <v>1</v>
      </c>
      <c r="C49" s="189" t="s">
        <v>57</v>
      </c>
      <c r="D49" s="134"/>
      <c r="E49" s="134"/>
      <c r="F49" s="134"/>
      <c r="G49" s="51">
        <v>18</v>
      </c>
      <c r="H49" s="59" t="s">
        <v>50</v>
      </c>
      <c r="I49" s="230"/>
      <c r="J49" s="57">
        <f aca="true" t="shared" si="2" ref="J49:J69">G49*I49</f>
        <v>0</v>
      </c>
    </row>
    <row r="50" spans="1:10" ht="15">
      <c r="A50" s="79" t="s">
        <v>55</v>
      </c>
      <c r="B50" s="59">
        <v>2</v>
      </c>
      <c r="C50" s="189" t="s">
        <v>58</v>
      </c>
      <c r="D50" s="134"/>
      <c r="E50" s="134"/>
      <c r="F50" s="134"/>
      <c r="G50" s="51">
        <v>5</v>
      </c>
      <c r="H50" s="59" t="s">
        <v>50</v>
      </c>
      <c r="I50" s="230"/>
      <c r="J50" s="57">
        <f t="shared" si="2"/>
        <v>0</v>
      </c>
    </row>
    <row r="51" spans="1:10" ht="15">
      <c r="A51" s="79" t="s">
        <v>55</v>
      </c>
      <c r="B51" s="59">
        <v>3</v>
      </c>
      <c r="C51" s="189" t="s">
        <v>59</v>
      </c>
      <c r="D51" s="134"/>
      <c r="E51" s="134"/>
      <c r="F51" s="134"/>
      <c r="G51" s="51">
        <v>3</v>
      </c>
      <c r="H51" s="59" t="s">
        <v>50</v>
      </c>
      <c r="I51" s="230"/>
      <c r="J51" s="57">
        <f t="shared" si="2"/>
        <v>0</v>
      </c>
    </row>
    <row r="52" spans="1:10" ht="15">
      <c r="A52" s="79" t="s">
        <v>55</v>
      </c>
      <c r="B52" s="59">
        <v>4</v>
      </c>
      <c r="C52" s="234" t="s">
        <v>60</v>
      </c>
      <c r="D52" s="134"/>
      <c r="E52" s="134"/>
      <c r="F52" s="134"/>
      <c r="G52" s="51">
        <v>1</v>
      </c>
      <c r="H52" s="59" t="s">
        <v>50</v>
      </c>
      <c r="I52" s="230"/>
      <c r="J52" s="57">
        <f t="shared" si="2"/>
        <v>0</v>
      </c>
    </row>
    <row r="53" spans="1:10" ht="15">
      <c r="A53" s="79" t="s">
        <v>55</v>
      </c>
      <c r="B53" s="59">
        <v>5</v>
      </c>
      <c r="C53" s="189" t="s">
        <v>61</v>
      </c>
      <c r="D53" s="134"/>
      <c r="E53" s="134"/>
      <c r="F53" s="134"/>
      <c r="G53" s="51">
        <v>4</v>
      </c>
      <c r="H53" s="59" t="s">
        <v>50</v>
      </c>
      <c r="I53" s="230"/>
      <c r="J53" s="57">
        <f t="shared" si="2"/>
        <v>0</v>
      </c>
    </row>
    <row r="54" spans="1:10" ht="15">
      <c r="A54" s="79" t="s">
        <v>55</v>
      </c>
      <c r="B54" s="59">
        <v>6</v>
      </c>
      <c r="C54" s="189" t="s">
        <v>62</v>
      </c>
      <c r="D54" s="134"/>
      <c r="E54" s="134"/>
      <c r="F54" s="134"/>
      <c r="G54" s="51">
        <v>1</v>
      </c>
      <c r="H54" s="59" t="s">
        <v>50</v>
      </c>
      <c r="I54" s="230"/>
      <c r="J54" s="57">
        <f t="shared" si="2"/>
        <v>0</v>
      </c>
    </row>
    <row r="55" spans="1:10" ht="15">
      <c r="A55" s="79" t="s">
        <v>55</v>
      </c>
      <c r="B55" s="59">
        <v>7</v>
      </c>
      <c r="C55" s="189" t="s">
        <v>63</v>
      </c>
      <c r="D55" s="134"/>
      <c r="E55" s="134"/>
      <c r="F55" s="134"/>
      <c r="G55" s="51"/>
      <c r="H55" s="59" t="s">
        <v>50</v>
      </c>
      <c r="I55" s="145"/>
      <c r="J55" s="57">
        <f t="shared" si="2"/>
        <v>0</v>
      </c>
    </row>
    <row r="56" spans="1:10" ht="15">
      <c r="A56" s="79" t="s">
        <v>55</v>
      </c>
      <c r="B56" s="59">
        <v>8</v>
      </c>
      <c r="C56" s="189" t="s">
        <v>64</v>
      </c>
      <c r="D56" s="134"/>
      <c r="E56" s="134"/>
      <c r="F56" s="134"/>
      <c r="G56" s="51"/>
      <c r="H56" s="59" t="s">
        <v>50</v>
      </c>
      <c r="I56" s="145"/>
      <c r="J56" s="57">
        <f t="shared" si="2"/>
        <v>0</v>
      </c>
    </row>
    <row r="57" spans="1:10" ht="15">
      <c r="A57" s="79" t="s">
        <v>55</v>
      </c>
      <c r="B57" s="59">
        <v>9</v>
      </c>
      <c r="C57" s="189" t="s">
        <v>65</v>
      </c>
      <c r="D57" s="134"/>
      <c r="E57" s="134"/>
      <c r="F57" s="134"/>
      <c r="G57" s="51"/>
      <c r="H57" s="59" t="s">
        <v>50</v>
      </c>
      <c r="I57" s="145"/>
      <c r="J57" s="57">
        <f t="shared" si="2"/>
        <v>0</v>
      </c>
    </row>
    <row r="58" spans="1:10" ht="15">
      <c r="A58" s="79" t="s">
        <v>55</v>
      </c>
      <c r="B58" s="59">
        <v>10</v>
      </c>
      <c r="C58" s="189" t="s">
        <v>66</v>
      </c>
      <c r="D58" s="134"/>
      <c r="E58" s="134"/>
      <c r="F58" s="134"/>
      <c r="G58" s="51"/>
      <c r="H58" s="59" t="s">
        <v>50</v>
      </c>
      <c r="I58" s="145"/>
      <c r="J58" s="57">
        <f t="shared" si="2"/>
        <v>0</v>
      </c>
    </row>
    <row r="59" spans="1:10" ht="15">
      <c r="A59" s="79" t="s">
        <v>55</v>
      </c>
      <c r="B59" s="59">
        <v>11</v>
      </c>
      <c r="C59" s="189" t="s">
        <v>67</v>
      </c>
      <c r="D59" s="134"/>
      <c r="E59" s="134"/>
      <c r="F59" s="134"/>
      <c r="G59" s="51"/>
      <c r="H59" s="59" t="s">
        <v>50</v>
      </c>
      <c r="I59" s="145"/>
      <c r="J59" s="57">
        <f t="shared" si="2"/>
        <v>0</v>
      </c>
    </row>
    <row r="60" spans="1:10" ht="15">
      <c r="A60" s="79" t="s">
        <v>55</v>
      </c>
      <c r="B60" s="59">
        <v>12</v>
      </c>
      <c r="C60" s="189" t="s">
        <v>68</v>
      </c>
      <c r="D60" s="134"/>
      <c r="E60" s="134"/>
      <c r="F60" s="134"/>
      <c r="G60" s="51"/>
      <c r="H60" s="59" t="s">
        <v>50</v>
      </c>
      <c r="I60" s="145"/>
      <c r="J60" s="57">
        <f t="shared" si="2"/>
        <v>0</v>
      </c>
    </row>
    <row r="61" spans="1:10" ht="15">
      <c r="A61" s="79" t="s">
        <v>55</v>
      </c>
      <c r="B61" s="59">
        <v>13</v>
      </c>
      <c r="C61" s="189" t="s">
        <v>69</v>
      </c>
      <c r="D61" s="134"/>
      <c r="E61" s="134"/>
      <c r="F61" s="134"/>
      <c r="G61" s="51">
        <v>3</v>
      </c>
      <c r="H61" s="59" t="s">
        <v>50</v>
      </c>
      <c r="I61" s="230"/>
      <c r="J61" s="57">
        <f t="shared" si="2"/>
        <v>0</v>
      </c>
    </row>
    <row r="62" spans="1:10" ht="15">
      <c r="A62" s="79" t="s">
        <v>55</v>
      </c>
      <c r="B62" s="59">
        <v>14</v>
      </c>
      <c r="C62" s="80" t="s">
        <v>70</v>
      </c>
      <c r="D62" s="140"/>
      <c r="E62" s="140"/>
      <c r="F62" s="140"/>
      <c r="G62" s="62"/>
      <c r="H62" s="59" t="s">
        <v>50</v>
      </c>
      <c r="I62" s="145"/>
      <c r="J62" s="57">
        <f t="shared" si="2"/>
        <v>0</v>
      </c>
    </row>
    <row r="63" spans="1:10" ht="15">
      <c r="A63" s="79" t="s">
        <v>55</v>
      </c>
      <c r="B63" s="59">
        <v>15</v>
      </c>
      <c r="C63" s="189" t="s">
        <v>71</v>
      </c>
      <c r="D63" s="134"/>
      <c r="E63" s="134"/>
      <c r="F63" s="134"/>
      <c r="G63" s="51">
        <v>3</v>
      </c>
      <c r="H63" s="59" t="s">
        <v>50</v>
      </c>
      <c r="I63" s="230"/>
      <c r="J63" s="57">
        <f t="shared" si="2"/>
        <v>0</v>
      </c>
    </row>
    <row r="64" spans="1:10" ht="15">
      <c r="A64" s="79" t="s">
        <v>55</v>
      </c>
      <c r="B64" s="59">
        <v>16</v>
      </c>
      <c r="C64" s="80" t="s">
        <v>72</v>
      </c>
      <c r="D64" s="140"/>
      <c r="E64" s="140"/>
      <c r="F64" s="140"/>
      <c r="G64" s="62">
        <v>9</v>
      </c>
      <c r="H64" s="63" t="s">
        <v>50</v>
      </c>
      <c r="I64" s="230"/>
      <c r="J64" s="57">
        <f t="shared" si="2"/>
        <v>0</v>
      </c>
    </row>
    <row r="65" spans="1:10" ht="15">
      <c r="A65" s="79" t="s">
        <v>55</v>
      </c>
      <c r="B65" s="59">
        <v>17</v>
      </c>
      <c r="C65" s="189" t="s">
        <v>73</v>
      </c>
      <c r="D65" s="134"/>
      <c r="E65" s="134"/>
      <c r="F65" s="134"/>
      <c r="G65" s="62">
        <v>3</v>
      </c>
      <c r="H65" s="59" t="s">
        <v>50</v>
      </c>
      <c r="I65" s="230"/>
      <c r="J65" s="57">
        <f t="shared" si="2"/>
        <v>0</v>
      </c>
    </row>
    <row r="66" spans="1:10" ht="15">
      <c r="A66" s="79" t="s">
        <v>55</v>
      </c>
      <c r="B66" s="59">
        <v>18</v>
      </c>
      <c r="C66" s="189" t="s">
        <v>74</v>
      </c>
      <c r="D66" s="134"/>
      <c r="E66" s="134"/>
      <c r="F66" s="134"/>
      <c r="G66" s="62"/>
      <c r="H66" s="59" t="s">
        <v>50</v>
      </c>
      <c r="I66" s="145"/>
      <c r="J66" s="57">
        <f t="shared" si="2"/>
        <v>0</v>
      </c>
    </row>
    <row r="67" spans="1:10" ht="15">
      <c r="A67" s="79" t="s">
        <v>55</v>
      </c>
      <c r="B67" s="59">
        <v>19</v>
      </c>
      <c r="C67" s="189" t="s">
        <v>75</v>
      </c>
      <c r="D67" s="134"/>
      <c r="E67" s="134"/>
      <c r="F67" s="134"/>
      <c r="G67" s="51"/>
      <c r="H67" s="59" t="s">
        <v>50</v>
      </c>
      <c r="I67" s="145"/>
      <c r="J67" s="57">
        <f t="shared" si="2"/>
        <v>0</v>
      </c>
    </row>
    <row r="68" spans="1:10" ht="15">
      <c r="A68" s="79" t="s">
        <v>55</v>
      </c>
      <c r="B68" s="59">
        <v>20</v>
      </c>
      <c r="C68" s="189" t="s">
        <v>76</v>
      </c>
      <c r="D68" s="134"/>
      <c r="E68" s="134"/>
      <c r="F68" s="134"/>
      <c r="G68" s="62"/>
      <c r="H68" s="63" t="s">
        <v>50</v>
      </c>
      <c r="I68" s="145"/>
      <c r="J68" s="57">
        <f t="shared" si="2"/>
        <v>0</v>
      </c>
    </row>
    <row r="69" spans="1:10" ht="15">
      <c r="A69" s="201" t="s">
        <v>55</v>
      </c>
      <c r="B69" s="192">
        <v>21</v>
      </c>
      <c r="C69" s="189" t="s">
        <v>77</v>
      </c>
      <c r="D69" s="134"/>
      <c r="E69" s="134"/>
      <c r="F69" s="134"/>
      <c r="G69" s="145">
        <v>2</v>
      </c>
      <c r="H69" s="63" t="s">
        <v>28</v>
      </c>
      <c r="I69" s="230"/>
      <c r="J69" s="57">
        <f t="shared" si="2"/>
        <v>0</v>
      </c>
    </row>
    <row r="70" spans="1:10" ht="15" thickBot="1">
      <c r="A70" s="200"/>
      <c r="B70" s="199"/>
      <c r="C70" s="162"/>
      <c r="D70" s="163" t="s">
        <v>78</v>
      </c>
      <c r="E70" s="139"/>
      <c r="F70" s="66"/>
      <c r="G70" s="67"/>
      <c r="H70" s="165"/>
      <c r="I70" s="153"/>
      <c r="J70" s="68">
        <f>SUM(J49:J69)</f>
        <v>0</v>
      </c>
    </row>
    <row r="71" spans="1:10" ht="15" thickTop="1">
      <c r="A71" s="72" t="s">
        <v>79</v>
      </c>
      <c r="B71" s="69"/>
      <c r="C71" s="73" t="s">
        <v>80</v>
      </c>
      <c r="D71" s="127"/>
      <c r="E71" s="127"/>
      <c r="F71" s="127"/>
      <c r="G71" s="60"/>
      <c r="H71" s="6"/>
      <c r="I71" s="152"/>
      <c r="J71" s="57"/>
    </row>
    <row r="72" spans="1:10" ht="15">
      <c r="A72" s="46" t="s">
        <v>79</v>
      </c>
      <c r="B72" s="71">
        <v>1</v>
      </c>
      <c r="C72" s="64" t="s">
        <v>81</v>
      </c>
      <c r="D72" s="130"/>
      <c r="E72" s="130"/>
      <c r="F72" s="130"/>
      <c r="G72" s="62">
        <v>9</v>
      </c>
      <c r="H72" s="63" t="s">
        <v>17</v>
      </c>
      <c r="I72" s="230"/>
      <c r="J72" s="57">
        <f aca="true" t="shared" si="3" ref="J72:J77">G72*I72</f>
        <v>0</v>
      </c>
    </row>
    <row r="73" spans="1:10" ht="15">
      <c r="A73" s="46" t="s">
        <v>79</v>
      </c>
      <c r="B73" s="71">
        <v>2</v>
      </c>
      <c r="C73" s="61" t="s">
        <v>82</v>
      </c>
      <c r="D73" s="130"/>
      <c r="E73" s="130"/>
      <c r="F73" s="130"/>
      <c r="G73" s="62">
        <v>9</v>
      </c>
      <c r="H73" s="63" t="s">
        <v>17</v>
      </c>
      <c r="I73" s="230"/>
      <c r="J73" s="57">
        <f t="shared" si="3"/>
        <v>0</v>
      </c>
    </row>
    <row r="74" spans="1:10" ht="15">
      <c r="A74" s="46" t="s">
        <v>79</v>
      </c>
      <c r="B74" s="71">
        <v>3</v>
      </c>
      <c r="C74" s="61" t="s">
        <v>83</v>
      </c>
      <c r="D74" s="130"/>
      <c r="E74" s="130"/>
      <c r="F74" s="130"/>
      <c r="G74" s="62">
        <v>5</v>
      </c>
      <c r="H74" s="63" t="s">
        <v>17</v>
      </c>
      <c r="I74" s="230"/>
      <c r="J74" s="57">
        <f t="shared" si="3"/>
        <v>0</v>
      </c>
    </row>
    <row r="75" spans="1:10" ht="15">
      <c r="A75" s="46" t="s">
        <v>79</v>
      </c>
      <c r="B75" s="71">
        <v>4</v>
      </c>
      <c r="C75" s="64" t="s">
        <v>84</v>
      </c>
      <c r="D75" s="130"/>
      <c r="E75" s="130"/>
      <c r="F75" s="130"/>
      <c r="G75" s="145">
        <v>200</v>
      </c>
      <c r="H75" s="63" t="s">
        <v>35</v>
      </c>
      <c r="I75" s="230"/>
      <c r="J75" s="57">
        <f t="shared" si="3"/>
        <v>0</v>
      </c>
    </row>
    <row r="76" spans="1:10" ht="15">
      <c r="A76" s="46" t="s">
        <v>79</v>
      </c>
      <c r="B76" s="71">
        <v>5</v>
      </c>
      <c r="C76" s="64" t="s">
        <v>85</v>
      </c>
      <c r="D76" s="130"/>
      <c r="E76" s="130"/>
      <c r="F76" s="130"/>
      <c r="G76" s="62">
        <v>9</v>
      </c>
      <c r="H76" s="63" t="s">
        <v>17</v>
      </c>
      <c r="I76" s="230"/>
      <c r="J76" s="57">
        <f t="shared" si="3"/>
        <v>0</v>
      </c>
    </row>
    <row r="77" spans="1:10" ht="15" customHeight="1">
      <c r="A77" s="194" t="s">
        <v>79</v>
      </c>
      <c r="B77" s="202">
        <v>6</v>
      </c>
      <c r="C77" s="64" t="s">
        <v>86</v>
      </c>
      <c r="D77" s="130"/>
      <c r="E77" s="130"/>
      <c r="F77" s="130"/>
      <c r="G77" s="62">
        <v>9</v>
      </c>
      <c r="H77" s="63" t="s">
        <v>17</v>
      </c>
      <c r="I77" s="230"/>
      <c r="J77" s="57">
        <f t="shared" si="3"/>
        <v>0</v>
      </c>
    </row>
    <row r="78" spans="1:10" ht="15" thickBot="1">
      <c r="A78" s="212"/>
      <c r="B78" s="213"/>
      <c r="C78" s="214"/>
      <c r="D78" s="164" t="s">
        <v>87</v>
      </c>
      <c r="E78" s="143"/>
      <c r="F78" s="76"/>
      <c r="G78" s="77"/>
      <c r="H78" s="171"/>
      <c r="I78" s="154"/>
      <c r="J78" s="78">
        <f>SUM(J72:J77)</f>
        <v>0</v>
      </c>
    </row>
    <row r="79" spans="1:10" ht="15">
      <c r="A79" s="207" t="s">
        <v>88</v>
      </c>
      <c r="B79" s="208"/>
      <c r="C79" s="209" t="s">
        <v>89</v>
      </c>
      <c r="D79" s="23"/>
      <c r="E79" s="23"/>
      <c r="F79" s="23"/>
      <c r="G79" s="210"/>
      <c r="H79" s="211"/>
      <c r="I79" s="155"/>
      <c r="J79" s="126"/>
    </row>
    <row r="80" spans="1:10" ht="15">
      <c r="A80" s="70" t="s">
        <v>88</v>
      </c>
      <c r="B80" s="81">
        <v>1</v>
      </c>
      <c r="C80" s="246" t="s">
        <v>90</v>
      </c>
      <c r="D80" s="247"/>
      <c r="E80" s="247"/>
      <c r="F80" s="247"/>
      <c r="G80" s="145">
        <v>16</v>
      </c>
      <c r="H80" s="83" t="s">
        <v>28</v>
      </c>
      <c r="I80" s="230"/>
      <c r="J80" s="57">
        <f aca="true" t="shared" si="4" ref="J80:J94">G80*I80</f>
        <v>0</v>
      </c>
    </row>
    <row r="81" spans="1:10" ht="15">
      <c r="A81" s="70" t="s">
        <v>88</v>
      </c>
      <c r="B81" s="81">
        <v>2</v>
      </c>
      <c r="C81" s="242" t="s">
        <v>91</v>
      </c>
      <c r="D81" s="243"/>
      <c r="E81" s="243"/>
      <c r="F81" s="243"/>
      <c r="G81" s="145">
        <v>8</v>
      </c>
      <c r="H81" s="83" t="s">
        <v>28</v>
      </c>
      <c r="I81" s="230"/>
      <c r="J81" s="57">
        <f t="shared" si="4"/>
        <v>0</v>
      </c>
    </row>
    <row r="82" spans="1:10" ht="15">
      <c r="A82" s="70" t="s">
        <v>88</v>
      </c>
      <c r="B82" s="81">
        <v>3</v>
      </c>
      <c r="C82" s="225" t="s">
        <v>92</v>
      </c>
      <c r="D82" s="226"/>
      <c r="E82" s="226"/>
      <c r="F82" s="226"/>
      <c r="G82" s="145">
        <v>24</v>
      </c>
      <c r="H82" s="83" t="s">
        <v>28</v>
      </c>
      <c r="I82" s="230"/>
      <c r="J82" s="57">
        <f t="shared" si="4"/>
        <v>0</v>
      </c>
    </row>
    <row r="83" spans="1:10" ht="15" customHeight="1">
      <c r="A83" s="70" t="s">
        <v>88</v>
      </c>
      <c r="B83" s="81">
        <v>4</v>
      </c>
      <c r="C83" s="246" t="s">
        <v>93</v>
      </c>
      <c r="D83" s="247"/>
      <c r="E83" s="247"/>
      <c r="F83" s="247"/>
      <c r="G83" s="82"/>
      <c r="H83" s="83" t="s">
        <v>50</v>
      </c>
      <c r="I83" s="145"/>
      <c r="J83" s="57">
        <f t="shared" si="4"/>
        <v>0</v>
      </c>
    </row>
    <row r="84" spans="1:10" ht="15" customHeight="1">
      <c r="A84" s="70" t="s">
        <v>88</v>
      </c>
      <c r="B84" s="81">
        <v>5</v>
      </c>
      <c r="C84" s="225" t="s">
        <v>94</v>
      </c>
      <c r="D84" s="226"/>
      <c r="E84" s="226"/>
      <c r="F84" s="226"/>
      <c r="G84" s="82"/>
      <c r="H84" s="83" t="s">
        <v>50</v>
      </c>
      <c r="I84" s="145"/>
      <c r="J84" s="57">
        <f t="shared" si="4"/>
        <v>0</v>
      </c>
    </row>
    <row r="85" spans="1:10" ht="15" customHeight="1">
      <c r="A85" s="70" t="s">
        <v>88</v>
      </c>
      <c r="B85" s="81">
        <v>6</v>
      </c>
      <c r="C85" s="225" t="s">
        <v>95</v>
      </c>
      <c r="D85" s="226"/>
      <c r="E85" s="226"/>
      <c r="F85" s="226"/>
      <c r="G85" s="82"/>
      <c r="H85" s="83" t="s">
        <v>50</v>
      </c>
      <c r="I85" s="145"/>
      <c r="J85" s="57">
        <f t="shared" si="4"/>
        <v>0</v>
      </c>
    </row>
    <row r="86" spans="1:10" ht="15" customHeight="1">
      <c r="A86" s="70" t="s">
        <v>88</v>
      </c>
      <c r="B86" s="81">
        <v>7</v>
      </c>
      <c r="C86" s="225" t="s">
        <v>96</v>
      </c>
      <c r="D86" s="226"/>
      <c r="E86" s="226"/>
      <c r="F86" s="226"/>
      <c r="G86" s="82"/>
      <c r="H86" s="83" t="s">
        <v>12</v>
      </c>
      <c r="I86" s="145"/>
      <c r="J86" s="57">
        <f t="shared" si="4"/>
        <v>0</v>
      </c>
    </row>
    <row r="87" spans="1:10" ht="18" customHeight="1">
      <c r="A87" s="70" t="s">
        <v>88</v>
      </c>
      <c r="B87" s="81">
        <v>8</v>
      </c>
      <c r="C87" s="242" t="s">
        <v>137</v>
      </c>
      <c r="D87" s="243"/>
      <c r="E87" s="243"/>
      <c r="F87" s="243"/>
      <c r="G87" s="82">
        <v>10</v>
      </c>
      <c r="H87" s="83" t="s">
        <v>17</v>
      </c>
      <c r="I87" s="230"/>
      <c r="J87" s="57">
        <f t="shared" si="4"/>
        <v>0</v>
      </c>
    </row>
    <row r="88" spans="1:10" ht="15" customHeight="1">
      <c r="A88" s="70" t="s">
        <v>88</v>
      </c>
      <c r="B88" s="81">
        <v>9</v>
      </c>
      <c r="C88" s="242" t="s">
        <v>140</v>
      </c>
      <c r="D88" s="243"/>
      <c r="E88" s="243"/>
      <c r="F88" s="243"/>
      <c r="G88" s="82"/>
      <c r="H88" s="83" t="s">
        <v>17</v>
      </c>
      <c r="I88" s="145"/>
      <c r="J88" s="57">
        <f t="shared" si="4"/>
        <v>0</v>
      </c>
    </row>
    <row r="89" spans="1:10" ht="15" customHeight="1">
      <c r="A89" s="70" t="s">
        <v>88</v>
      </c>
      <c r="B89" s="81">
        <v>10</v>
      </c>
      <c r="C89" s="242" t="s">
        <v>138</v>
      </c>
      <c r="D89" s="243"/>
      <c r="E89" s="243"/>
      <c r="F89" s="243"/>
      <c r="G89" s="82"/>
      <c r="H89" s="83" t="s">
        <v>17</v>
      </c>
      <c r="I89" s="145"/>
      <c r="J89" s="57">
        <f t="shared" si="4"/>
        <v>0</v>
      </c>
    </row>
    <row r="90" spans="1:10" ht="15" customHeight="1">
      <c r="A90" s="70" t="s">
        <v>88</v>
      </c>
      <c r="B90" s="81">
        <v>11</v>
      </c>
      <c r="C90" s="242" t="s">
        <v>139</v>
      </c>
      <c r="D90" s="243"/>
      <c r="E90" s="243"/>
      <c r="F90" s="243"/>
      <c r="G90" s="82"/>
      <c r="H90" s="83" t="s">
        <v>17</v>
      </c>
      <c r="I90" s="145"/>
      <c r="J90" s="57">
        <f t="shared" si="4"/>
        <v>0</v>
      </c>
    </row>
    <row r="91" spans="1:10" ht="15">
      <c r="A91" s="70" t="s">
        <v>88</v>
      </c>
      <c r="B91" s="81">
        <v>12</v>
      </c>
      <c r="C91" s="242" t="s">
        <v>97</v>
      </c>
      <c r="D91" s="243"/>
      <c r="E91" s="243"/>
      <c r="F91" s="243"/>
      <c r="G91" s="82"/>
      <c r="H91" s="84" t="s">
        <v>98</v>
      </c>
      <c r="I91" s="145"/>
      <c r="J91" s="57">
        <f t="shared" si="4"/>
        <v>0</v>
      </c>
    </row>
    <row r="92" spans="1:10" ht="15">
      <c r="A92" s="70" t="s">
        <v>88</v>
      </c>
      <c r="B92" s="81">
        <v>13</v>
      </c>
      <c r="C92" s="242" t="s">
        <v>99</v>
      </c>
      <c r="D92" s="243"/>
      <c r="E92" s="243"/>
      <c r="F92" s="243"/>
      <c r="G92" s="145">
        <v>400</v>
      </c>
      <c r="H92" s="84" t="s">
        <v>35</v>
      </c>
      <c r="I92" s="230"/>
      <c r="J92" s="57">
        <f t="shared" si="4"/>
        <v>0</v>
      </c>
    </row>
    <row r="93" spans="1:10" ht="15">
      <c r="A93" s="70" t="s">
        <v>88</v>
      </c>
      <c r="B93" s="81">
        <v>14</v>
      </c>
      <c r="C93" s="242" t="s">
        <v>100</v>
      </c>
      <c r="D93" s="243"/>
      <c r="E93" s="243"/>
      <c r="F93" s="243"/>
      <c r="G93" s="82">
        <v>1</v>
      </c>
      <c r="H93" s="84" t="s">
        <v>101</v>
      </c>
      <c r="I93" s="230"/>
      <c r="J93" s="57">
        <f t="shared" si="4"/>
        <v>0</v>
      </c>
    </row>
    <row r="94" spans="1:10" ht="15">
      <c r="A94" s="196" t="s">
        <v>88</v>
      </c>
      <c r="B94" s="206">
        <v>15</v>
      </c>
      <c r="C94" s="242" t="s">
        <v>54</v>
      </c>
      <c r="D94" s="243"/>
      <c r="E94" s="243"/>
      <c r="F94" s="243"/>
      <c r="G94" s="190">
        <v>40</v>
      </c>
      <c r="H94" s="191" t="s">
        <v>28</v>
      </c>
      <c r="I94" s="231"/>
      <c r="J94" s="57">
        <f t="shared" si="4"/>
        <v>0</v>
      </c>
    </row>
    <row r="95" spans="1:10" ht="15" thickBot="1">
      <c r="A95" s="203"/>
      <c r="B95" s="204"/>
      <c r="C95" s="162"/>
      <c r="D95" s="163" t="s">
        <v>102</v>
      </c>
      <c r="E95" s="139"/>
      <c r="F95" s="66"/>
      <c r="G95" s="85"/>
      <c r="H95" s="172"/>
      <c r="I95" s="157"/>
      <c r="J95" s="68">
        <f>SUM(J80:J94)</f>
        <v>0</v>
      </c>
    </row>
    <row r="96" spans="1:10" ht="15" thickTop="1">
      <c r="A96" s="72" t="s">
        <v>103</v>
      </c>
      <c r="B96" s="69"/>
      <c r="C96" s="73" t="s">
        <v>104</v>
      </c>
      <c r="D96" s="127"/>
      <c r="E96" s="127"/>
      <c r="F96" s="127"/>
      <c r="G96" s="60"/>
      <c r="H96" s="6"/>
      <c r="I96" s="152"/>
      <c r="J96" s="57"/>
    </row>
    <row r="97" spans="1:10" ht="15">
      <c r="A97" s="46" t="s">
        <v>103</v>
      </c>
      <c r="B97" s="71">
        <v>1</v>
      </c>
      <c r="C97" s="64" t="s">
        <v>135</v>
      </c>
      <c r="D97" s="130"/>
      <c r="E97" s="130"/>
      <c r="F97" s="130"/>
      <c r="G97" s="29">
        <v>1.5</v>
      </c>
      <c r="H97" s="63" t="s">
        <v>35</v>
      </c>
      <c r="I97" s="230"/>
      <c r="J97" s="57">
        <f>G97*I97</f>
        <v>0</v>
      </c>
    </row>
    <row r="98" spans="1:10" ht="15">
      <c r="A98" s="46" t="s">
        <v>103</v>
      </c>
      <c r="B98" s="71">
        <v>2</v>
      </c>
      <c r="C98" s="64" t="s">
        <v>105</v>
      </c>
      <c r="D98" s="130"/>
      <c r="E98" s="130"/>
      <c r="F98" s="130"/>
      <c r="G98" s="29">
        <v>1.5</v>
      </c>
      <c r="H98" s="63" t="s">
        <v>35</v>
      </c>
      <c r="I98" s="230"/>
      <c r="J98" s="57">
        <f>G98*I98</f>
        <v>0</v>
      </c>
    </row>
    <row r="99" spans="1:10" ht="15">
      <c r="A99" s="194" t="s">
        <v>103</v>
      </c>
      <c r="B99" s="202">
        <v>3</v>
      </c>
      <c r="C99" s="64" t="s">
        <v>106</v>
      </c>
      <c r="D99" s="130"/>
      <c r="E99" s="130"/>
      <c r="F99" s="130"/>
      <c r="G99" s="62">
        <v>400</v>
      </c>
      <c r="H99" s="63" t="s">
        <v>35</v>
      </c>
      <c r="I99" s="230"/>
      <c r="J99" s="57">
        <f>G99*I99</f>
        <v>0</v>
      </c>
    </row>
    <row r="100" spans="1:10" ht="15" thickBot="1">
      <c r="A100" s="205"/>
      <c r="B100" s="204"/>
      <c r="C100" s="162"/>
      <c r="D100" s="163" t="s">
        <v>107</v>
      </c>
      <c r="E100" s="139"/>
      <c r="F100" s="66"/>
      <c r="G100" s="67"/>
      <c r="H100" s="165"/>
      <c r="I100" s="153"/>
      <c r="J100" s="68">
        <f>SUM(J97:J99)</f>
        <v>0</v>
      </c>
    </row>
    <row r="101" spans="1:10" ht="15" thickTop="1">
      <c r="A101" s="72" t="s">
        <v>108</v>
      </c>
      <c r="B101" s="25"/>
      <c r="C101" s="73" t="s">
        <v>109</v>
      </c>
      <c r="D101" s="127"/>
      <c r="E101" s="127"/>
      <c r="F101" s="144"/>
      <c r="G101" s="51"/>
      <c r="H101" s="173"/>
      <c r="I101" s="152"/>
      <c r="J101" s="86"/>
    </row>
    <row r="102" spans="1:10" ht="15">
      <c r="A102" s="46" t="s">
        <v>108</v>
      </c>
      <c r="B102" s="54">
        <v>1</v>
      </c>
      <c r="C102" s="87" t="s">
        <v>110</v>
      </c>
      <c r="D102" s="128"/>
      <c r="E102" s="128"/>
      <c r="F102" s="142"/>
      <c r="G102" s="51"/>
      <c r="H102" s="59"/>
      <c r="I102" s="52"/>
      <c r="J102" s="88"/>
    </row>
    <row r="103" spans="1:10" ht="15">
      <c r="A103" s="46" t="s">
        <v>108</v>
      </c>
      <c r="B103" s="54">
        <v>2</v>
      </c>
      <c r="C103" s="189" t="s">
        <v>111</v>
      </c>
      <c r="D103" s="128"/>
      <c r="E103" s="128"/>
      <c r="F103" s="128"/>
      <c r="G103" s="51"/>
      <c r="H103" s="59"/>
      <c r="I103" s="52"/>
      <c r="J103" s="88"/>
    </row>
    <row r="104" spans="1:10" ht="15">
      <c r="A104" s="46" t="s">
        <v>108</v>
      </c>
      <c r="B104" s="54">
        <v>3</v>
      </c>
      <c r="C104" s="189" t="s">
        <v>91</v>
      </c>
      <c r="D104" s="128"/>
      <c r="E104" s="128"/>
      <c r="F104" s="128"/>
      <c r="G104" s="51"/>
      <c r="H104" s="59"/>
      <c r="I104" s="52"/>
      <c r="J104" s="88"/>
    </row>
    <row r="105" spans="1:10" ht="15">
      <c r="A105" s="46" t="s">
        <v>108</v>
      </c>
      <c r="B105" s="54">
        <v>4</v>
      </c>
      <c r="C105" s="58" t="s">
        <v>112</v>
      </c>
      <c r="D105" s="128"/>
      <c r="E105" s="128"/>
      <c r="F105" s="128"/>
      <c r="G105" s="51"/>
      <c r="H105" s="59"/>
      <c r="I105" s="52"/>
      <c r="J105" s="88"/>
    </row>
    <row r="106" spans="1:10" ht="15">
      <c r="A106" s="46" t="s">
        <v>108</v>
      </c>
      <c r="B106" s="54">
        <v>5</v>
      </c>
      <c r="C106" s="58" t="s">
        <v>113</v>
      </c>
      <c r="D106" s="128"/>
      <c r="E106" s="128"/>
      <c r="F106" s="128"/>
      <c r="G106" s="51"/>
      <c r="H106" s="59"/>
      <c r="I106" s="52"/>
      <c r="J106" s="88"/>
    </row>
    <row r="107" spans="1:10" ht="15">
      <c r="A107" s="46" t="s">
        <v>108</v>
      </c>
      <c r="B107" s="54">
        <v>6</v>
      </c>
      <c r="C107" s="55" t="s">
        <v>114</v>
      </c>
      <c r="D107" s="128"/>
      <c r="E107" s="128"/>
      <c r="F107" s="128"/>
      <c r="G107" s="51"/>
      <c r="H107" s="59"/>
      <c r="I107" s="52"/>
      <c r="J107" s="88"/>
    </row>
    <row r="108" spans="1:10" ht="15">
      <c r="A108" s="46" t="s">
        <v>108</v>
      </c>
      <c r="B108" s="54">
        <v>7</v>
      </c>
      <c r="C108" s="55" t="s">
        <v>115</v>
      </c>
      <c r="D108" s="128"/>
      <c r="E108" s="128"/>
      <c r="F108" s="128"/>
      <c r="G108" s="51"/>
      <c r="H108" s="59"/>
      <c r="I108" s="52"/>
      <c r="J108" s="88"/>
    </row>
    <row r="109" spans="1:10" ht="15">
      <c r="A109" s="46" t="s">
        <v>108</v>
      </c>
      <c r="B109" s="54">
        <v>8</v>
      </c>
      <c r="C109" s="189" t="s">
        <v>116</v>
      </c>
      <c r="D109" s="128"/>
      <c r="E109" s="128"/>
      <c r="F109" s="128"/>
      <c r="G109" s="51"/>
      <c r="H109" s="59"/>
      <c r="I109" s="52"/>
      <c r="J109" s="88"/>
    </row>
    <row r="110" spans="1:10" ht="15">
      <c r="A110" s="46" t="s">
        <v>108</v>
      </c>
      <c r="B110" s="54">
        <v>9</v>
      </c>
      <c r="C110" s="189" t="s">
        <v>117</v>
      </c>
      <c r="D110" s="128"/>
      <c r="E110" s="128"/>
      <c r="F110" s="128"/>
      <c r="G110" s="51"/>
      <c r="H110" s="59"/>
      <c r="I110" s="52"/>
      <c r="J110" s="88"/>
    </row>
    <row r="111" spans="1:10" ht="15">
      <c r="A111" s="46" t="s">
        <v>108</v>
      </c>
      <c r="B111" s="54">
        <v>10</v>
      </c>
      <c r="C111" s="189" t="s">
        <v>118</v>
      </c>
      <c r="D111" s="128"/>
      <c r="E111" s="128"/>
      <c r="F111" s="128"/>
      <c r="G111" s="51"/>
      <c r="H111" s="59"/>
      <c r="I111" s="52"/>
      <c r="J111" s="88"/>
    </row>
    <row r="112" spans="1:10" ht="15">
      <c r="A112" s="46" t="s">
        <v>108</v>
      </c>
      <c r="B112" s="54">
        <v>13</v>
      </c>
      <c r="C112" s="55" t="s">
        <v>99</v>
      </c>
      <c r="D112" s="128"/>
      <c r="E112" s="128"/>
      <c r="F112" s="128"/>
      <c r="G112" s="51"/>
      <c r="H112" s="59"/>
      <c r="I112" s="52"/>
      <c r="J112" s="88"/>
    </row>
    <row r="113" spans="1:10" ht="15">
      <c r="A113" s="46" t="s">
        <v>108</v>
      </c>
      <c r="B113" s="54">
        <v>14</v>
      </c>
      <c r="C113" s="55" t="s">
        <v>119</v>
      </c>
      <c r="D113" s="128"/>
      <c r="E113" s="128"/>
      <c r="F113" s="128"/>
      <c r="G113" s="51"/>
      <c r="H113" s="59"/>
      <c r="I113" s="52"/>
      <c r="J113" s="88"/>
    </row>
    <row r="114" spans="1:10" ht="15">
      <c r="A114" s="46" t="s">
        <v>108</v>
      </c>
      <c r="B114" s="54">
        <v>15</v>
      </c>
      <c r="C114" s="58" t="s">
        <v>120</v>
      </c>
      <c r="D114" s="128"/>
      <c r="E114" s="128"/>
      <c r="F114" s="128"/>
      <c r="G114" s="145"/>
      <c r="H114" s="174"/>
      <c r="I114" s="89"/>
      <c r="J114" s="90"/>
    </row>
    <row r="115" spans="1:10" ht="15">
      <c r="A115" s="194"/>
      <c r="B115" s="195"/>
      <c r="C115" s="91" t="s">
        <v>121</v>
      </c>
      <c r="D115" s="128"/>
      <c r="E115" s="128"/>
      <c r="F115" s="128"/>
      <c r="G115" s="232"/>
      <c r="H115" s="192" t="s">
        <v>122</v>
      </c>
      <c r="I115" s="193">
        <f>SUM(J43,J47,J70,J78,J95,J100)</f>
        <v>45000</v>
      </c>
      <c r="J115" s="92">
        <f>G115*I115</f>
        <v>0</v>
      </c>
    </row>
    <row r="116" spans="1:10" ht="15" thickBot="1">
      <c r="A116" s="198"/>
      <c r="B116" s="199"/>
      <c r="C116" s="162"/>
      <c r="D116" s="163" t="s">
        <v>123</v>
      </c>
      <c r="E116" s="139"/>
      <c r="F116" s="66"/>
      <c r="G116" s="93"/>
      <c r="H116" s="175"/>
      <c r="I116" s="157"/>
      <c r="J116" s="68">
        <f>SUM(J115)</f>
        <v>0</v>
      </c>
    </row>
    <row r="117" spans="1:10" ht="15" thickTop="1">
      <c r="A117" s="4"/>
      <c r="B117" s="5"/>
      <c r="C117" s="94"/>
      <c r="D117" s="146"/>
      <c r="E117" s="147"/>
      <c r="F117" s="95"/>
      <c r="G117" s="96"/>
      <c r="H117" s="176"/>
      <c r="I117" s="152"/>
      <c r="J117" s="97"/>
    </row>
    <row r="118" spans="1:10" ht="15" thickBot="1">
      <c r="A118" s="74"/>
      <c r="B118" s="75"/>
      <c r="C118" s="148"/>
      <c r="D118" s="148"/>
      <c r="E118" s="148"/>
      <c r="F118" s="148"/>
      <c r="G118" s="98"/>
      <c r="H118" s="104"/>
      <c r="I118" s="156"/>
      <c r="J118" s="124"/>
    </row>
    <row r="119" spans="1:10" ht="15" thickBot="1">
      <c r="A119" s="99"/>
      <c r="B119" s="100"/>
      <c r="C119" s="149" t="s">
        <v>124</v>
      </c>
      <c r="D119" s="149"/>
      <c r="E119" s="149"/>
      <c r="F119" s="149"/>
      <c r="G119" s="101"/>
      <c r="H119" s="177"/>
      <c r="I119" s="102"/>
      <c r="J119" s="103">
        <f>SUM(J43,J47,J70,J78,J95,J100,J116)</f>
        <v>45000</v>
      </c>
    </row>
    <row r="120" spans="1:10" ht="15">
      <c r="A120" s="36"/>
      <c r="B120" s="2"/>
      <c r="C120" s="20"/>
      <c r="D120" s="20"/>
      <c r="E120" s="20"/>
      <c r="F120" s="20"/>
      <c r="G120" s="227"/>
      <c r="H120" s="227"/>
      <c r="I120" s="3"/>
      <c r="J120" s="26"/>
    </row>
    <row r="121" spans="1:10" ht="15">
      <c r="A121" s="4"/>
      <c r="B121" s="5"/>
      <c r="C121" s="22"/>
      <c r="D121" s="22"/>
      <c r="E121" s="22"/>
      <c r="F121" s="22"/>
      <c r="G121" s="6"/>
      <c r="H121" s="6"/>
      <c r="I121" s="7"/>
      <c r="J121" s="27"/>
    </row>
    <row r="122" spans="1:10" ht="15" thickBot="1">
      <c r="A122" s="74"/>
      <c r="B122" s="75"/>
      <c r="C122" s="148"/>
      <c r="D122" s="148"/>
      <c r="E122" s="148"/>
      <c r="F122" s="148"/>
      <c r="G122" s="104"/>
      <c r="H122" s="104"/>
      <c r="I122" s="105"/>
      <c r="J122" s="28"/>
    </row>
    <row r="123" spans="1:10" ht="15">
      <c r="A123" s="36"/>
      <c r="B123" s="2"/>
      <c r="C123" s="20"/>
      <c r="D123" s="20"/>
      <c r="E123" s="20"/>
      <c r="F123" s="20"/>
      <c r="G123" s="227"/>
      <c r="H123" s="227"/>
      <c r="I123" s="3"/>
      <c r="J123" s="106"/>
    </row>
    <row r="124" spans="1:10" ht="15">
      <c r="A124" s="107" t="s">
        <v>125</v>
      </c>
      <c r="B124" s="5"/>
      <c r="C124" s="22"/>
      <c r="D124" s="22"/>
      <c r="E124" s="22"/>
      <c r="F124" s="22"/>
      <c r="G124" s="6"/>
      <c r="H124" s="6"/>
      <c r="I124" s="7"/>
      <c r="J124" s="108"/>
    </row>
    <row r="125" spans="1:10" ht="15" thickBot="1">
      <c r="A125" s="74"/>
      <c r="B125" s="75"/>
      <c r="C125" s="148"/>
      <c r="D125" s="148"/>
      <c r="E125" s="148"/>
      <c r="F125" s="148"/>
      <c r="G125" s="104"/>
      <c r="H125" s="104"/>
      <c r="I125" s="105"/>
      <c r="J125" s="109"/>
    </row>
    <row r="126" spans="1:10" ht="15">
      <c r="A126" s="36"/>
      <c r="B126" s="2"/>
      <c r="C126" s="20"/>
      <c r="D126" s="20"/>
      <c r="E126" s="20"/>
      <c r="F126" s="20"/>
      <c r="G126" s="110" t="s">
        <v>126</v>
      </c>
      <c r="H126" s="178"/>
      <c r="I126" s="111" t="s">
        <v>127</v>
      </c>
      <c r="J126" s="112" t="s">
        <v>128</v>
      </c>
    </row>
    <row r="127" spans="1:10" ht="15">
      <c r="A127" s="4" t="s">
        <v>7</v>
      </c>
      <c r="B127" s="69"/>
      <c r="C127" s="113" t="s">
        <v>8</v>
      </c>
      <c r="D127" s="22"/>
      <c r="E127" s="22"/>
      <c r="F127" s="22"/>
      <c r="G127" s="114"/>
      <c r="H127" s="114">
        <f>J43</f>
        <v>45000</v>
      </c>
      <c r="I127" s="114">
        <f>H127*0.21</f>
        <v>9450</v>
      </c>
      <c r="J127" s="108">
        <f>H127+I127</f>
        <v>54450</v>
      </c>
    </row>
    <row r="128" spans="1:10" ht="15">
      <c r="A128" s="65" t="s">
        <v>48</v>
      </c>
      <c r="B128" s="69"/>
      <c r="C128" s="113" t="s">
        <v>49</v>
      </c>
      <c r="D128" s="22"/>
      <c r="E128" s="22"/>
      <c r="F128" s="22"/>
      <c r="G128" s="114"/>
      <c r="H128" s="114">
        <f>J47</f>
        <v>0</v>
      </c>
      <c r="I128" s="114">
        <f aca="true" t="shared" si="5" ref="I128:I133">H128*0.21</f>
        <v>0</v>
      </c>
      <c r="J128" s="108">
        <f aca="true" t="shared" si="6" ref="J128:J133">H128+I128</f>
        <v>0</v>
      </c>
    </row>
    <row r="129" spans="1:10" ht="15">
      <c r="A129" s="4" t="s">
        <v>55</v>
      </c>
      <c r="B129" s="69"/>
      <c r="C129" s="113" t="s">
        <v>56</v>
      </c>
      <c r="D129" s="22"/>
      <c r="E129" s="22"/>
      <c r="F129" s="22"/>
      <c r="G129" s="114"/>
      <c r="H129" s="114">
        <f>J70</f>
        <v>0</v>
      </c>
      <c r="I129" s="114">
        <f t="shared" si="5"/>
        <v>0</v>
      </c>
      <c r="J129" s="108">
        <f t="shared" si="6"/>
        <v>0</v>
      </c>
    </row>
    <row r="130" spans="1:10" ht="15">
      <c r="A130" s="65" t="s">
        <v>79</v>
      </c>
      <c r="B130" s="69"/>
      <c r="C130" s="113" t="s">
        <v>80</v>
      </c>
      <c r="D130" s="22"/>
      <c r="E130" s="22"/>
      <c r="F130" s="22"/>
      <c r="G130" s="114"/>
      <c r="H130" s="114">
        <f>J78</f>
        <v>0</v>
      </c>
      <c r="I130" s="114">
        <f t="shared" si="5"/>
        <v>0</v>
      </c>
      <c r="J130" s="108">
        <f t="shared" si="6"/>
        <v>0</v>
      </c>
    </row>
    <row r="131" spans="1:10" ht="15">
      <c r="A131" s="4" t="s">
        <v>88</v>
      </c>
      <c r="B131" s="69"/>
      <c r="C131" s="115" t="s">
        <v>89</v>
      </c>
      <c r="D131" s="22"/>
      <c r="E131" s="22"/>
      <c r="F131" s="22"/>
      <c r="G131" s="114"/>
      <c r="H131" s="114">
        <f>J95</f>
        <v>0</v>
      </c>
      <c r="I131" s="114">
        <f t="shared" si="5"/>
        <v>0</v>
      </c>
      <c r="J131" s="108">
        <f t="shared" si="6"/>
        <v>0</v>
      </c>
    </row>
    <row r="132" spans="1:10" ht="15">
      <c r="A132" s="4" t="s">
        <v>103</v>
      </c>
      <c r="B132" s="69"/>
      <c r="C132" s="115" t="s">
        <v>104</v>
      </c>
      <c r="D132" s="22"/>
      <c r="E132" s="22"/>
      <c r="F132" s="22"/>
      <c r="G132" s="114"/>
      <c r="H132" s="114">
        <f>J100</f>
        <v>0</v>
      </c>
      <c r="I132" s="114">
        <f t="shared" si="5"/>
        <v>0</v>
      </c>
      <c r="J132" s="108">
        <f t="shared" si="6"/>
        <v>0</v>
      </c>
    </row>
    <row r="133" spans="1:10" ht="15">
      <c r="A133" s="116" t="s">
        <v>108</v>
      </c>
      <c r="B133" s="117"/>
      <c r="C133" s="118" t="s">
        <v>109</v>
      </c>
      <c r="D133" s="150"/>
      <c r="E133" s="150"/>
      <c r="F133" s="150"/>
      <c r="G133" s="119"/>
      <c r="H133" s="119">
        <f>J116</f>
        <v>0</v>
      </c>
      <c r="I133" s="114">
        <f t="shared" si="5"/>
        <v>0</v>
      </c>
      <c r="J133" s="108">
        <f t="shared" si="6"/>
        <v>0</v>
      </c>
    </row>
    <row r="134" spans="1:10" ht="15">
      <c r="A134" s="4"/>
      <c r="B134" s="69"/>
      <c r="C134" s="115"/>
      <c r="D134" s="22"/>
      <c r="E134" s="22"/>
      <c r="F134" s="22"/>
      <c r="G134" s="228" t="s">
        <v>129</v>
      </c>
      <c r="H134" s="179">
        <f>SUM(H127:H133)</f>
        <v>45000</v>
      </c>
      <c r="I134" s="180">
        <f>SUM(I127:I133)</f>
        <v>9450</v>
      </c>
      <c r="J134" s="32">
        <f>SUM(J127:J133)</f>
        <v>54450</v>
      </c>
    </row>
    <row r="135" spans="1:11" ht="15">
      <c r="A135" s="4"/>
      <c r="B135" s="5"/>
      <c r="C135" s="22"/>
      <c r="D135" s="22"/>
      <c r="E135" s="22"/>
      <c r="F135" s="22"/>
      <c r="G135" s="6"/>
      <c r="H135" s="6"/>
      <c r="I135" s="7"/>
      <c r="J135" s="108"/>
      <c r="K135" s="220"/>
    </row>
    <row r="136" spans="1:12" ht="15">
      <c r="A136" s="4"/>
      <c r="B136" s="5"/>
      <c r="C136" s="22"/>
      <c r="D136" s="22"/>
      <c r="E136" s="22"/>
      <c r="F136" s="151"/>
      <c r="G136" s="120"/>
      <c r="H136" s="181" t="s">
        <v>126</v>
      </c>
      <c r="I136" s="121" t="s">
        <v>6</v>
      </c>
      <c r="J136" s="122">
        <f>H134</f>
        <v>45000</v>
      </c>
      <c r="K136" s="220"/>
      <c r="L136" s="222"/>
    </row>
    <row r="137" spans="1:12" ht="15">
      <c r="A137" s="4"/>
      <c r="B137" s="5"/>
      <c r="C137" s="22"/>
      <c r="D137" s="22"/>
      <c r="E137" s="22"/>
      <c r="F137" s="151"/>
      <c r="G137" s="30"/>
      <c r="H137" s="182" t="s">
        <v>127</v>
      </c>
      <c r="I137" s="31" t="s">
        <v>6</v>
      </c>
      <c r="J137" s="33">
        <f>I134</f>
        <v>9450</v>
      </c>
      <c r="K137" s="220"/>
      <c r="L137" s="223"/>
    </row>
    <row r="138" spans="1:10" ht="15">
      <c r="A138" s="4"/>
      <c r="B138" s="5"/>
      <c r="C138" s="22"/>
      <c r="D138" s="22"/>
      <c r="E138" s="22"/>
      <c r="F138" s="151"/>
      <c r="G138" s="120"/>
      <c r="H138" s="181" t="s">
        <v>130</v>
      </c>
      <c r="I138" s="121" t="s">
        <v>6</v>
      </c>
      <c r="J138" s="122">
        <f>J136+J137</f>
        <v>54450</v>
      </c>
    </row>
    <row r="139" spans="1:10" ht="15">
      <c r="A139" s="159"/>
      <c r="B139" s="158"/>
      <c r="C139" s="158"/>
      <c r="D139" s="158"/>
      <c r="E139" s="158"/>
      <c r="F139" s="158"/>
      <c r="G139" s="183"/>
      <c r="H139" s="183"/>
      <c r="I139" s="184"/>
      <c r="J139" s="160"/>
    </row>
    <row r="140" spans="1:10" ht="15" thickBot="1">
      <c r="A140" s="161" t="s">
        <v>134</v>
      </c>
      <c r="B140" s="34"/>
      <c r="C140" s="34"/>
      <c r="D140" s="34"/>
      <c r="E140" s="34"/>
      <c r="F140" s="34"/>
      <c r="G140" s="185"/>
      <c r="H140" s="185"/>
      <c r="I140" s="186"/>
      <c r="J140" s="35"/>
    </row>
  </sheetData>
  <mergeCells count="16">
    <mergeCell ref="C13:F13"/>
    <mergeCell ref="D1:E1"/>
    <mergeCell ref="A2:J2"/>
    <mergeCell ref="A4:J4"/>
    <mergeCell ref="C94:F94"/>
    <mergeCell ref="C21:F21"/>
    <mergeCell ref="C80:F80"/>
    <mergeCell ref="C81:F81"/>
    <mergeCell ref="C83:F83"/>
    <mergeCell ref="C87:F87"/>
    <mergeCell ref="C88:F88"/>
    <mergeCell ref="C89:F89"/>
    <mergeCell ref="C90:F90"/>
    <mergeCell ref="C91:F91"/>
    <mergeCell ref="C92:F92"/>
    <mergeCell ref="C93:F93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300" verticalDpi="300" orientation="portrait" paperSize="8" scale="88" r:id="rId1"/>
  <headerFooter>
    <oddHeader>&amp;L&amp;"Arial,Obyčejné"&amp;12&amp;UPropojení průmyslové zóny Plazy s MÚK Kosmonosy – Prodloužení silnice III/0164, Projekt PřGTP&amp;R&amp;"Arial,Obyčejné"&amp;12&amp;UPříloha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2019-12-02T07:54:49Z</dcterms:created>
  <dcterms:modified xsi:type="dcterms:W3CDTF">2020-05-14T11:03:12Z</dcterms:modified>
  <cp:category/>
  <cp:version/>
  <cp:contentType/>
  <cp:contentStatus/>
</cp:coreProperties>
</file>