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929"/>
  <workbookPr filterPrivacy="1" defaultThemeVersion="124226"/>
  <bookViews>
    <workbookView xWindow="65428" yWindow="65428" windowWidth="23256" windowHeight="12576" activeTab="0"/>
  </bookViews>
  <sheets>
    <sheet name="Neoceněný_Priloha_5" sheetId="5" r:id="rId1"/>
    <sheet name="List2" sheetId="2" r:id="rId2"/>
    <sheet name="List3" sheetId="3" r:id="rId3"/>
  </sheets>
  <definedNames>
    <definedName name="_xlnm.Print_Area" localSheetId="0">'Neoceněný_Priloha_5'!$A$1:$J$208</definedName>
  </definedNames>
  <calcPr calcId="191029"/>
  <extLst/>
</workbook>
</file>

<file path=xl/sharedStrings.xml><?xml version="1.0" encoding="utf-8"?>
<sst xmlns="http://schemas.openxmlformats.org/spreadsheetml/2006/main" count="509" uniqueCount="208">
  <si>
    <t>Modře doplní uchazeč</t>
  </si>
  <si>
    <t>Položka</t>
  </si>
  <si>
    <t>Výkon / dodávka prací</t>
  </si>
  <si>
    <t>počet</t>
  </si>
  <si>
    <t>jedn.</t>
  </si>
  <si>
    <t>cena</t>
  </si>
  <si>
    <t>m.j.</t>
  </si>
  <si>
    <t>Kč</t>
  </si>
  <si>
    <t>1.</t>
  </si>
  <si>
    <t xml:space="preserve">VRTÁNÍ  A  ODKRYVNÉ  PRÁCE </t>
  </si>
  <si>
    <t>1.1.</t>
  </si>
  <si>
    <r>
      <t>A-</t>
    </r>
    <r>
      <rPr>
        <sz val="9"/>
        <rFont val="Arial CE"/>
        <family val="2"/>
      </rPr>
      <t xml:space="preserve"> VRTNÉ PRÁCE </t>
    </r>
  </si>
  <si>
    <t>Jádrové vrty vrtané TK v hloubkovém intervalu 0,0 - 10,0 m</t>
  </si>
  <si>
    <t>bm</t>
  </si>
  <si>
    <t>Jádrové vrty vrtané TK v hloubce &gt; 10,0 m</t>
  </si>
  <si>
    <t xml:space="preserve">Jádrové vrty vrtané TK speciální soupravou do obtížně přístupných míst (např. pásový podvozek) v hloubkovém intervalu 0,0 - 10,0 m </t>
  </si>
  <si>
    <t xml:space="preserve">Jádrové vrty vrtané TK speciální soupravou do obtížně přístupných míst (např. pásový podvozek) v hloubce &gt; 10,0 m </t>
  </si>
  <si>
    <t xml:space="preserve">Jádrové vrty vrtané TK přenosnou vrtnou soupravou </t>
  </si>
  <si>
    <t xml:space="preserve">Jádrové vrty horizontální vrtané TK </t>
  </si>
  <si>
    <t>Jádrové vrty vrtané dvojitou jádrovkou DIA korunkami s výplachem v hloubkovém intervalu 0,0 - 30,0 m</t>
  </si>
  <si>
    <t>Jádrové vrty vrtané dvojitou jádrovkou DIA korunkami s výplachem v hloubkovém intervalu 30,0 - 75,0 m</t>
  </si>
  <si>
    <t>Jádrové vrty vrtané dvojitou jádrovkou DIA korunkami s výplachem v hloubkovém intervalu 75,0 - 150,0 m</t>
  </si>
  <si>
    <t>Jádrové vrty vrtané dvojitou jádrovkou DIA korunkami s výplachem v hloubce &gt; 150,0 m</t>
  </si>
  <si>
    <t>Jádrové vrty vrtané dvojitou jádrovkou DIA korunkami s výplachem, speciální soupravou do obtížně přístupných míst (např. pásový podvozek) v hloubkovém intervalu 0,0 - 30,0 m</t>
  </si>
  <si>
    <t>Jádrové vrty vrtané dvojitou jádrovkou DIA korunkami s výplachem, speciální soupravou do obtížně přístupných míst (např. pásový podvozek) příplatek za 1 m vrtu k jednotkovým cenám dle výše  uvedených hloubkových intervalů</t>
  </si>
  <si>
    <t>Jádrové vrty horizontální vrtané dvojitou jádrovkou DIA korunkami v hloubkovém intervalu 0,00 - 30,0 m</t>
  </si>
  <si>
    <t>Jádrové vrty horizontální vrtané dvojitou jádrovkou DIA korunkami v hloubce &gt; 30,0 m</t>
  </si>
  <si>
    <r>
      <t>Presiometrické vrty vrtané TK (</t>
    </r>
    <r>
      <rPr>
        <sz val="9"/>
        <rFont val="Symbol"/>
        <family val="1"/>
      </rPr>
      <t>Æ</t>
    </r>
    <r>
      <rPr>
        <sz val="9"/>
        <rFont val="Arial"/>
        <family val="2"/>
      </rPr>
      <t>76 mm) - příplatek za 1 m vrtu k jednotkovým cenám dle výše  uvedených hloubkových intervalů</t>
    </r>
  </si>
  <si>
    <r>
      <t>Presiometrické vrty vrtané dvojitou jádrovkou s výplachem (</t>
    </r>
    <r>
      <rPr>
        <sz val="9"/>
        <rFont val="Symbol"/>
        <family val="1"/>
      </rPr>
      <t>Æ</t>
    </r>
    <r>
      <rPr>
        <sz val="9"/>
        <rFont val="Arial"/>
        <family val="2"/>
      </rPr>
      <t>76 mm) - příplatek za 1 m vrtu k jednotkovým cenám dle výše  uvedených hloubkových intervalů</t>
    </r>
  </si>
  <si>
    <t xml:space="preserve">Inklinometrické vrty vrtané TK se zabudováním inklinometrické pažnice </t>
  </si>
  <si>
    <r>
      <t>Inklinometrické vrty vrtané dvojitou jádrovkou DIA korunkami se zabudováním inklinometrické pažnice (</t>
    </r>
    <r>
      <rPr>
        <sz val="9"/>
        <rFont val="Symbol"/>
        <family val="1"/>
      </rPr>
      <t>Æ</t>
    </r>
    <r>
      <rPr>
        <sz val="9"/>
        <rFont val="Arial"/>
        <family val="2"/>
      </rPr>
      <t>112 mm)</t>
    </r>
  </si>
  <si>
    <r>
      <t>Extenzometrické vrty se zabudováním extenzometru vč. zhlaví  (</t>
    </r>
    <r>
      <rPr>
        <sz val="9"/>
        <rFont val="Symbol"/>
        <family val="1"/>
      </rPr>
      <t>Æ</t>
    </r>
    <r>
      <rPr>
        <sz val="9"/>
        <rFont val="Arial"/>
        <family val="2"/>
      </rPr>
      <t>101 až 112 mm)</t>
    </r>
  </si>
  <si>
    <r>
      <t xml:space="preserve">Přibírka HG vrtu na </t>
    </r>
    <r>
      <rPr>
        <sz val="9"/>
        <rFont val="Symbol"/>
        <family val="1"/>
      </rPr>
      <t>Æ</t>
    </r>
    <r>
      <rPr>
        <sz val="9"/>
        <rFont val="Arial CE"/>
        <family val="2"/>
      </rPr>
      <t>165 mm</t>
    </r>
  </si>
  <si>
    <r>
      <t xml:space="preserve">Vystrojení HG vrtu PVC pažnicí </t>
    </r>
    <r>
      <rPr>
        <sz val="9"/>
        <rFont val="Symbol"/>
        <family val="1"/>
      </rPr>
      <t>Æ</t>
    </r>
    <r>
      <rPr>
        <sz val="9"/>
        <rFont val="Arial CE"/>
        <family val="2"/>
      </rPr>
      <t>125 mm, obsyp, těsnění</t>
    </r>
  </si>
  <si>
    <t>Kopané šachtice (do 3 m), včetně likvidace</t>
  </si>
  <si>
    <t>ks</t>
  </si>
  <si>
    <t>Kopané šachtice (nad 3 m), včetně likvidace</t>
  </si>
  <si>
    <t>1.2.</t>
  </si>
  <si>
    <r>
      <t>B-</t>
    </r>
    <r>
      <rPr>
        <sz val="9"/>
        <rFont val="Arial CE"/>
        <family val="2"/>
      </rPr>
      <t xml:space="preserve"> SOUVISEJÍCÍ PRÁCE </t>
    </r>
  </si>
  <si>
    <t>Příprava sondážního pracoviště pro vrty vrtané TK</t>
  </si>
  <si>
    <t>prac.</t>
  </si>
  <si>
    <t>Příprava sondážního pracoviště pro vrty vrtané s výplachem</t>
  </si>
  <si>
    <t>Příprava sondážního pracoviště pro vrty vrtané v obtížně přístupném terénu</t>
  </si>
  <si>
    <t>kp</t>
  </si>
  <si>
    <t>Provozní pažení a odpažení vrtů</t>
  </si>
  <si>
    <t>Osazení zhlaví vrtu (HG, inklino)</t>
  </si>
  <si>
    <t>Prostoje vrtné soupravy při realizaci presiometrických zkoušek a karotážního měření</t>
  </si>
  <si>
    <t>hod.</t>
  </si>
  <si>
    <t>Likvidace vrtů hutněným záhozem</t>
  </si>
  <si>
    <t>m</t>
  </si>
  <si>
    <t>Likvidace vrtů jílocementovou suspenzí</t>
  </si>
  <si>
    <t>Skartace vrtného jádra</t>
  </si>
  <si>
    <t>Archivace vybraných částí vrtného jádra</t>
  </si>
  <si>
    <t>Doprava vrtné a doprovodné techniky</t>
  </si>
  <si>
    <t>km</t>
  </si>
  <si>
    <t>1.3.</t>
  </si>
  <si>
    <r>
      <t>C-</t>
    </r>
    <r>
      <rPr>
        <sz val="9"/>
        <rFont val="Arial CE"/>
        <family val="2"/>
      </rPr>
      <t xml:space="preserve"> ODBĚR VZORKŮ</t>
    </r>
  </si>
  <si>
    <t>Odběr vzorků  zemin / hornin - porušené - třída 3B</t>
  </si>
  <si>
    <t>Odběr vzorků  zemin / hornin - technologické - třída 3B</t>
  </si>
  <si>
    <t>Odběr vzorků  zemin - technologické velkoobjemové (odebírané bagrem) - třída 3B</t>
  </si>
  <si>
    <t>Odběr vzorků  zemin / hornin - neporušené -  třída 1 (2) A - vtlačným břitovým odběrákem</t>
  </si>
  <si>
    <t>Odběr vzorků  zemin / hornin - neporušené -  třída 1 (2) A - odvrtávacím odběrným přístrojem - Denison</t>
  </si>
  <si>
    <t>Odběr vzorků  hornin - neporušené -  třída 1 (2) A - z vrtného jádra vrtaného dvojitou jádrovkou</t>
  </si>
  <si>
    <t>Odběr vzorků vody</t>
  </si>
  <si>
    <t>Odběr vzorků zemin pro rozbor kontaminace</t>
  </si>
  <si>
    <t>Doprava vzorků do laboratoře</t>
  </si>
  <si>
    <t>dílčí mezisoučet - pol. 1.</t>
  </si>
  <si>
    <t>2.</t>
  </si>
  <si>
    <t xml:space="preserve">POLNÍ ZKOUŠKY </t>
  </si>
  <si>
    <t>Presiometrické zkoušky</t>
  </si>
  <si>
    <t>zk.</t>
  </si>
  <si>
    <t>Doprava presiometrické soupravy</t>
  </si>
  <si>
    <t>Příprava a likvidace pracoviště a techniky pro presiometrickou zkoušku</t>
  </si>
  <si>
    <t>Dynamické penetrační zkoušky</t>
  </si>
  <si>
    <t>Doprava penetrační soupravy</t>
  </si>
  <si>
    <t>Příprava a likvidace pracoviště a techniky pro penetrační zkoušku</t>
  </si>
  <si>
    <t>Statické penetrační zkoušky CPT</t>
  </si>
  <si>
    <t>Statické penetrační zkoušky CPTU</t>
  </si>
  <si>
    <t>Inklinometrické měření</t>
  </si>
  <si>
    <t>Doprava k inklinometrickému měření</t>
  </si>
  <si>
    <t>Extenzometrické měření</t>
  </si>
  <si>
    <t>Doprava k extenzometrickému měření</t>
  </si>
  <si>
    <t>Měření Schmidtovým tvrdoměrem</t>
  </si>
  <si>
    <t>Měření kapesním penetrometrem</t>
  </si>
  <si>
    <t>Komplexní vyhodnocení polních zkoušek</t>
  </si>
  <si>
    <t>dílčí mezisoučet - pol. 2.</t>
  </si>
  <si>
    <t>3.</t>
  </si>
  <si>
    <t>GEOFYZIKÁLNÍ PRÁCE</t>
  </si>
  <si>
    <t>Přípravné práce, rešerše</t>
  </si>
  <si>
    <t>Seismické metody - mělká refrakční seismika (MRS)</t>
  </si>
  <si>
    <t>Vertikální elektrické sondování (VES)</t>
  </si>
  <si>
    <t>bod</t>
  </si>
  <si>
    <t>Elektomagnetické metody (VDV, DEMP)</t>
  </si>
  <si>
    <t>Odporové profilování</t>
  </si>
  <si>
    <t>Gravimetrie (tíhová měření)</t>
  </si>
  <si>
    <t>Georadarové měření (GPR)</t>
  </si>
  <si>
    <t>Magnetometrie</t>
  </si>
  <si>
    <t>Metoda spontání polarizace (SP)</t>
  </si>
  <si>
    <t>Speciální geofyzikální měření (např. prosvěcování horninového prostředí a pod.)</t>
  </si>
  <si>
    <t>Vytyčení geofyzikálních profilů</t>
  </si>
  <si>
    <t>Doprava měřící aparatury a měřící skupiny</t>
  </si>
  <si>
    <t>Karotážní měření ve vrtech (komplexní GT metody)</t>
  </si>
  <si>
    <t>Karotážní měření ve vrtech (komplexní HG metody)</t>
  </si>
  <si>
    <t>Doprava karotážní soupravy</t>
  </si>
  <si>
    <t>Zpracování dat, vypracování závěrečné zprávy</t>
  </si>
  <si>
    <t>dílčí mezisoučet - pol. 3.</t>
  </si>
  <si>
    <t>4.</t>
  </si>
  <si>
    <t>LABORATORNÍ PRÁCE</t>
  </si>
  <si>
    <t xml:space="preserve">Základní klasifikační rozbory vzorku 3B ("porušený vzorek") </t>
  </si>
  <si>
    <t xml:space="preserve">Základní klasifikační rozbory vzorku 1 (2) A ("neporušený vzorek") </t>
  </si>
  <si>
    <t>Zkoušky vzorků 1 (2) A (neporušených vzorků) - stlačitelnost</t>
  </si>
  <si>
    <t>Zkoušky vzorků 1 (2) A (neporušených vzorků) - stlačitelnost s časovým průběhem</t>
  </si>
  <si>
    <t>Zkoušky vzorků 1 (2) A (neporušených vzorků) - stanovení bobtnacího tlaku / prosedavosti</t>
  </si>
  <si>
    <t>Zkoušky vzorků 1 (2) A (neporušených vzorků)  - krabicový smyk (4 krabice) - efektivní pevnost</t>
  </si>
  <si>
    <t xml:space="preserve">Zkoušky vzorků 1 (2) A (neporušených vzorků)  - krabicový smyk (4 krabice) - reziduální pevnost </t>
  </si>
  <si>
    <t xml:space="preserve">Zkoušky vzorků 1 (2) A (neporušených vzorků)  - triaxiální zkouška UU </t>
  </si>
  <si>
    <t>Zkoušky vzorků 1 (2) A (neporušených vzorků)  - stanovení propustnosti</t>
  </si>
  <si>
    <t>Zkoušky vzorků 1 (2) A (neporušených vzorků)  - prostý tlak</t>
  </si>
  <si>
    <t>Měření odporovými tenzometry (modul pružnosti, přetvárnosti, Poissonova konst., pevnost v tlaku)</t>
  </si>
  <si>
    <t>Speciální technologické zkoušky hornin pro tunelové stavby</t>
  </si>
  <si>
    <t>Rozbor vody - stanovení agresivity na beton a ocelové konstrukce</t>
  </si>
  <si>
    <t>Stanovení agresivity zemin (hornin)</t>
  </si>
  <si>
    <t>Stanovení obsahu organických látek</t>
  </si>
  <si>
    <t xml:space="preserve">Stanovení znečištění zemin v rozsahu dle Vyhl. 294/2005 Sb. </t>
  </si>
  <si>
    <t>Petrografický rozbor horniny</t>
  </si>
  <si>
    <t>Stanovení obsahu jílových minerálů - RTG difrakce</t>
  </si>
  <si>
    <t>Zpracování souhrnné zprávy o laboratorních zkouškách</t>
  </si>
  <si>
    <t>dílčí mezisoučet - pol. 4.</t>
  </si>
  <si>
    <t>5.</t>
  </si>
  <si>
    <t>GEODETICKÉ PRÁCE</t>
  </si>
  <si>
    <t xml:space="preserve">Vytýčení sond a polních zkoušek </t>
  </si>
  <si>
    <t>Polohopisné a výškopisné zaměření sond a zk.  JTSK, Bpv</t>
  </si>
  <si>
    <t>Zaměření studní a vztažných objektů</t>
  </si>
  <si>
    <t>Doprava měřící aparatury a měřičské skupiny</t>
  </si>
  <si>
    <t>Vytyčení a ověření podzemních inž. sítí</t>
  </si>
  <si>
    <t>Zajištění vstupů na pozemky</t>
  </si>
  <si>
    <t>dílčí mezisoučet - pol. 5.</t>
  </si>
  <si>
    <t>6.</t>
  </si>
  <si>
    <t>HYDROGEOLOGICKÉ PRÁCE</t>
  </si>
  <si>
    <t>Rešerše archivních podkladů</t>
  </si>
  <si>
    <t>Rekognoskace terénu</t>
  </si>
  <si>
    <t>Sled a řízení prací, hydrogeologická dokumentace</t>
  </si>
  <si>
    <t>Vsakovací zkoušky</t>
  </si>
  <si>
    <t>Slug testy</t>
  </si>
  <si>
    <t>Provizorní vystrojení vrtů pro realizaci Slug testů</t>
  </si>
  <si>
    <t>Záměr průtoků - hydrologická měření</t>
  </si>
  <si>
    <t>profil</t>
  </si>
  <si>
    <t>Dopravní náklady</t>
  </si>
  <si>
    <t>Placená meteorologická data ČHMÚ - srážkové úhrny, hladiny podzemních vod</t>
  </si>
  <si>
    <t>soubor</t>
  </si>
  <si>
    <t>dílčí mezisoučet - pol. 6.</t>
  </si>
  <si>
    <t>7.</t>
  </si>
  <si>
    <t>PEDOLOGICKÝ PRŮZKUM</t>
  </si>
  <si>
    <t>Klasifikace půdních typů, zpracování mapy skrývkových oblastí, vypracování závěrečné zprávy</t>
  </si>
  <si>
    <t xml:space="preserve">Doprava </t>
  </si>
  <si>
    <t>dílčí mezisoučet - pol. 7.</t>
  </si>
  <si>
    <t>8.</t>
  </si>
  <si>
    <t>KOROZNÍ PRŮZKUM</t>
  </si>
  <si>
    <t>Měření intenzity bludných proudů a stanovení měrných odporů</t>
  </si>
  <si>
    <t>Zpracování a vyhodnocení naměřených dat, vypracování závěrečné zprávy</t>
  </si>
  <si>
    <t>dílčí mezisoučet - pol. 8.</t>
  </si>
  <si>
    <t>9.</t>
  </si>
  <si>
    <t>VÝKONY GEOLOGICKÉ SLUŽBY</t>
  </si>
  <si>
    <t>Přípravné práce - rešerše podkladů</t>
  </si>
  <si>
    <t>Vypracování realizační dokumentace průzkumu</t>
  </si>
  <si>
    <t>Sled, řízení, koordinace sondážních prací, GT dozor</t>
  </si>
  <si>
    <t>Geologická dokumentace průzkumných sond</t>
  </si>
  <si>
    <t>Geologická dokumentace přirozených odkryvů a skalních výchozů</t>
  </si>
  <si>
    <t>Inženýrskogeologické mapování</t>
  </si>
  <si>
    <t>Hydrogeologické mapování</t>
  </si>
  <si>
    <t>Inženýrskogeologické a hydrogeologické zhodnocení zájmového území</t>
  </si>
  <si>
    <t>Vyhodnocení geotechnických vlastností zemin a hornin</t>
  </si>
  <si>
    <t>Geotechnické výpočty - násypy, zářezy, přechodové oblasti (stabilita, sedání)</t>
  </si>
  <si>
    <t>Hydrogeologický monitoring - denní měření hladin</t>
  </si>
  <si>
    <t>Zpracování předběžné zprávy</t>
  </si>
  <si>
    <t>Zpracování závěrečné zprávy (včetně graf. a digitálních výstupů, fotodokumentace)</t>
  </si>
  <si>
    <t>základ</t>
  </si>
  <si>
    <t>dílčí mezisoučet - pol. 9.</t>
  </si>
  <si>
    <t>cena celkem bez DPH</t>
  </si>
  <si>
    <t xml:space="preserve">R E K A P I T U L A C E </t>
  </si>
  <si>
    <t>Celkem bez DPH</t>
  </si>
  <si>
    <t>DPH</t>
  </si>
  <si>
    <t>Včetně DPH</t>
  </si>
  <si>
    <t>Celkem:</t>
  </si>
  <si>
    <t>Celkem včetně DPH</t>
  </si>
  <si>
    <t>Instalace měřidla pórového tlaku do vrtu</t>
  </si>
  <si>
    <t>Vybudování přístupových cest, zajištění dopravních omezení a pronájmu dopravního značení*)</t>
  </si>
  <si>
    <t>Zajištění DIR a DIO</t>
  </si>
  <si>
    <t>Škody na pozemcích (odhad nákladů celkem)*)</t>
  </si>
  <si>
    <t>Statická zatěžovací zkouška</t>
  </si>
  <si>
    <t>Rázová zatěžovací zkouška</t>
  </si>
  <si>
    <t>Doprava měřícího zařízení</t>
  </si>
  <si>
    <t>*) Pozn. uchazeč tyto položky neoceňuje, jejich výše je závislá na konkrétním typu a rozsahu stavby. Výše položky je pro všechny uchazeče stejná (ve stejné výši)</t>
  </si>
  <si>
    <t>Pedologické terénní sondování</t>
  </si>
  <si>
    <t xml:space="preserve">VÝKAZ VÝMĚR </t>
  </si>
  <si>
    <t>Podrobný GTP</t>
  </si>
  <si>
    <t>Propojení Vinařice - Bernardov</t>
  </si>
  <si>
    <t>Celkem (x% ze základu položek 1-8)</t>
  </si>
  <si>
    <t>Příloha č. 5 - Soupis prací - výkaz výměr</t>
  </si>
  <si>
    <t>Rozbor vody - měření fyzikálně chemických parametrů (T, pH, EC, kyslík)</t>
  </si>
  <si>
    <t>Odporová tomografie (ERT)</t>
  </si>
  <si>
    <t>Technologické rozbory (PS + CBRsat + IBI)</t>
  </si>
  <si>
    <t>Technologické rozbory s přidáním pojiva  (PS + CBR s aditivy + IBI s aditivy)</t>
  </si>
  <si>
    <t>Hydrodynamické odběrové zkoušky</t>
  </si>
  <si>
    <t>Odběry vzorků - staticky (7 studní)</t>
  </si>
  <si>
    <r>
      <t>Rozbor vody - ÚCHR, C10-C40, TOC, CO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 xml:space="preserve"> agr. (Heyer)</t>
    </r>
  </si>
  <si>
    <t>Pasportizace - záměr hladin ve studních a vrtech po dobu realizace průzkumu (20 objektů x 3 měření )</t>
  </si>
  <si>
    <t>Odběry vzorků - dynamicky (5 vrtů)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</si>
</sst>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"/>
    <numFmt numFmtId="165" formatCode="#,##0\ &quot;Kč&quot;"/>
    <numFmt numFmtId="166" formatCode="0.0000"/>
    <numFmt numFmtId="167" formatCode="0.0"/>
  </numFmts>
  <fonts count="3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 CE"/>
      <family val="2"/>
    </font>
    <font>
      <sz val="10"/>
      <name val="Arial CE"/>
      <family val="2"/>
    </font>
    <font>
      <b/>
      <sz val="10"/>
      <name val="Times New Roman CE"/>
      <family val="2"/>
    </font>
    <font>
      <sz val="9"/>
      <name val="Arial CE"/>
      <family val="2"/>
    </font>
    <font>
      <sz val="9"/>
      <name val="Times New Roman CE"/>
      <family val="2"/>
    </font>
    <font>
      <b/>
      <sz val="9"/>
      <name val="Arial CE"/>
      <family val="2"/>
    </font>
    <font>
      <sz val="9"/>
      <name val="Arial"/>
      <family val="2"/>
    </font>
    <font>
      <sz val="9"/>
      <name val="Symbol"/>
      <family val="1"/>
    </font>
    <font>
      <sz val="8"/>
      <name val="Arial CE"/>
      <family val="2"/>
    </font>
    <font>
      <b/>
      <sz val="9"/>
      <name val="Arial"/>
      <family val="2"/>
    </font>
    <font>
      <sz val="8"/>
      <name val="Arial"/>
      <family val="2"/>
    </font>
    <font>
      <b/>
      <i/>
      <sz val="10"/>
      <name val="Arial CE"/>
      <family val="2"/>
    </font>
    <font>
      <sz val="10"/>
      <name val="Times New Roman CE"/>
      <family val="2"/>
    </font>
    <font>
      <sz val="9"/>
      <name val="Times New Roman"/>
      <family val="1"/>
    </font>
    <font>
      <b/>
      <sz val="10"/>
      <name val="Arial"/>
      <family val="2"/>
    </font>
    <font>
      <vertAlign val="subscript"/>
      <sz val="9"/>
      <name val="Arial"/>
      <family val="2"/>
    </font>
    <font>
      <i/>
      <sz val="9"/>
      <name val="Arial CE"/>
      <family val="2"/>
    </font>
    <font>
      <sz val="10"/>
      <color indexed="8"/>
      <name val="Arial CE"/>
      <family val="2"/>
    </font>
    <font>
      <sz val="9"/>
      <color indexed="8"/>
      <name val="Arial CE"/>
      <family val="2"/>
    </font>
    <font>
      <sz val="9"/>
      <color indexed="8"/>
      <name val="Arial"/>
      <family val="2"/>
    </font>
    <font>
      <sz val="9"/>
      <color indexed="10"/>
      <name val="Arial CE"/>
      <family val="2"/>
    </font>
    <font>
      <sz val="10"/>
      <name val="Times New Roman"/>
      <family val="1"/>
    </font>
    <font>
      <sz val="11"/>
      <name val="Calibri"/>
      <family val="2"/>
    </font>
    <font>
      <b/>
      <u val="single"/>
      <sz val="9"/>
      <color indexed="10"/>
      <name val="Arial CE"/>
      <family val="2"/>
    </font>
    <font>
      <b/>
      <sz val="12"/>
      <name val="Arial CE"/>
      <family val="2"/>
    </font>
    <font>
      <sz val="9"/>
      <color rgb="FFFF0000"/>
      <name val="Arial"/>
      <family val="2"/>
    </font>
    <font>
      <sz val="9"/>
      <color theme="1"/>
      <name val="Arial"/>
      <family val="2"/>
    </font>
    <font>
      <sz val="9"/>
      <color theme="1"/>
      <name val="Arial CE"/>
      <family val="2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40"/>
        <bgColor indexed="64"/>
      </patternFill>
    </fill>
  </fills>
  <borders count="40">
    <border>
      <left/>
      <right/>
      <top/>
      <bottom/>
      <diagonal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/>
      <right/>
      <top style="thin"/>
      <bottom/>
    </border>
    <border>
      <left/>
      <right/>
      <top style="thin"/>
      <bottom style="double"/>
    </border>
    <border>
      <left/>
      <right/>
      <top style="thin"/>
      <bottom style="medium"/>
    </border>
    <border>
      <left/>
      <right style="medium"/>
      <top/>
      <bottom/>
    </border>
    <border>
      <left/>
      <right/>
      <top style="thin"/>
      <bottom style="thin"/>
    </border>
    <border>
      <left/>
      <right style="medium"/>
      <top style="thin"/>
      <bottom/>
    </border>
    <border>
      <left/>
      <right style="medium"/>
      <top style="thin"/>
      <bottom style="thin"/>
    </border>
    <border>
      <left style="thin"/>
      <right style="thin"/>
      <top/>
      <bottom/>
    </border>
    <border>
      <left/>
      <right style="medium"/>
      <top style="thin"/>
      <bottom style="double"/>
    </border>
    <border>
      <left/>
      <right style="medium"/>
      <top style="thin"/>
      <bottom style="medium"/>
    </border>
    <border>
      <left/>
      <right/>
      <top style="hair"/>
      <bottom/>
    </border>
    <border>
      <left/>
      <right style="thin"/>
      <top style="hair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/>
      <bottom style="double"/>
    </border>
    <border>
      <left style="thin"/>
      <right style="medium"/>
      <top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/>
      <bottom style="double"/>
    </border>
    <border>
      <left/>
      <right style="thin"/>
      <top/>
      <bottom style="double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4" fillId="0" borderId="0">
      <alignment/>
      <protection/>
    </xf>
  </cellStyleXfs>
  <cellXfs count="264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3" fontId="3" fillId="0" borderId="1" xfId="0" applyNumberFormat="1" applyFont="1" applyFill="1" applyBorder="1" applyAlignment="1">
      <alignment horizontal="center"/>
    </xf>
    <xf numFmtId="0" fontId="3" fillId="0" borderId="2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0" fontId="2" fillId="0" borderId="3" xfId="0" applyFont="1" applyBorder="1" applyAlignment="1" quotePrefix="1">
      <alignment horizontal="left"/>
    </xf>
    <xf numFmtId="0" fontId="2" fillId="0" borderId="1" xfId="0" applyFont="1" applyBorder="1" applyAlignment="1" quotePrefix="1">
      <alignment horizontal="center"/>
    </xf>
    <xf numFmtId="0" fontId="2" fillId="0" borderId="1" xfId="0" applyFont="1" applyBorder="1" applyAlignment="1" quotePrefix="1">
      <alignment horizontal="left"/>
    </xf>
    <xf numFmtId="0" fontId="2" fillId="0" borderId="4" xfId="0" applyFont="1" applyFill="1" applyBorder="1" applyAlignment="1">
      <alignment horizontal="center"/>
    </xf>
    <xf numFmtId="3" fontId="2" fillId="0" borderId="4" xfId="0" applyNumberFormat="1" applyFont="1" applyFill="1" applyBorder="1" applyAlignment="1">
      <alignment horizontal="center"/>
    </xf>
    <xf numFmtId="164" fontId="2" fillId="0" borderId="5" xfId="0" applyNumberFormat="1" applyFont="1" applyFill="1" applyBorder="1" applyAlignment="1">
      <alignment horizontal="center"/>
    </xf>
    <xf numFmtId="0" fontId="2" fillId="0" borderId="6" xfId="0" applyFont="1" applyBorder="1" applyAlignment="1">
      <alignment horizontal="right"/>
    </xf>
    <xf numFmtId="0" fontId="2" fillId="0" borderId="7" xfId="0" applyFont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7" xfId="0" applyFont="1" applyBorder="1" applyAlignment="1" quotePrefix="1">
      <alignment horizontal="center"/>
    </xf>
    <xf numFmtId="3" fontId="2" fillId="0" borderId="8" xfId="0" applyNumberFormat="1" applyFont="1" applyFill="1" applyBorder="1" applyAlignment="1">
      <alignment horizontal="center"/>
    </xf>
    <xf numFmtId="164" fontId="2" fillId="0" borderId="9" xfId="0" applyNumberFormat="1" applyFont="1" applyFill="1" applyBorder="1" applyAlignment="1">
      <alignment horizontal="center"/>
    </xf>
    <xf numFmtId="0" fontId="3" fillId="0" borderId="1" xfId="0" applyFont="1" applyBorder="1" applyAlignment="1">
      <alignment/>
    </xf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7" xfId="0" applyFont="1" applyBorder="1" applyAlignment="1">
      <alignment/>
    </xf>
    <xf numFmtId="0" fontId="24" fillId="0" borderId="0" xfId="0" applyFont="1" applyAlignment="1">
      <alignment/>
    </xf>
    <xf numFmtId="3" fontId="2" fillId="0" borderId="10" xfId="0" applyNumberFormat="1" applyFont="1" applyBorder="1" applyAlignment="1">
      <alignment horizontal="right"/>
    </xf>
    <xf numFmtId="0" fontId="23" fillId="0" borderId="0" xfId="0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23" fillId="0" borderId="11" xfId="0" applyFont="1" applyBorder="1" applyAlignment="1">
      <alignment/>
    </xf>
    <xf numFmtId="0" fontId="23" fillId="0" borderId="12" xfId="0" applyFont="1" applyBorder="1" applyAlignment="1">
      <alignment/>
    </xf>
    <xf numFmtId="0" fontId="23" fillId="0" borderId="0" xfId="0" applyFont="1" applyBorder="1" applyAlignment="1">
      <alignment/>
    </xf>
    <xf numFmtId="3" fontId="23" fillId="0" borderId="5" xfId="0" applyNumberFormat="1" applyFont="1" applyFill="1" applyBorder="1" applyAlignment="1">
      <alignment/>
    </xf>
    <xf numFmtId="3" fontId="23" fillId="0" borderId="13" xfId="0" applyNumberFormat="1" applyFont="1" applyFill="1" applyBorder="1" applyAlignment="1">
      <alignment/>
    </xf>
    <xf numFmtId="3" fontId="23" fillId="0" borderId="9" xfId="0" applyNumberFormat="1" applyFont="1" applyFill="1" applyBorder="1" applyAlignment="1">
      <alignment/>
    </xf>
    <xf numFmtId="0" fontId="3" fillId="0" borderId="14" xfId="0" applyFont="1" applyFill="1" applyBorder="1" applyAlignment="1">
      <alignment horizontal="center"/>
    </xf>
    <xf numFmtId="0" fontId="3" fillId="0" borderId="14" xfId="0" applyFont="1" applyBorder="1" applyAlignment="1">
      <alignment horizontal="right"/>
    </xf>
    <xf numFmtId="3" fontId="3" fillId="0" borderId="14" xfId="0" applyNumberFormat="1" applyFont="1" applyFill="1" applyBorder="1" applyAlignment="1">
      <alignment horizontal="center"/>
    </xf>
    <xf numFmtId="3" fontId="2" fillId="0" borderId="15" xfId="0" applyNumberFormat="1" applyFont="1" applyBorder="1" applyAlignment="1">
      <alignment horizontal="right"/>
    </xf>
    <xf numFmtId="3" fontId="3" fillId="0" borderId="16" xfId="0" applyNumberFormat="1" applyFont="1" applyFill="1" applyBorder="1" applyAlignment="1">
      <alignment horizontal="right"/>
    </xf>
    <xf numFmtId="0" fontId="0" fillId="0" borderId="7" xfId="0" applyBorder="1" applyAlignment="1">
      <alignment/>
    </xf>
    <xf numFmtId="0" fontId="24" fillId="0" borderId="7" xfId="0" applyFont="1" applyBorder="1" applyAlignment="1">
      <alignment/>
    </xf>
    <xf numFmtId="0" fontId="0" fillId="0" borderId="9" xfId="0" applyBorder="1" applyAlignment="1">
      <alignment/>
    </xf>
    <xf numFmtId="0" fontId="3" fillId="0" borderId="3" xfId="0" applyFont="1" applyBorder="1" applyAlignment="1">
      <alignment horizontal="right"/>
    </xf>
    <xf numFmtId="3" fontId="3" fillId="0" borderId="4" xfId="0" applyNumberFormat="1" applyFont="1" applyFill="1" applyBorder="1" applyAlignment="1">
      <alignment horizontal="center"/>
    </xf>
    <xf numFmtId="164" fontId="3" fillId="0" borderId="5" xfId="0" applyNumberFormat="1" applyFont="1" applyFill="1" applyBorder="1" applyAlignment="1">
      <alignment horizontal="center"/>
    </xf>
    <xf numFmtId="0" fontId="2" fillId="0" borderId="2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 quotePrefix="1">
      <alignment horizontal="left"/>
    </xf>
    <xf numFmtId="3" fontId="3" fillId="0" borderId="17" xfId="0" applyNumberFormat="1" applyFont="1" applyFill="1" applyBorder="1" applyAlignment="1">
      <alignment horizontal="center"/>
    </xf>
    <xf numFmtId="3" fontId="5" fillId="0" borderId="13" xfId="0" applyNumberFormat="1" applyFont="1" applyFill="1" applyBorder="1" applyAlignment="1">
      <alignment horizontal="right"/>
    </xf>
    <xf numFmtId="0" fontId="5" fillId="0" borderId="2" xfId="0" applyFont="1" applyBorder="1" applyAlignment="1" quotePrefix="1">
      <alignment horizontal="right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2" fontId="5" fillId="0" borderId="0" xfId="0" applyNumberFormat="1" applyFont="1" applyBorder="1" applyAlignment="1">
      <alignment horizontal="center"/>
    </xf>
    <xf numFmtId="3" fontId="5" fillId="0" borderId="17" xfId="0" applyNumberFormat="1" applyFont="1" applyFill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3" fontId="8" fillId="0" borderId="13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0" fontId="5" fillId="0" borderId="0" xfId="0" applyFont="1" applyBorder="1" applyAlignment="1" quotePrefix="1">
      <alignment horizontal="left"/>
    </xf>
    <xf numFmtId="0" fontId="5" fillId="0" borderId="0" xfId="0" applyFont="1" applyFill="1" applyBorder="1" applyAlignment="1">
      <alignment horizontal="center"/>
    </xf>
    <xf numFmtId="0" fontId="8" fillId="0" borderId="0" xfId="0" applyFont="1" applyBorder="1" applyAlignment="1" quotePrefix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3" fillId="0" borderId="2" xfId="0" applyFont="1" applyBorder="1" applyAlignment="1" quotePrefix="1">
      <alignment horizontal="right"/>
    </xf>
    <xf numFmtId="0" fontId="13" fillId="0" borderId="11" xfId="0" applyFont="1" applyBorder="1" applyAlignment="1">
      <alignment horizontal="center"/>
    </xf>
    <xf numFmtId="165" fontId="11" fillId="0" borderId="18" xfId="0" applyNumberFormat="1" applyFont="1" applyFill="1" applyBorder="1" applyAlignment="1">
      <alignment horizontal="right"/>
    </xf>
    <xf numFmtId="0" fontId="2" fillId="0" borderId="2" xfId="0" applyFont="1" applyBorder="1" applyAlignment="1" quotePrefix="1">
      <alignment horizontal="right"/>
    </xf>
    <xf numFmtId="0" fontId="14" fillId="0" borderId="0" xfId="0" applyFont="1" applyBorder="1" applyAlignment="1">
      <alignment horizontal="center"/>
    </xf>
    <xf numFmtId="0" fontId="8" fillId="0" borderId="2" xfId="0" applyFont="1" applyBorder="1" applyAlignment="1" quotePrefix="1">
      <alignment horizontal="right"/>
    </xf>
    <xf numFmtId="0" fontId="8" fillId="0" borderId="0" xfId="0" applyFont="1" applyBorder="1" applyAlignment="1">
      <alignment horizontal="center"/>
    </xf>
    <xf numFmtId="0" fontId="8" fillId="0" borderId="2" xfId="0" applyFont="1" applyFill="1" applyBorder="1" applyAlignment="1" quotePrefix="1">
      <alignment horizontal="right"/>
    </xf>
    <xf numFmtId="49" fontId="16" fillId="0" borderId="2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164" fontId="3" fillId="0" borderId="13" xfId="0" applyNumberFormat="1" applyFont="1" applyBorder="1" applyAlignment="1">
      <alignment horizontal="right"/>
    </xf>
    <xf numFmtId="0" fontId="3" fillId="0" borderId="6" xfId="0" applyFont="1" applyBorder="1" applyAlignment="1">
      <alignment horizontal="right"/>
    </xf>
    <xf numFmtId="0" fontId="3" fillId="0" borderId="7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165" fontId="11" fillId="0" borderId="19" xfId="0" applyNumberFormat="1" applyFont="1" applyFill="1" applyBorder="1" applyAlignment="1">
      <alignment horizontal="right"/>
    </xf>
    <xf numFmtId="49" fontId="5" fillId="0" borderId="2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left"/>
    </xf>
    <xf numFmtId="0" fontId="8" fillId="0" borderId="20" xfId="20" applyFont="1" applyBorder="1" applyAlignment="1">
      <alignment horizontal="center"/>
      <protection/>
    </xf>
    <xf numFmtId="0" fontId="8" fillId="0" borderId="21" xfId="20" applyFont="1" applyBorder="1" applyAlignment="1">
      <alignment horizontal="center"/>
      <protection/>
    </xf>
    <xf numFmtId="0" fontId="8" fillId="0" borderId="0" xfId="20" applyFont="1" applyBorder="1" applyAlignment="1">
      <alignment horizontal="center"/>
      <protection/>
    </xf>
    <xf numFmtId="0" fontId="8" fillId="0" borderId="22" xfId="20" applyFont="1" applyBorder="1" applyAlignment="1">
      <alignment horizontal="center"/>
      <protection/>
    </xf>
    <xf numFmtId="0" fontId="8" fillId="0" borderId="22" xfId="20" applyFont="1" applyFill="1" applyBorder="1" applyAlignment="1">
      <alignment horizontal="center"/>
      <protection/>
    </xf>
    <xf numFmtId="0" fontId="5" fillId="0" borderId="22" xfId="0" applyFont="1" applyFill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164" fontId="3" fillId="0" borderId="25" xfId="0" applyNumberFormat="1" applyFont="1" applyBorder="1" applyAlignment="1">
      <alignment horizontal="right"/>
    </xf>
    <xf numFmtId="0" fontId="5" fillId="0" borderId="0" xfId="0" applyFont="1" applyFill="1" applyBorder="1" applyAlignment="1" quotePrefix="1">
      <alignment horizontal="left"/>
    </xf>
    <xf numFmtId="164" fontId="8" fillId="0" borderId="13" xfId="0" applyNumberFormat="1" applyFont="1" applyFill="1" applyBorder="1" applyAlignment="1">
      <alignment horizontal="right"/>
    </xf>
    <xf numFmtId="3" fontId="5" fillId="0" borderId="17" xfId="0" applyNumberFormat="1" applyFont="1" applyBorder="1" applyAlignment="1">
      <alignment horizontal="right"/>
    </xf>
    <xf numFmtId="0" fontId="5" fillId="0" borderId="26" xfId="0" applyFont="1" applyBorder="1" applyAlignment="1">
      <alignment horizontal="center"/>
    </xf>
    <xf numFmtId="3" fontId="5" fillId="0" borderId="26" xfId="0" applyNumberFormat="1" applyFont="1" applyFill="1" applyBorder="1" applyAlignment="1">
      <alignment horizontal="right"/>
    </xf>
    <xf numFmtId="164" fontId="8" fillId="0" borderId="25" xfId="0" applyNumberFormat="1" applyFont="1" applyFill="1" applyBorder="1" applyAlignment="1">
      <alignment horizontal="right"/>
    </xf>
    <xf numFmtId="0" fontId="18" fillId="0" borderId="0" xfId="0" applyFont="1" applyBorder="1" applyAlignment="1">
      <alignment horizontal="left"/>
    </xf>
    <xf numFmtId="0" fontId="5" fillId="0" borderId="27" xfId="0" applyFont="1" applyFill="1" applyBorder="1" applyAlignment="1">
      <alignment horizontal="center"/>
    </xf>
    <xf numFmtId="3" fontId="5" fillId="0" borderId="28" xfId="0" applyNumberFormat="1" applyFont="1" applyBorder="1" applyAlignment="1">
      <alignment horizontal="right"/>
    </xf>
    <xf numFmtId="3" fontId="5" fillId="0" borderId="13" xfId="0" applyNumberFormat="1" applyFont="1" applyBorder="1" applyAlignment="1">
      <alignment horizontal="right"/>
    </xf>
    <xf numFmtId="0" fontId="3" fillId="0" borderId="29" xfId="0" applyFont="1" applyFill="1" applyBorder="1" applyAlignment="1">
      <alignment horizontal="right"/>
    </xf>
    <xf numFmtId="0" fontId="3" fillId="0" borderId="30" xfId="0" applyFont="1" applyBorder="1" applyAlignment="1">
      <alignment horizontal="center"/>
    </xf>
    <xf numFmtId="0" fontId="18" fillId="0" borderId="0" xfId="0" applyFont="1" applyBorder="1" applyAlignment="1">
      <alignment horizontal="left"/>
    </xf>
    <xf numFmtId="0" fontId="13" fillId="0" borderId="22" xfId="0" applyFont="1" applyBorder="1" applyAlignment="1">
      <alignment horizontal="center"/>
    </xf>
    <xf numFmtId="2" fontId="3" fillId="0" borderId="17" xfId="0" applyNumberFormat="1" applyFont="1" applyFill="1" applyBorder="1" applyAlignment="1">
      <alignment horizontal="right"/>
    </xf>
    <xf numFmtId="164" fontId="5" fillId="0" borderId="13" xfId="0" applyNumberFormat="1" applyFont="1" applyFill="1" applyBorder="1" applyAlignment="1">
      <alignment horizontal="right"/>
    </xf>
    <xf numFmtId="0" fontId="3" fillId="0" borderId="8" xfId="0" applyFont="1" applyFill="1" applyBorder="1" applyAlignment="1">
      <alignment horizontal="right"/>
    </xf>
    <xf numFmtId="0" fontId="2" fillId="0" borderId="31" xfId="0" applyFont="1" applyBorder="1" applyAlignment="1">
      <alignment horizontal="right"/>
    </xf>
    <xf numFmtId="0" fontId="2" fillId="0" borderId="32" xfId="0" applyFont="1" applyBorder="1" applyAlignment="1">
      <alignment horizontal="center"/>
    </xf>
    <xf numFmtId="166" fontId="2" fillId="0" borderId="32" xfId="0" applyNumberFormat="1" applyFont="1" applyFill="1" applyBorder="1" applyAlignment="1">
      <alignment horizontal="center"/>
    </xf>
    <xf numFmtId="3" fontId="2" fillId="0" borderId="32" xfId="0" applyNumberFormat="1" applyFont="1" applyFill="1" applyBorder="1" applyAlignment="1">
      <alignment horizontal="center"/>
    </xf>
    <xf numFmtId="165" fontId="2" fillId="0" borderId="33" xfId="0" applyNumberFormat="1" applyFont="1" applyFill="1" applyBorder="1" applyAlignment="1">
      <alignment horizontal="right"/>
    </xf>
    <xf numFmtId="0" fontId="3" fillId="0" borderId="7" xfId="0" applyFont="1" applyFill="1" applyBorder="1" applyAlignment="1">
      <alignment horizontal="center"/>
    </xf>
    <xf numFmtId="3" fontId="3" fillId="0" borderId="7" xfId="0" applyNumberFormat="1" applyFont="1" applyFill="1" applyBorder="1" applyAlignment="1">
      <alignment horizontal="center"/>
    </xf>
    <xf numFmtId="3" fontId="3" fillId="0" borderId="5" xfId="0" applyNumberFormat="1" applyFont="1" applyFill="1" applyBorder="1" applyAlignment="1">
      <alignment horizontal="right"/>
    </xf>
    <xf numFmtId="0" fontId="2" fillId="0" borderId="2" xfId="0" applyFont="1" applyBorder="1" applyAlignment="1">
      <alignment horizontal="left"/>
    </xf>
    <xf numFmtId="3" fontId="3" fillId="0" borderId="13" xfId="0" applyNumberFormat="1" applyFont="1" applyFill="1" applyBorder="1" applyAlignment="1">
      <alignment horizontal="right"/>
    </xf>
    <xf numFmtId="3" fontId="3" fillId="0" borderId="9" xfId="0" applyNumberFormat="1" applyFont="1" applyFill="1" applyBorder="1" applyAlignment="1">
      <alignment horizontal="right"/>
    </xf>
    <xf numFmtId="0" fontId="2" fillId="0" borderId="34" xfId="0" applyFont="1" applyFill="1" applyBorder="1" applyAlignment="1">
      <alignment horizontal="left"/>
    </xf>
    <xf numFmtId="0" fontId="2" fillId="0" borderId="34" xfId="0" applyFont="1" applyBorder="1" applyAlignment="1">
      <alignment horizontal="center"/>
    </xf>
    <xf numFmtId="3" fontId="2" fillId="0" borderId="34" xfId="0" applyNumberFormat="1" applyFont="1" applyFill="1" applyBorder="1" applyAlignment="1">
      <alignment horizontal="right"/>
    </xf>
    <xf numFmtId="3" fontId="2" fillId="0" borderId="35" xfId="0" applyNumberFormat="1" applyFont="1" applyFill="1" applyBorder="1" applyAlignment="1">
      <alignment horizontal="right"/>
    </xf>
    <xf numFmtId="0" fontId="3" fillId="0" borderId="0" xfId="0" applyFont="1" applyBorder="1" applyAlignment="1" quotePrefix="1">
      <alignment horizontal="left"/>
    </xf>
    <xf numFmtId="3" fontId="3" fillId="0" borderId="0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36" xfId="0" applyFont="1" applyBorder="1" applyAlignment="1" quotePrefix="1">
      <alignment horizontal="right"/>
    </xf>
    <xf numFmtId="0" fontId="14" fillId="0" borderId="27" xfId="0" applyFont="1" applyBorder="1" applyAlignment="1">
      <alignment horizontal="center"/>
    </xf>
    <xf numFmtId="0" fontId="3" fillId="0" borderId="27" xfId="0" applyFont="1" applyBorder="1" applyAlignment="1">
      <alignment horizontal="left"/>
    </xf>
    <xf numFmtId="3" fontId="3" fillId="0" borderId="27" xfId="0" applyNumberFormat="1" applyFont="1" applyFill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0" fontId="2" fillId="0" borderId="14" xfId="0" applyFont="1" applyFill="1" applyBorder="1" applyAlignment="1">
      <alignment horizontal="center"/>
    </xf>
    <xf numFmtId="0" fontId="2" fillId="0" borderId="14" xfId="0" applyFont="1" applyBorder="1" applyAlignment="1">
      <alignment horizontal="right"/>
    </xf>
    <xf numFmtId="3" fontId="2" fillId="0" borderId="14" xfId="0" applyNumberFormat="1" applyFont="1" applyFill="1" applyBorder="1" applyAlignment="1">
      <alignment horizontal="center"/>
    </xf>
    <xf numFmtId="3" fontId="2" fillId="0" borderId="16" xfId="0" applyNumberFormat="1" applyFont="1" applyFill="1" applyBorder="1" applyAlignment="1">
      <alignment horizontal="right"/>
    </xf>
    <xf numFmtId="0" fontId="19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2" fillId="0" borderId="0" xfId="0" applyFont="1" applyBorder="1" applyAlignment="1">
      <alignment horizontal="left"/>
    </xf>
    <xf numFmtId="164" fontId="19" fillId="0" borderId="9" xfId="0" applyNumberFormat="1" applyFont="1" applyFill="1" applyBorder="1" applyAlignment="1">
      <alignment horizontal="right"/>
    </xf>
    <xf numFmtId="49" fontId="16" fillId="0" borderId="3" xfId="0" applyNumberFormat="1" applyFont="1" applyBorder="1" applyAlignment="1">
      <alignment horizontal="right"/>
    </xf>
    <xf numFmtId="3" fontId="8" fillId="0" borderId="5" xfId="0" applyNumberFormat="1" applyFont="1" applyFill="1" applyBorder="1" applyAlignment="1">
      <alignment horizontal="right"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8" fillId="0" borderId="2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21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/>
    </xf>
    <xf numFmtId="0" fontId="5" fillId="0" borderId="0" xfId="0" applyFont="1" applyFill="1" applyBorder="1" applyAlignment="1">
      <alignment/>
    </xf>
    <xf numFmtId="0" fontId="22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3" fontId="13" fillId="0" borderId="11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Fill="1" applyBorder="1" applyAlignment="1">
      <alignment/>
    </xf>
    <xf numFmtId="0" fontId="5" fillId="0" borderId="22" xfId="0" applyFont="1" applyBorder="1" applyAlignment="1">
      <alignment/>
    </xf>
    <xf numFmtId="0" fontId="5" fillId="0" borderId="22" xfId="0" applyFont="1" applyFill="1" applyBorder="1" applyAlignment="1">
      <alignment/>
    </xf>
    <xf numFmtId="3" fontId="13" fillId="0" borderId="12" xfId="0" applyNumberFormat="1" applyFont="1" applyBorder="1" applyAlignment="1">
      <alignment/>
    </xf>
    <xf numFmtId="0" fontId="2" fillId="0" borderId="22" xfId="0" applyFont="1" applyBorder="1" applyAlignment="1">
      <alignment/>
    </xf>
    <xf numFmtId="3" fontId="8" fillId="0" borderId="17" xfId="0" applyNumberFormat="1" applyFont="1" applyFill="1" applyBorder="1" applyAlignment="1">
      <alignment horizontal="right"/>
    </xf>
    <xf numFmtId="0" fontId="13" fillId="0" borderId="0" xfId="0" applyFont="1" applyBorder="1" applyAlignment="1">
      <alignment/>
    </xf>
    <xf numFmtId="3" fontId="13" fillId="0" borderId="0" xfId="0" applyNumberFormat="1" applyFont="1" applyBorder="1" applyAlignment="1">
      <alignment/>
    </xf>
    <xf numFmtId="0" fontId="3" fillId="0" borderId="7" xfId="0" applyFont="1" applyBorder="1" applyAlignment="1">
      <alignment/>
    </xf>
    <xf numFmtId="0" fontId="2" fillId="0" borderId="32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37" xfId="0" applyFont="1" applyBorder="1" applyAlignment="1">
      <alignment/>
    </xf>
    <xf numFmtId="3" fontId="3" fillId="0" borderId="17" xfId="0" applyNumberFormat="1" applyFont="1" applyFill="1" applyBorder="1" applyAlignment="1">
      <alignment horizontal="right"/>
    </xf>
    <xf numFmtId="3" fontId="23" fillId="0" borderId="38" xfId="0" applyNumberFormat="1" applyFont="1" applyFill="1" applyBorder="1" applyAlignment="1">
      <alignment/>
    </xf>
    <xf numFmtId="3" fontId="3" fillId="0" borderId="17" xfId="0" applyNumberFormat="1" applyFont="1" applyBorder="1" applyAlignment="1">
      <alignment horizontal="right"/>
    </xf>
    <xf numFmtId="3" fontId="23" fillId="0" borderId="39" xfId="0" applyNumberFormat="1" applyFont="1" applyFill="1" applyBorder="1" applyAlignment="1">
      <alignment/>
    </xf>
    <xf numFmtId="3" fontId="3" fillId="0" borderId="4" xfId="0" applyNumberFormat="1" applyFont="1" applyFill="1" applyBorder="1" applyAlignment="1">
      <alignment horizontal="right"/>
    </xf>
    <xf numFmtId="3" fontId="3" fillId="0" borderId="29" xfId="0" applyNumberFormat="1" applyFont="1" applyBorder="1" applyAlignment="1">
      <alignment horizontal="right"/>
    </xf>
    <xf numFmtId="3" fontId="3" fillId="0" borderId="8" xfId="0" applyNumberFormat="1" applyFont="1" applyFill="1" applyBorder="1" applyAlignment="1">
      <alignment horizontal="right"/>
    </xf>
    <xf numFmtId="3" fontId="3" fillId="0" borderId="29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0" fontId="24" fillId="0" borderId="0" xfId="0" applyFont="1" applyBorder="1" applyAlignment="1">
      <alignment/>
    </xf>
    <xf numFmtId="0" fontId="0" fillId="0" borderId="2" xfId="0" applyBorder="1" applyAlignment="1">
      <alignment/>
    </xf>
    <xf numFmtId="0" fontId="0" fillId="0" borderId="13" xfId="0" applyBorder="1" applyAlignment="1">
      <alignment/>
    </xf>
    <xf numFmtId="0" fontId="25" fillId="0" borderId="6" xfId="0" applyFont="1" applyBorder="1" applyAlignment="1">
      <alignment horizontal="left"/>
    </xf>
    <xf numFmtId="0" fontId="0" fillId="0" borderId="11" xfId="0" applyBorder="1" applyAlignment="1">
      <alignment/>
    </xf>
    <xf numFmtId="0" fontId="13" fillId="0" borderId="11" xfId="0" applyFont="1" applyBorder="1" applyAlignment="1" quotePrefix="1">
      <alignment horizontal="center"/>
    </xf>
    <xf numFmtId="0" fontId="13" fillId="0" borderId="12" xfId="0" applyFont="1" applyBorder="1" applyAlignment="1" quotePrefix="1">
      <alignment horizontal="center"/>
    </xf>
    <xf numFmtId="3" fontId="27" fillId="0" borderId="17" xfId="0" applyNumberFormat="1" applyFont="1" applyFill="1" applyBorder="1" applyAlignment="1">
      <alignment horizontal="right"/>
    </xf>
    <xf numFmtId="2" fontId="3" fillId="0" borderId="0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3" fontId="8" fillId="2" borderId="17" xfId="0" applyNumberFormat="1" applyFont="1" applyFill="1" applyBorder="1" applyAlignment="1">
      <alignment horizontal="right"/>
    </xf>
    <xf numFmtId="0" fontId="8" fillId="0" borderId="2" xfId="0" applyFont="1" applyBorder="1" applyAlignment="1">
      <alignment horizontal="right" vertical="top"/>
    </xf>
    <xf numFmtId="0" fontId="8" fillId="0" borderId="0" xfId="0" applyFont="1" applyAlignment="1">
      <alignment horizontal="center" vertical="top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0" fontId="20" fillId="0" borderId="0" xfId="0" applyFont="1" applyAlignment="1">
      <alignment horizontal="center" vertical="top"/>
    </xf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20" applyFont="1" applyFill="1" applyBorder="1" applyAlignment="1">
      <alignment horizontal="left"/>
      <protection/>
    </xf>
    <xf numFmtId="0" fontId="5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3" fontId="5" fillId="3" borderId="17" xfId="0" applyNumberFormat="1" applyFont="1" applyFill="1" applyBorder="1" applyAlignment="1">
      <alignment horizontal="right" vertical="top"/>
    </xf>
    <xf numFmtId="3" fontId="8" fillId="3" borderId="17" xfId="0" applyNumberFormat="1" applyFont="1" applyFill="1" applyBorder="1" applyAlignment="1">
      <alignment horizontal="right"/>
    </xf>
    <xf numFmtId="0" fontId="21" fillId="0" borderId="0" xfId="0" applyFont="1" applyFill="1" applyBorder="1" applyAlignment="1">
      <alignment horizontal="center"/>
    </xf>
    <xf numFmtId="0" fontId="8" fillId="0" borderId="0" xfId="20" applyFont="1" applyFill="1" applyBorder="1" applyAlignment="1">
      <alignment horizontal="center"/>
      <protection/>
    </xf>
    <xf numFmtId="3" fontId="27" fillId="0" borderId="13" xfId="0" applyNumberFormat="1" applyFont="1" applyFill="1" applyBorder="1" applyAlignment="1">
      <alignment horizontal="right"/>
    </xf>
    <xf numFmtId="3" fontId="28" fillId="3" borderId="17" xfId="0" applyNumberFormat="1" applyFont="1" applyFill="1" applyBorder="1" applyAlignment="1">
      <alignment horizontal="right"/>
    </xf>
    <xf numFmtId="0" fontId="29" fillId="0" borderId="0" xfId="0" applyFont="1" applyFill="1" applyBorder="1" applyAlignment="1">
      <alignment horizontal="center"/>
    </xf>
    <xf numFmtId="4" fontId="28" fillId="4" borderId="17" xfId="0" applyNumberFormat="1" applyFont="1" applyFill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2" xfId="0" applyFont="1" applyFill="1" applyBorder="1" applyAlignment="1">
      <alignment horizontal="left"/>
    </xf>
    <xf numFmtId="164" fontId="2" fillId="0" borderId="13" xfId="0" applyNumberFormat="1" applyFont="1" applyFill="1" applyBorder="1" applyAlignment="1">
      <alignment horizontal="right"/>
    </xf>
    <xf numFmtId="164" fontId="3" fillId="0" borderId="9" xfId="0" applyNumberFormat="1" applyFont="1" applyFill="1" applyBorder="1" applyAlignment="1">
      <alignment horizontal="center"/>
    </xf>
    <xf numFmtId="1" fontId="3" fillId="0" borderId="4" xfId="0" applyNumberFormat="1" applyFont="1" applyBorder="1" applyAlignment="1">
      <alignment horizontal="center"/>
    </xf>
    <xf numFmtId="1" fontId="3" fillId="0" borderId="17" xfId="0" applyNumberFormat="1" applyFont="1" applyBorder="1" applyAlignment="1">
      <alignment horizontal="right"/>
    </xf>
    <xf numFmtId="1" fontId="5" fillId="0" borderId="17" xfId="0" applyNumberFormat="1" applyFont="1" applyBorder="1" applyAlignment="1">
      <alignment horizontal="right"/>
    </xf>
    <xf numFmtId="1" fontId="8" fillId="0" borderId="17" xfId="0" applyNumberFormat="1" applyFont="1" applyBorder="1" applyAlignment="1">
      <alignment horizontal="right"/>
    </xf>
    <xf numFmtId="1" fontId="27" fillId="0" borderId="17" xfId="0" applyNumberFormat="1" applyFont="1" applyBorder="1" applyAlignment="1">
      <alignment horizontal="right"/>
    </xf>
    <xf numFmtId="1" fontId="5" fillId="0" borderId="17" xfId="0" applyNumberFormat="1" applyFont="1" applyBorder="1" applyAlignment="1">
      <alignment horizontal="right" vertical="top"/>
    </xf>
    <xf numFmtId="1" fontId="7" fillId="0" borderId="17" xfId="0" applyNumberFormat="1" applyFont="1" applyBorder="1" applyAlignment="1">
      <alignment horizontal="right"/>
    </xf>
    <xf numFmtId="167" fontId="22" fillId="0" borderId="17" xfId="0" applyNumberFormat="1" applyFont="1" applyBorder="1" applyAlignment="1">
      <alignment horizontal="right"/>
    </xf>
    <xf numFmtId="3" fontId="8" fillId="0" borderId="17" xfId="0" applyNumberFormat="1" applyFont="1" applyBorder="1" applyAlignment="1">
      <alignment horizontal="right"/>
    </xf>
    <xf numFmtId="3" fontId="28" fillId="0" borderId="17" xfId="0" applyNumberFormat="1" applyFont="1" applyBorder="1" applyAlignment="1">
      <alignment horizontal="right"/>
    </xf>
    <xf numFmtId="2" fontId="22" fillId="0" borderId="17" xfId="0" applyNumberFormat="1" applyFont="1" applyBorder="1" applyAlignment="1">
      <alignment horizontal="right"/>
    </xf>
    <xf numFmtId="1" fontId="2" fillId="0" borderId="17" xfId="0" applyNumberFormat="1" applyFont="1" applyBorder="1" applyAlignment="1">
      <alignment horizontal="right"/>
    </xf>
    <xf numFmtId="1" fontId="3" fillId="0" borderId="38" xfId="0" applyNumberFormat="1" applyFont="1" applyBorder="1" applyAlignment="1" quotePrefix="1">
      <alignment horizontal="right"/>
    </xf>
    <xf numFmtId="1" fontId="3" fillId="0" borderId="39" xfId="0" applyNumberFormat="1" applyFont="1" applyBorder="1" applyAlignment="1" quotePrefix="1">
      <alignment horizontal="right"/>
    </xf>
    <xf numFmtId="1" fontId="2" fillId="0" borderId="4" xfId="0" applyNumberFormat="1" applyFont="1" applyBorder="1" applyAlignment="1">
      <alignment horizontal="right"/>
    </xf>
    <xf numFmtId="3" fontId="8" fillId="0" borderId="17" xfId="20" applyNumberFormat="1" applyFont="1" applyBorder="1" applyAlignment="1">
      <alignment horizontal="right"/>
      <protection/>
    </xf>
    <xf numFmtId="3" fontId="8" fillId="0" borderId="28" xfId="0" applyNumberFormat="1" applyFont="1" applyBorder="1" applyAlignment="1">
      <alignment horizontal="right"/>
    </xf>
    <xf numFmtId="1" fontId="3" fillId="0" borderId="29" xfId="0" applyNumberFormat="1" applyFont="1" applyBorder="1" applyAlignment="1">
      <alignment horizontal="right"/>
    </xf>
    <xf numFmtId="167" fontId="8" fillId="0" borderId="17" xfId="0" applyNumberFormat="1" applyFont="1" applyBorder="1" applyAlignment="1">
      <alignment horizontal="right"/>
    </xf>
    <xf numFmtId="0" fontId="8" fillId="0" borderId="0" xfId="20" applyFont="1" applyFill="1" applyBorder="1" applyAlignment="1">
      <alignment horizontal="left" wrapText="1"/>
      <protection/>
    </xf>
    <xf numFmtId="0" fontId="5" fillId="0" borderId="0" xfId="0" applyFont="1" applyFill="1" applyBorder="1" applyAlignment="1">
      <alignment wrapText="1"/>
    </xf>
    <xf numFmtId="0" fontId="28" fillId="0" borderId="0" xfId="20" applyFont="1" applyFill="1" applyBorder="1" applyAlignment="1">
      <alignment horizontal="left" wrapText="1"/>
      <protection/>
    </xf>
    <xf numFmtId="0" fontId="29" fillId="0" borderId="0" xfId="0" applyFont="1" applyFill="1" applyBorder="1" applyAlignment="1">
      <alignment wrapText="1"/>
    </xf>
    <xf numFmtId="0" fontId="8" fillId="0" borderId="0" xfId="20" applyFont="1" applyFill="1" applyBorder="1" applyAlignment="1">
      <alignment horizontal="left"/>
      <protection/>
    </xf>
    <xf numFmtId="0" fontId="5" fillId="0" borderId="0" xfId="0" applyFont="1" applyFill="1" applyBorder="1" applyAlignment="1">
      <alignment/>
    </xf>
    <xf numFmtId="0" fontId="8" fillId="0" borderId="0" xfId="0" applyFont="1" applyBorder="1" applyAlignment="1">
      <alignment horizontal="left" wrapText="1"/>
    </xf>
    <xf numFmtId="0" fontId="8" fillId="0" borderId="22" xfId="0" applyFont="1" applyBorder="1" applyAlignment="1">
      <alignment horizontal="left" wrapText="1"/>
    </xf>
    <xf numFmtId="0" fontId="8" fillId="0" borderId="0" xfId="0" applyFont="1" applyFill="1" applyBorder="1" applyAlignment="1" quotePrefix="1">
      <alignment horizontal="left" wrapText="1"/>
    </xf>
    <xf numFmtId="0" fontId="8" fillId="0" borderId="22" xfId="0" applyFont="1" applyFill="1" applyBorder="1" applyAlignment="1" quotePrefix="1">
      <alignment horizontal="left" wrapText="1"/>
    </xf>
    <xf numFmtId="0" fontId="8" fillId="0" borderId="0" xfId="0" applyFont="1" applyFill="1" applyBorder="1" applyAlignment="1">
      <alignment horizontal="left" wrapText="1"/>
    </xf>
    <xf numFmtId="0" fontId="8" fillId="0" borderId="22" xfId="0" applyFont="1" applyFill="1" applyBorder="1" applyAlignment="1">
      <alignment horizontal="left" wrapText="1"/>
    </xf>
    <xf numFmtId="0" fontId="22" fillId="0" borderId="0" xfId="0" applyFont="1" applyFill="1" applyBorder="1" applyAlignment="1">
      <alignment horizontal="left"/>
    </xf>
    <xf numFmtId="0" fontId="22" fillId="0" borderId="22" xfId="0" applyFont="1" applyFill="1" applyBorder="1" applyAlignment="1">
      <alignment horizontal="left"/>
    </xf>
    <xf numFmtId="0" fontId="8" fillId="0" borderId="20" xfId="20" applyFont="1" applyFill="1" applyBorder="1" applyAlignment="1">
      <alignment horizontal="left"/>
      <protection/>
    </xf>
    <xf numFmtId="0" fontId="5" fillId="0" borderId="20" xfId="0" applyFont="1" applyFill="1" applyBorder="1" applyAlignment="1">
      <alignment/>
    </xf>
    <xf numFmtId="0" fontId="26" fillId="0" borderId="3" xfId="0" applyFont="1" applyBorder="1" applyAlignment="1">
      <alignment horizontal="center"/>
    </xf>
    <xf numFmtId="0" fontId="26" fillId="0" borderId="1" xfId="0" applyFont="1" applyBorder="1" applyAlignment="1">
      <alignment horizontal="center"/>
    </xf>
    <xf numFmtId="0" fontId="26" fillId="0" borderId="5" xfId="0" applyFont="1" applyBorder="1" applyAlignment="1">
      <alignment horizontal="center"/>
    </xf>
    <xf numFmtId="0" fontId="26" fillId="0" borderId="2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6" fillId="0" borderId="13" xfId="0" applyFont="1" applyBorder="1" applyAlignment="1">
      <alignment horizontal="center"/>
    </xf>
    <xf numFmtId="0" fontId="3" fillId="5" borderId="0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D11-SGGT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E32C4A-D002-4CB9-877A-88F7E8317D1E}">
  <sheetPr>
    <pageSetUpPr fitToPage="1"/>
  </sheetPr>
  <dimension ref="A1:K208"/>
  <sheetViews>
    <sheetView tabSelected="1" view="pageBreakPreview" zoomScale="130" zoomScaleSheetLayoutView="130" workbookViewId="0" topLeftCell="A1">
      <selection activeCell="G10" sqref="G10:G158"/>
    </sheetView>
  </sheetViews>
  <sheetFormatPr defaultColWidth="9.140625" defaultRowHeight="15"/>
  <cols>
    <col min="1" max="1" width="5.7109375" style="21" customWidth="1"/>
    <col min="2" max="2" width="6.00390625" style="21" customWidth="1"/>
    <col min="3" max="5" width="9.140625" style="21" customWidth="1"/>
    <col min="6" max="6" width="63.57421875" style="21" customWidth="1"/>
    <col min="7" max="7" width="9.140625" style="21" customWidth="1"/>
    <col min="8" max="8" width="11.421875" style="21" customWidth="1"/>
    <col min="9" max="9" width="10.8515625" style="25" bestFit="1" customWidth="1"/>
    <col min="10" max="10" width="14.8515625" style="21" customWidth="1"/>
    <col min="11" max="16384" width="9.140625" style="21" customWidth="1"/>
  </cols>
  <sheetData>
    <row r="1" spans="1:10" ht="15.6">
      <c r="A1" s="254" t="s">
        <v>198</v>
      </c>
      <c r="B1" s="255"/>
      <c r="C1" s="255"/>
      <c r="D1" s="255"/>
      <c r="E1" s="255"/>
      <c r="F1" s="255"/>
      <c r="G1" s="255"/>
      <c r="H1" s="255"/>
      <c r="I1" s="255"/>
      <c r="J1" s="256"/>
    </row>
    <row r="2" spans="1:10" ht="15">
      <c r="A2" s="194"/>
      <c r="B2" s="215"/>
      <c r="C2" s="215"/>
      <c r="D2" s="215"/>
      <c r="E2" s="215"/>
      <c r="F2" s="215"/>
      <c r="G2" s="215"/>
      <c r="H2" s="215"/>
      <c r="I2" s="215"/>
      <c r="J2" s="195"/>
    </row>
    <row r="3" spans="1:10" ht="15.6">
      <c r="A3" s="257" t="s">
        <v>196</v>
      </c>
      <c r="B3" s="258"/>
      <c r="C3" s="258"/>
      <c r="D3" s="258"/>
      <c r="E3" s="258"/>
      <c r="F3" s="258"/>
      <c r="G3" s="258"/>
      <c r="H3" s="258"/>
      <c r="I3" s="258"/>
      <c r="J3" s="259"/>
    </row>
    <row r="4" spans="1:10" ht="15.6">
      <c r="A4" s="257" t="s">
        <v>195</v>
      </c>
      <c r="B4" s="258"/>
      <c r="C4" s="258"/>
      <c r="D4" s="258"/>
      <c r="E4" s="258"/>
      <c r="F4" s="258"/>
      <c r="G4" s="258"/>
      <c r="H4" s="258"/>
      <c r="I4" s="258"/>
      <c r="J4" s="259"/>
    </row>
    <row r="5" spans="1:10" s="184" customFormat="1" ht="15">
      <c r="A5" s="216"/>
      <c r="B5" s="5"/>
      <c r="C5" s="22"/>
      <c r="D5" s="260" t="s">
        <v>0</v>
      </c>
      <c r="E5" s="260"/>
      <c r="F5" s="22"/>
      <c r="G5" s="6"/>
      <c r="H5" s="193"/>
      <c r="I5" s="7"/>
      <c r="J5" s="217"/>
    </row>
    <row r="6" spans="1:10" ht="15">
      <c r="A6" s="261" t="s">
        <v>194</v>
      </c>
      <c r="B6" s="262"/>
      <c r="C6" s="262"/>
      <c r="D6" s="262"/>
      <c r="E6" s="262"/>
      <c r="F6" s="262"/>
      <c r="G6" s="262"/>
      <c r="H6" s="262"/>
      <c r="I6" s="262"/>
      <c r="J6" s="263"/>
    </row>
    <row r="7" spans="1:10" ht="15" thickBot="1">
      <c r="A7" s="78"/>
      <c r="B7" s="79"/>
      <c r="C7" s="172"/>
      <c r="D7" s="172"/>
      <c r="E7" s="172"/>
      <c r="F7" s="172"/>
      <c r="G7" s="116"/>
      <c r="H7" s="79"/>
      <c r="I7" s="117"/>
      <c r="J7" s="218"/>
    </row>
    <row r="8" spans="1:10" ht="15">
      <c r="A8" s="8" t="s">
        <v>1</v>
      </c>
      <c r="B8" s="9"/>
      <c r="C8" s="10" t="s">
        <v>2</v>
      </c>
      <c r="D8" s="23"/>
      <c r="E8" s="23"/>
      <c r="F8" s="23"/>
      <c r="G8" s="11" t="s">
        <v>3</v>
      </c>
      <c r="H8" s="20"/>
      <c r="I8" s="12" t="s">
        <v>4</v>
      </c>
      <c r="J8" s="13" t="s">
        <v>5</v>
      </c>
    </row>
    <row r="9" spans="1:10" ht="15" thickBot="1">
      <c r="A9" s="14"/>
      <c r="B9" s="15"/>
      <c r="C9" s="24"/>
      <c r="D9" s="24"/>
      <c r="E9" s="24"/>
      <c r="F9" s="24"/>
      <c r="G9" s="16" t="s">
        <v>6</v>
      </c>
      <c r="H9" s="17" t="s">
        <v>4</v>
      </c>
      <c r="I9" s="18" t="s">
        <v>5</v>
      </c>
      <c r="J9" s="19" t="s">
        <v>7</v>
      </c>
    </row>
    <row r="10" spans="1:10" ht="15">
      <c r="A10" s="43"/>
      <c r="B10" s="1"/>
      <c r="C10" s="20"/>
      <c r="D10" s="20"/>
      <c r="E10" s="20"/>
      <c r="F10" s="20"/>
      <c r="G10" s="219"/>
      <c r="H10" s="1"/>
      <c r="I10" s="44"/>
      <c r="J10" s="45"/>
    </row>
    <row r="11" spans="1:10" ht="15">
      <c r="A11" s="46" t="s">
        <v>8</v>
      </c>
      <c r="B11" s="47"/>
      <c r="C11" s="48" t="s">
        <v>9</v>
      </c>
      <c r="D11" s="146"/>
      <c r="E11" s="22"/>
      <c r="F11" s="22"/>
      <c r="G11" s="220"/>
      <c r="H11" s="138"/>
      <c r="I11" s="49"/>
      <c r="J11" s="50"/>
    </row>
    <row r="12" spans="1:10" ht="15" customHeight="1">
      <c r="A12" s="51" t="s">
        <v>10</v>
      </c>
      <c r="B12" s="52"/>
      <c r="C12" s="53" t="s">
        <v>11</v>
      </c>
      <c r="D12" s="54"/>
      <c r="E12" s="55"/>
      <c r="F12" s="147"/>
      <c r="G12" s="221"/>
      <c r="H12" s="139"/>
      <c r="I12" s="56"/>
      <c r="J12" s="50"/>
    </row>
    <row r="13" spans="1:10" ht="15" customHeight="1">
      <c r="A13" s="148" t="s">
        <v>10</v>
      </c>
      <c r="B13" s="73">
        <v>1</v>
      </c>
      <c r="C13" s="66" t="s">
        <v>12</v>
      </c>
      <c r="D13" s="149"/>
      <c r="E13" s="149"/>
      <c r="F13" s="149"/>
      <c r="G13" s="222">
        <v>153</v>
      </c>
      <c r="H13" s="150" t="s">
        <v>13</v>
      </c>
      <c r="I13" s="208"/>
      <c r="J13" s="60">
        <f>G13*I13</f>
        <v>0</v>
      </c>
    </row>
    <row r="14" spans="1:10" ht="15" customHeight="1">
      <c r="A14" s="148" t="s">
        <v>10</v>
      </c>
      <c r="B14" s="73">
        <v>2</v>
      </c>
      <c r="C14" s="66" t="s">
        <v>14</v>
      </c>
      <c r="D14" s="149"/>
      <c r="E14" s="149"/>
      <c r="F14" s="149"/>
      <c r="G14" s="222">
        <v>1</v>
      </c>
      <c r="H14" s="209" t="s">
        <v>13</v>
      </c>
      <c r="I14" s="208"/>
      <c r="J14" s="60">
        <f aca="true" t="shared" si="0" ref="J14:J63">G14*I14</f>
        <v>0</v>
      </c>
    </row>
    <row r="15" spans="1:10" ht="29.25" customHeight="1">
      <c r="A15" s="148" t="s">
        <v>10</v>
      </c>
      <c r="B15" s="73">
        <v>3</v>
      </c>
      <c r="C15" s="244" t="s">
        <v>15</v>
      </c>
      <c r="D15" s="244"/>
      <c r="E15" s="244"/>
      <c r="F15" s="245"/>
      <c r="G15" s="222"/>
      <c r="H15" s="150" t="s">
        <v>13</v>
      </c>
      <c r="I15" s="169"/>
      <c r="J15" s="60">
        <f t="shared" si="0"/>
        <v>0</v>
      </c>
    </row>
    <row r="16" spans="1:10" ht="15">
      <c r="A16" s="148" t="s">
        <v>10</v>
      </c>
      <c r="B16" s="73">
        <v>4</v>
      </c>
      <c r="C16" s="244" t="s">
        <v>16</v>
      </c>
      <c r="D16" s="244"/>
      <c r="E16" s="244"/>
      <c r="F16" s="245"/>
      <c r="G16" s="222"/>
      <c r="H16" s="150" t="s">
        <v>13</v>
      </c>
      <c r="I16" s="169"/>
      <c r="J16" s="60">
        <f t="shared" si="0"/>
        <v>0</v>
      </c>
    </row>
    <row r="17" spans="1:10" ht="15" customHeight="1">
      <c r="A17" s="148" t="s">
        <v>10</v>
      </c>
      <c r="B17" s="73">
        <v>5</v>
      </c>
      <c r="C17" s="66" t="s">
        <v>17</v>
      </c>
      <c r="D17" s="149"/>
      <c r="E17" s="149"/>
      <c r="F17" s="149"/>
      <c r="G17" s="222"/>
      <c r="H17" s="150" t="s">
        <v>13</v>
      </c>
      <c r="I17" s="169"/>
      <c r="J17" s="60">
        <f t="shared" si="0"/>
        <v>0</v>
      </c>
    </row>
    <row r="18" spans="1:10" ht="15" customHeight="1">
      <c r="A18" s="148" t="s">
        <v>10</v>
      </c>
      <c r="B18" s="73">
        <v>6</v>
      </c>
      <c r="C18" s="66" t="s">
        <v>18</v>
      </c>
      <c r="D18" s="149"/>
      <c r="E18" s="149"/>
      <c r="F18" s="149"/>
      <c r="G18" s="222"/>
      <c r="H18" s="150" t="s">
        <v>13</v>
      </c>
      <c r="I18" s="169"/>
      <c r="J18" s="60">
        <f t="shared" si="0"/>
        <v>0</v>
      </c>
    </row>
    <row r="19" spans="1:10" ht="15" customHeight="1">
      <c r="A19" s="148" t="s">
        <v>10</v>
      </c>
      <c r="B19" s="73">
        <v>7</v>
      </c>
      <c r="C19" s="244" t="s">
        <v>19</v>
      </c>
      <c r="D19" s="244"/>
      <c r="E19" s="244"/>
      <c r="F19" s="245"/>
      <c r="G19" s="222">
        <v>30</v>
      </c>
      <c r="H19" s="209" t="s">
        <v>13</v>
      </c>
      <c r="I19" s="208"/>
      <c r="J19" s="60">
        <f t="shared" si="0"/>
        <v>0</v>
      </c>
    </row>
    <row r="20" spans="1:10" ht="15" customHeight="1">
      <c r="A20" s="148" t="s">
        <v>10</v>
      </c>
      <c r="B20" s="73">
        <v>8</v>
      </c>
      <c r="C20" s="244" t="s">
        <v>20</v>
      </c>
      <c r="D20" s="244"/>
      <c r="E20" s="244"/>
      <c r="F20" s="245"/>
      <c r="G20" s="222"/>
      <c r="H20" s="150" t="s">
        <v>13</v>
      </c>
      <c r="I20" s="169"/>
      <c r="J20" s="60">
        <f t="shared" si="0"/>
        <v>0</v>
      </c>
    </row>
    <row r="21" spans="1:10" ht="15" customHeight="1">
      <c r="A21" s="148" t="s">
        <v>10</v>
      </c>
      <c r="B21" s="73">
        <v>9</v>
      </c>
      <c r="C21" s="244" t="s">
        <v>21</v>
      </c>
      <c r="D21" s="244"/>
      <c r="E21" s="244"/>
      <c r="F21" s="245"/>
      <c r="G21" s="222"/>
      <c r="H21" s="150" t="s">
        <v>13</v>
      </c>
      <c r="I21" s="169"/>
      <c r="J21" s="60">
        <f t="shared" si="0"/>
        <v>0</v>
      </c>
    </row>
    <row r="22" spans="1:10" ht="15" customHeight="1">
      <c r="A22" s="148" t="s">
        <v>10</v>
      </c>
      <c r="B22" s="73">
        <v>10</v>
      </c>
      <c r="C22" s="244" t="s">
        <v>22</v>
      </c>
      <c r="D22" s="244"/>
      <c r="E22" s="244"/>
      <c r="F22" s="245"/>
      <c r="G22" s="222"/>
      <c r="H22" s="150" t="s">
        <v>13</v>
      </c>
      <c r="I22" s="169"/>
      <c r="J22" s="60">
        <f t="shared" si="0"/>
        <v>0</v>
      </c>
    </row>
    <row r="23" spans="1:10" ht="27" customHeight="1">
      <c r="A23" s="148" t="s">
        <v>10</v>
      </c>
      <c r="B23" s="73">
        <v>11</v>
      </c>
      <c r="C23" s="244" t="s">
        <v>23</v>
      </c>
      <c r="D23" s="244"/>
      <c r="E23" s="244"/>
      <c r="F23" s="245"/>
      <c r="G23" s="222"/>
      <c r="H23" s="150" t="s">
        <v>13</v>
      </c>
      <c r="I23" s="169"/>
      <c r="J23" s="60">
        <f t="shared" si="0"/>
        <v>0</v>
      </c>
    </row>
    <row r="24" spans="1:10" ht="27" customHeight="1">
      <c r="A24" s="148" t="s">
        <v>10</v>
      </c>
      <c r="B24" s="73">
        <v>12</v>
      </c>
      <c r="C24" s="244" t="s">
        <v>24</v>
      </c>
      <c r="D24" s="244"/>
      <c r="E24" s="244"/>
      <c r="F24" s="245"/>
      <c r="G24" s="222"/>
      <c r="H24" s="150" t="s">
        <v>13</v>
      </c>
      <c r="I24" s="169"/>
      <c r="J24" s="60">
        <f t="shared" si="0"/>
        <v>0</v>
      </c>
    </row>
    <row r="25" spans="1:10" ht="15" customHeight="1">
      <c r="A25" s="148" t="s">
        <v>10</v>
      </c>
      <c r="B25" s="73">
        <v>13</v>
      </c>
      <c r="C25" s="244" t="s">
        <v>25</v>
      </c>
      <c r="D25" s="244"/>
      <c r="E25" s="244"/>
      <c r="F25" s="245"/>
      <c r="G25" s="222"/>
      <c r="H25" s="150" t="s">
        <v>13</v>
      </c>
      <c r="I25" s="169"/>
      <c r="J25" s="60">
        <f t="shared" si="0"/>
        <v>0</v>
      </c>
    </row>
    <row r="26" spans="1:10" ht="15" customHeight="1">
      <c r="A26" s="148" t="s">
        <v>10</v>
      </c>
      <c r="B26" s="73">
        <v>14</v>
      </c>
      <c r="C26" s="244" t="s">
        <v>26</v>
      </c>
      <c r="D26" s="244"/>
      <c r="E26" s="244"/>
      <c r="F26" s="245"/>
      <c r="G26" s="222"/>
      <c r="H26" s="150" t="s">
        <v>13</v>
      </c>
      <c r="I26" s="169"/>
      <c r="J26" s="60">
        <f t="shared" si="0"/>
        <v>0</v>
      </c>
    </row>
    <row r="27" spans="1:10" ht="26.25" customHeight="1">
      <c r="A27" s="148" t="s">
        <v>10</v>
      </c>
      <c r="B27" s="73">
        <v>15</v>
      </c>
      <c r="C27" s="244" t="s">
        <v>27</v>
      </c>
      <c r="D27" s="244"/>
      <c r="E27" s="244"/>
      <c r="F27" s="245"/>
      <c r="G27" s="223"/>
      <c r="H27" s="150" t="s">
        <v>13</v>
      </c>
      <c r="I27" s="169"/>
      <c r="J27" s="60">
        <f t="shared" si="0"/>
        <v>0</v>
      </c>
    </row>
    <row r="28" spans="1:10" ht="27" customHeight="1">
      <c r="A28" s="148" t="s">
        <v>10</v>
      </c>
      <c r="B28" s="73">
        <v>16</v>
      </c>
      <c r="C28" s="246" t="s">
        <v>28</v>
      </c>
      <c r="D28" s="246"/>
      <c r="E28" s="246"/>
      <c r="F28" s="247"/>
      <c r="G28" s="221">
        <v>4</v>
      </c>
      <c r="H28" s="150" t="s">
        <v>13</v>
      </c>
      <c r="I28" s="208"/>
      <c r="J28" s="60">
        <f t="shared" si="0"/>
        <v>0</v>
      </c>
    </row>
    <row r="29" spans="1:10" ht="15" customHeight="1">
      <c r="A29" s="148" t="s">
        <v>10</v>
      </c>
      <c r="B29" s="73">
        <v>17</v>
      </c>
      <c r="C29" s="66" t="s">
        <v>29</v>
      </c>
      <c r="D29" s="149"/>
      <c r="E29" s="149"/>
      <c r="F29" s="149"/>
      <c r="G29" s="221"/>
      <c r="H29" s="150" t="s">
        <v>13</v>
      </c>
      <c r="I29" s="169"/>
      <c r="J29" s="60">
        <f t="shared" si="0"/>
        <v>0</v>
      </c>
    </row>
    <row r="30" spans="1:10" ht="15">
      <c r="A30" s="148" t="s">
        <v>10</v>
      </c>
      <c r="B30" s="73">
        <v>18</v>
      </c>
      <c r="C30" s="244" t="s">
        <v>30</v>
      </c>
      <c r="D30" s="244"/>
      <c r="E30" s="244"/>
      <c r="F30" s="245"/>
      <c r="G30" s="222"/>
      <c r="H30" s="150" t="s">
        <v>13</v>
      </c>
      <c r="I30" s="169"/>
      <c r="J30" s="60">
        <f t="shared" si="0"/>
        <v>0</v>
      </c>
    </row>
    <row r="31" spans="1:10" ht="15" customHeight="1">
      <c r="A31" s="148" t="s">
        <v>10</v>
      </c>
      <c r="B31" s="73">
        <v>19</v>
      </c>
      <c r="C31" s="248" t="s">
        <v>31</v>
      </c>
      <c r="D31" s="248"/>
      <c r="E31" s="248"/>
      <c r="F31" s="249"/>
      <c r="G31" s="222"/>
      <c r="H31" s="150" t="s">
        <v>13</v>
      </c>
      <c r="I31" s="169"/>
      <c r="J31" s="60">
        <f t="shared" si="0"/>
        <v>0</v>
      </c>
    </row>
    <row r="32" spans="1:10" ht="15" customHeight="1">
      <c r="A32" s="148" t="s">
        <v>10</v>
      </c>
      <c r="B32" s="73">
        <v>20</v>
      </c>
      <c r="C32" s="248" t="s">
        <v>185</v>
      </c>
      <c r="D32" s="248"/>
      <c r="E32" s="248"/>
      <c r="F32" s="249"/>
      <c r="G32" s="222"/>
      <c r="H32" s="150" t="s">
        <v>35</v>
      </c>
      <c r="I32" s="169"/>
      <c r="J32" s="60">
        <f t="shared" si="0"/>
        <v>0</v>
      </c>
    </row>
    <row r="33" spans="1:11" s="203" customFormat="1" ht="12" customHeight="1">
      <c r="A33" s="197" t="s">
        <v>10</v>
      </c>
      <c r="B33" s="198">
        <v>21</v>
      </c>
      <c r="C33" s="199" t="s">
        <v>32</v>
      </c>
      <c r="D33" s="200"/>
      <c r="E33" s="200"/>
      <c r="F33" s="200"/>
      <c r="G33" s="224">
        <v>20</v>
      </c>
      <c r="H33" s="201" t="s">
        <v>13</v>
      </c>
      <c r="I33" s="207"/>
      <c r="J33" s="60">
        <f t="shared" si="0"/>
        <v>0</v>
      </c>
      <c r="K33" s="202"/>
    </row>
    <row r="34" spans="1:10" ht="15" customHeight="1">
      <c r="A34" s="148" t="s">
        <v>10</v>
      </c>
      <c r="B34" s="73">
        <v>22</v>
      </c>
      <c r="C34" s="61" t="s">
        <v>33</v>
      </c>
      <c r="D34" s="147"/>
      <c r="E34" s="147"/>
      <c r="F34" s="147"/>
      <c r="G34" s="221">
        <v>20</v>
      </c>
      <c r="H34" s="139" t="s">
        <v>13</v>
      </c>
      <c r="I34" s="208"/>
      <c r="J34" s="60">
        <f t="shared" si="0"/>
        <v>0</v>
      </c>
    </row>
    <row r="35" spans="1:10" ht="15" customHeight="1">
      <c r="A35" s="148" t="s">
        <v>10</v>
      </c>
      <c r="B35" s="73">
        <v>23</v>
      </c>
      <c r="C35" s="66" t="s">
        <v>34</v>
      </c>
      <c r="D35" s="149"/>
      <c r="E35" s="149"/>
      <c r="F35" s="149"/>
      <c r="G35" s="222"/>
      <c r="H35" s="150" t="s">
        <v>35</v>
      </c>
      <c r="I35" s="169"/>
      <c r="J35" s="60">
        <f t="shared" si="0"/>
        <v>0</v>
      </c>
    </row>
    <row r="36" spans="1:10" ht="15">
      <c r="A36" s="148" t="s">
        <v>10</v>
      </c>
      <c r="B36" s="73">
        <v>24</v>
      </c>
      <c r="C36" s="66" t="s">
        <v>36</v>
      </c>
      <c r="D36" s="149"/>
      <c r="E36" s="149"/>
      <c r="F36" s="149"/>
      <c r="G36" s="222"/>
      <c r="H36" s="150" t="s">
        <v>13</v>
      </c>
      <c r="I36" s="169"/>
      <c r="J36" s="60">
        <f t="shared" si="0"/>
        <v>0</v>
      </c>
    </row>
    <row r="37" spans="1:10" ht="15">
      <c r="A37" s="57"/>
      <c r="B37" s="58"/>
      <c r="C37" s="59"/>
      <c r="D37" s="147"/>
      <c r="E37" s="147"/>
      <c r="F37" s="151"/>
      <c r="G37" s="225"/>
      <c r="H37" s="139"/>
      <c r="I37" s="169"/>
      <c r="J37" s="60">
        <f t="shared" si="0"/>
        <v>0</v>
      </c>
    </row>
    <row r="38" spans="1:10" ht="15">
      <c r="A38" s="57" t="s">
        <v>37</v>
      </c>
      <c r="B38" s="58"/>
      <c r="C38" s="53" t="s">
        <v>38</v>
      </c>
      <c r="D38" s="152"/>
      <c r="E38" s="153"/>
      <c r="F38" s="152"/>
      <c r="G38" s="221"/>
      <c r="H38" s="58"/>
      <c r="I38" s="169"/>
      <c r="J38" s="60">
        <f t="shared" si="0"/>
        <v>0</v>
      </c>
    </row>
    <row r="39" spans="1:10" ht="15">
      <c r="A39" s="57" t="s">
        <v>37</v>
      </c>
      <c r="B39" s="58">
        <v>1</v>
      </c>
      <c r="C39" s="59" t="s">
        <v>39</v>
      </c>
      <c r="D39" s="147"/>
      <c r="E39" s="147"/>
      <c r="F39" s="147"/>
      <c r="G39" s="221">
        <v>19</v>
      </c>
      <c r="H39" s="139" t="s">
        <v>40</v>
      </c>
      <c r="I39" s="208"/>
      <c r="J39" s="60">
        <f t="shared" si="0"/>
        <v>0</v>
      </c>
    </row>
    <row r="40" spans="1:10" ht="15">
      <c r="A40" s="57" t="s">
        <v>37</v>
      </c>
      <c r="B40" s="58">
        <v>2</v>
      </c>
      <c r="C40" s="59" t="s">
        <v>41</v>
      </c>
      <c r="D40" s="147"/>
      <c r="E40" s="147"/>
      <c r="F40" s="147"/>
      <c r="G40" s="221">
        <v>10</v>
      </c>
      <c r="H40" s="139" t="s">
        <v>40</v>
      </c>
      <c r="I40" s="208"/>
      <c r="J40" s="60">
        <f t="shared" si="0"/>
        <v>0</v>
      </c>
    </row>
    <row r="41" spans="1:10" ht="15">
      <c r="A41" s="57" t="s">
        <v>37</v>
      </c>
      <c r="B41" s="58">
        <v>3</v>
      </c>
      <c r="C41" s="61" t="s">
        <v>42</v>
      </c>
      <c r="D41" s="154"/>
      <c r="E41" s="154"/>
      <c r="F41" s="154"/>
      <c r="G41" s="221"/>
      <c r="H41" s="140" t="s">
        <v>40</v>
      </c>
      <c r="I41" s="169"/>
      <c r="J41" s="60">
        <f t="shared" si="0"/>
        <v>0</v>
      </c>
    </row>
    <row r="42" spans="1:10" ht="15">
      <c r="A42" s="57" t="s">
        <v>37</v>
      </c>
      <c r="B42" s="58">
        <v>4</v>
      </c>
      <c r="C42" s="250" t="s">
        <v>186</v>
      </c>
      <c r="D42" s="250"/>
      <c r="E42" s="250"/>
      <c r="F42" s="251"/>
      <c r="G42" s="226">
        <v>1</v>
      </c>
      <c r="H42" s="141" t="s">
        <v>43</v>
      </c>
      <c r="I42" s="192">
        <v>25000</v>
      </c>
      <c r="J42" s="211">
        <f t="shared" si="0"/>
        <v>25000</v>
      </c>
    </row>
    <row r="43" spans="1:10" ht="15">
      <c r="A43" s="57" t="s">
        <v>37</v>
      </c>
      <c r="B43" s="58">
        <v>5</v>
      </c>
      <c r="C43" s="62" t="s">
        <v>44</v>
      </c>
      <c r="D43" s="147"/>
      <c r="E43" s="147"/>
      <c r="F43" s="147"/>
      <c r="G43" s="221">
        <v>123</v>
      </c>
      <c r="H43" s="139" t="s">
        <v>13</v>
      </c>
      <c r="I43" s="208"/>
      <c r="J43" s="60">
        <f t="shared" si="0"/>
        <v>0</v>
      </c>
    </row>
    <row r="44" spans="1:10" ht="15">
      <c r="A44" s="57" t="s">
        <v>37</v>
      </c>
      <c r="B44" s="58">
        <v>6</v>
      </c>
      <c r="C44" s="59" t="s">
        <v>45</v>
      </c>
      <c r="D44" s="147"/>
      <c r="E44" s="147"/>
      <c r="F44" s="147"/>
      <c r="G44" s="221">
        <v>3</v>
      </c>
      <c r="H44" s="139" t="s">
        <v>35</v>
      </c>
      <c r="I44" s="208"/>
      <c r="J44" s="60">
        <f t="shared" si="0"/>
        <v>0</v>
      </c>
    </row>
    <row r="45" spans="1:10" ht="15">
      <c r="A45" s="57" t="s">
        <v>37</v>
      </c>
      <c r="B45" s="58">
        <v>7</v>
      </c>
      <c r="C45" s="61" t="s">
        <v>46</v>
      </c>
      <c r="D45" s="154"/>
      <c r="E45" s="154"/>
      <c r="F45" s="154"/>
      <c r="G45" s="227"/>
      <c r="H45" s="140" t="s">
        <v>47</v>
      </c>
      <c r="I45" s="169"/>
      <c r="J45" s="60">
        <f t="shared" si="0"/>
        <v>0</v>
      </c>
    </row>
    <row r="46" spans="1:10" ht="15">
      <c r="A46" s="57" t="s">
        <v>37</v>
      </c>
      <c r="B46" s="58">
        <v>8</v>
      </c>
      <c r="C46" s="61" t="s">
        <v>48</v>
      </c>
      <c r="D46" s="147"/>
      <c r="E46" s="147"/>
      <c r="F46" s="147"/>
      <c r="G46" s="221">
        <v>164</v>
      </c>
      <c r="H46" s="139" t="s">
        <v>49</v>
      </c>
      <c r="I46" s="208"/>
      <c r="J46" s="60">
        <f t="shared" si="0"/>
        <v>0</v>
      </c>
    </row>
    <row r="47" spans="1:10" ht="15">
      <c r="A47" s="57" t="s">
        <v>37</v>
      </c>
      <c r="B47" s="63">
        <v>9</v>
      </c>
      <c r="C47" s="59" t="s">
        <v>50</v>
      </c>
      <c r="D47" s="147"/>
      <c r="E47" s="147"/>
      <c r="F47" s="147"/>
      <c r="G47" s="221"/>
      <c r="H47" s="139" t="s">
        <v>49</v>
      </c>
      <c r="I47" s="169"/>
      <c r="J47" s="60">
        <f t="shared" si="0"/>
        <v>0</v>
      </c>
    </row>
    <row r="48" spans="1:10" ht="15">
      <c r="A48" s="57" t="s">
        <v>37</v>
      </c>
      <c r="B48" s="63">
        <v>10</v>
      </c>
      <c r="C48" s="59" t="s">
        <v>51</v>
      </c>
      <c r="D48" s="147"/>
      <c r="E48" s="147"/>
      <c r="F48" s="147"/>
      <c r="G48" s="221">
        <v>20</v>
      </c>
      <c r="H48" s="139" t="s">
        <v>49</v>
      </c>
      <c r="I48" s="208"/>
      <c r="J48" s="60">
        <f t="shared" si="0"/>
        <v>0</v>
      </c>
    </row>
    <row r="49" spans="1:10" ht="15">
      <c r="A49" s="57" t="s">
        <v>37</v>
      </c>
      <c r="B49" s="63">
        <v>11</v>
      </c>
      <c r="C49" s="59" t="s">
        <v>52</v>
      </c>
      <c r="D49" s="147"/>
      <c r="E49" s="147"/>
      <c r="F49" s="147"/>
      <c r="G49" s="221"/>
      <c r="H49" s="139" t="s">
        <v>49</v>
      </c>
      <c r="I49" s="169"/>
      <c r="J49" s="60">
        <f t="shared" si="0"/>
        <v>0</v>
      </c>
    </row>
    <row r="50" spans="1:10" ht="15">
      <c r="A50" s="57" t="s">
        <v>37</v>
      </c>
      <c r="B50" s="63">
        <v>12</v>
      </c>
      <c r="C50" s="59" t="s">
        <v>53</v>
      </c>
      <c r="D50" s="147"/>
      <c r="E50" s="147"/>
      <c r="F50" s="147"/>
      <c r="G50" s="227">
        <v>340</v>
      </c>
      <c r="H50" s="63" t="s">
        <v>54</v>
      </c>
      <c r="I50" s="208"/>
      <c r="J50" s="60">
        <f t="shared" si="0"/>
        <v>0</v>
      </c>
    </row>
    <row r="51" spans="1:10" ht="15">
      <c r="A51" s="57" t="s">
        <v>37</v>
      </c>
      <c r="B51" s="63">
        <v>13</v>
      </c>
      <c r="C51" s="61" t="s">
        <v>187</v>
      </c>
      <c r="D51" s="147"/>
      <c r="E51" s="147"/>
      <c r="F51" s="147"/>
      <c r="G51" s="228">
        <v>1</v>
      </c>
      <c r="H51" s="213" t="s">
        <v>35</v>
      </c>
      <c r="I51" s="212"/>
      <c r="J51" s="60">
        <f t="shared" si="0"/>
        <v>0</v>
      </c>
    </row>
    <row r="52" spans="1:10" ht="15">
      <c r="A52" s="57" t="s">
        <v>37</v>
      </c>
      <c r="B52" s="63">
        <v>14</v>
      </c>
      <c r="C52" s="142" t="s">
        <v>188</v>
      </c>
      <c r="D52" s="155"/>
      <c r="E52" s="155"/>
      <c r="F52" s="155"/>
      <c r="G52" s="229">
        <v>1</v>
      </c>
      <c r="H52" s="141" t="s">
        <v>43</v>
      </c>
      <c r="I52" s="192">
        <v>70000</v>
      </c>
      <c r="J52" s="211">
        <f t="shared" si="0"/>
        <v>70000</v>
      </c>
    </row>
    <row r="53" spans="1:10" ht="15">
      <c r="A53" s="57"/>
      <c r="B53" s="58"/>
      <c r="C53" s="142"/>
      <c r="D53" s="155"/>
      <c r="E53" s="155"/>
      <c r="F53" s="155"/>
      <c r="G53" s="229"/>
      <c r="H53" s="141"/>
      <c r="I53" s="192"/>
      <c r="J53" s="60"/>
    </row>
    <row r="54" spans="1:10" ht="15">
      <c r="A54" s="57" t="s">
        <v>55</v>
      </c>
      <c r="B54" s="27"/>
      <c r="C54" s="53" t="s">
        <v>56</v>
      </c>
      <c r="D54" s="146"/>
      <c r="E54" s="146"/>
      <c r="F54" s="146"/>
      <c r="G54" s="230"/>
      <c r="H54" s="5"/>
      <c r="I54" s="169"/>
      <c r="J54" s="60"/>
    </row>
    <row r="55" spans="1:10" ht="15">
      <c r="A55" s="57" t="s">
        <v>55</v>
      </c>
      <c r="B55" s="58">
        <v>1</v>
      </c>
      <c r="C55" s="62" t="s">
        <v>57</v>
      </c>
      <c r="D55" s="156"/>
      <c r="E55" s="156"/>
      <c r="F55" s="157"/>
      <c r="G55" s="221">
        <v>45</v>
      </c>
      <c r="H55" s="63" t="s">
        <v>35</v>
      </c>
      <c r="I55" s="208"/>
      <c r="J55" s="60">
        <f t="shared" si="0"/>
        <v>0</v>
      </c>
    </row>
    <row r="56" spans="1:10" ht="15">
      <c r="A56" s="57" t="s">
        <v>55</v>
      </c>
      <c r="B56" s="58">
        <v>2</v>
      </c>
      <c r="C56" s="64" t="s">
        <v>58</v>
      </c>
      <c r="D56" s="158"/>
      <c r="E56" s="158"/>
      <c r="F56" s="159"/>
      <c r="G56" s="222">
        <v>7</v>
      </c>
      <c r="H56" s="65" t="s">
        <v>35</v>
      </c>
      <c r="I56" s="208"/>
      <c r="J56" s="60">
        <f t="shared" si="0"/>
        <v>0</v>
      </c>
    </row>
    <row r="57" spans="1:10" ht="15">
      <c r="A57" s="57" t="s">
        <v>55</v>
      </c>
      <c r="B57" s="58">
        <v>3</v>
      </c>
      <c r="C57" s="64" t="s">
        <v>59</v>
      </c>
      <c r="D57" s="158"/>
      <c r="E57" s="158"/>
      <c r="F57" s="159"/>
      <c r="G57" s="222"/>
      <c r="H57" s="65" t="s">
        <v>35</v>
      </c>
      <c r="I57" s="169"/>
      <c r="J57" s="60">
        <f t="shared" si="0"/>
        <v>0</v>
      </c>
    </row>
    <row r="58" spans="1:10" ht="15">
      <c r="A58" s="57" t="s">
        <v>55</v>
      </c>
      <c r="B58" s="58">
        <v>4</v>
      </c>
      <c r="C58" s="62" t="s">
        <v>60</v>
      </c>
      <c r="D58" s="156"/>
      <c r="E58" s="156"/>
      <c r="F58" s="157"/>
      <c r="G58" s="221">
        <v>10</v>
      </c>
      <c r="H58" s="63" t="s">
        <v>35</v>
      </c>
      <c r="I58" s="208"/>
      <c r="J58" s="60">
        <f t="shared" si="0"/>
        <v>0</v>
      </c>
    </row>
    <row r="59" spans="1:10" ht="15">
      <c r="A59" s="57" t="s">
        <v>55</v>
      </c>
      <c r="B59" s="58">
        <v>5</v>
      </c>
      <c r="C59" s="62" t="s">
        <v>61</v>
      </c>
      <c r="D59" s="156"/>
      <c r="E59" s="156"/>
      <c r="F59" s="157"/>
      <c r="G59" s="221"/>
      <c r="H59" s="63" t="s">
        <v>35</v>
      </c>
      <c r="I59" s="169"/>
      <c r="J59" s="60">
        <f t="shared" si="0"/>
        <v>0</v>
      </c>
    </row>
    <row r="60" spans="1:10" ht="15">
      <c r="A60" s="57" t="s">
        <v>55</v>
      </c>
      <c r="B60" s="58">
        <v>6</v>
      </c>
      <c r="C60" s="62" t="s">
        <v>62</v>
      </c>
      <c r="D60" s="156"/>
      <c r="E60" s="156"/>
      <c r="F60" s="157"/>
      <c r="G60" s="221">
        <v>9</v>
      </c>
      <c r="H60" s="63" t="s">
        <v>35</v>
      </c>
      <c r="I60" s="208"/>
      <c r="J60" s="60">
        <f t="shared" si="0"/>
        <v>0</v>
      </c>
    </row>
    <row r="61" spans="1:10" ht="15">
      <c r="A61" s="57" t="s">
        <v>55</v>
      </c>
      <c r="B61" s="58">
        <v>7</v>
      </c>
      <c r="C61" s="66" t="s">
        <v>63</v>
      </c>
      <c r="D61" s="158"/>
      <c r="E61" s="158"/>
      <c r="F61" s="159"/>
      <c r="G61" s="222">
        <v>6</v>
      </c>
      <c r="H61" s="65" t="s">
        <v>35</v>
      </c>
      <c r="I61" s="208"/>
      <c r="J61" s="60">
        <f t="shared" si="0"/>
        <v>0</v>
      </c>
    </row>
    <row r="62" spans="1:10" ht="15">
      <c r="A62" s="57" t="s">
        <v>55</v>
      </c>
      <c r="B62" s="58">
        <v>8</v>
      </c>
      <c r="C62" s="66" t="s">
        <v>64</v>
      </c>
      <c r="D62" s="158"/>
      <c r="E62" s="158"/>
      <c r="F62" s="159"/>
      <c r="G62" s="222"/>
      <c r="H62" s="65" t="s">
        <v>35</v>
      </c>
      <c r="I62" s="169"/>
      <c r="J62" s="60">
        <f t="shared" si="0"/>
        <v>0</v>
      </c>
    </row>
    <row r="63" spans="1:10" ht="15">
      <c r="A63" s="57" t="s">
        <v>55</v>
      </c>
      <c r="B63" s="58">
        <v>9</v>
      </c>
      <c r="C63" s="66" t="s">
        <v>65</v>
      </c>
      <c r="D63" s="158"/>
      <c r="E63" s="158"/>
      <c r="F63" s="159"/>
      <c r="G63" s="227">
        <v>850</v>
      </c>
      <c r="H63" s="65" t="s">
        <v>54</v>
      </c>
      <c r="I63" s="208"/>
      <c r="J63" s="60">
        <f t="shared" si="0"/>
        <v>0</v>
      </c>
    </row>
    <row r="64" spans="1:10" ht="15" thickBot="1">
      <c r="A64" s="67"/>
      <c r="B64" s="5"/>
      <c r="C64" s="189"/>
      <c r="D64" s="190" t="s">
        <v>66</v>
      </c>
      <c r="E64" s="160"/>
      <c r="F64" s="68"/>
      <c r="G64" s="231"/>
      <c r="H64" s="29"/>
      <c r="I64" s="177"/>
      <c r="J64" s="69">
        <f>SUM(J13:J63)</f>
        <v>95000</v>
      </c>
    </row>
    <row r="65" spans="1:10" ht="15" thickTop="1">
      <c r="A65" s="70" t="s">
        <v>67</v>
      </c>
      <c r="B65" s="71"/>
      <c r="C65" s="48" t="s">
        <v>68</v>
      </c>
      <c r="D65" s="146"/>
      <c r="E65" s="146"/>
      <c r="F65" s="146"/>
      <c r="G65" s="230"/>
      <c r="H65" s="5"/>
      <c r="I65" s="176"/>
      <c r="J65" s="60"/>
    </row>
    <row r="66" spans="1:10" ht="15">
      <c r="A66" s="51" t="s">
        <v>67</v>
      </c>
      <c r="B66" s="58">
        <v>1</v>
      </c>
      <c r="C66" s="94" t="s">
        <v>69</v>
      </c>
      <c r="D66" s="161"/>
      <c r="E66" s="161"/>
      <c r="F66" s="147"/>
      <c r="G66" s="221">
        <v>2</v>
      </c>
      <c r="H66" s="58" t="s">
        <v>70</v>
      </c>
      <c r="I66" s="208"/>
      <c r="J66" s="60">
        <f aca="true" t="shared" si="1" ref="J66:J85">G66*I66</f>
        <v>0</v>
      </c>
    </row>
    <row r="67" spans="1:10" ht="15">
      <c r="A67" s="51" t="s">
        <v>67</v>
      </c>
      <c r="B67" s="58">
        <v>2</v>
      </c>
      <c r="C67" s="61" t="s">
        <v>71</v>
      </c>
      <c r="D67" s="161"/>
      <c r="E67" s="161"/>
      <c r="F67" s="149"/>
      <c r="G67" s="227">
        <v>200</v>
      </c>
      <c r="H67" s="58" t="s">
        <v>54</v>
      </c>
      <c r="I67" s="208"/>
      <c r="J67" s="60">
        <f t="shared" si="1"/>
        <v>0</v>
      </c>
    </row>
    <row r="68" spans="1:10" ht="15">
      <c r="A68" s="51" t="s">
        <v>67</v>
      </c>
      <c r="B68" s="58">
        <v>3</v>
      </c>
      <c r="C68" s="61" t="s">
        <v>72</v>
      </c>
      <c r="D68" s="161"/>
      <c r="E68" s="161"/>
      <c r="F68" s="161"/>
      <c r="G68" s="221">
        <v>2</v>
      </c>
      <c r="H68" s="58" t="s">
        <v>70</v>
      </c>
      <c r="I68" s="208"/>
      <c r="J68" s="60">
        <f t="shared" si="1"/>
        <v>0</v>
      </c>
    </row>
    <row r="69" spans="1:10" ht="15">
      <c r="A69" s="72" t="s">
        <v>67</v>
      </c>
      <c r="B69" s="58">
        <v>4</v>
      </c>
      <c r="C69" s="66" t="s">
        <v>73</v>
      </c>
      <c r="D69" s="149"/>
      <c r="E69" s="162"/>
      <c r="F69" s="149"/>
      <c r="G69" s="222">
        <v>100</v>
      </c>
      <c r="H69" s="73" t="s">
        <v>13</v>
      </c>
      <c r="I69" s="208"/>
      <c r="J69" s="60">
        <f t="shared" si="1"/>
        <v>0</v>
      </c>
    </row>
    <row r="70" spans="1:10" ht="15">
      <c r="A70" s="72" t="s">
        <v>67</v>
      </c>
      <c r="B70" s="58">
        <v>5</v>
      </c>
      <c r="C70" s="66" t="s">
        <v>74</v>
      </c>
      <c r="D70" s="149"/>
      <c r="E70" s="163"/>
      <c r="F70" s="149"/>
      <c r="G70" s="222">
        <v>400</v>
      </c>
      <c r="H70" s="73" t="s">
        <v>54</v>
      </c>
      <c r="I70" s="208"/>
      <c r="J70" s="60">
        <f t="shared" si="1"/>
        <v>0</v>
      </c>
    </row>
    <row r="71" spans="1:10" ht="15">
      <c r="A71" s="74" t="s">
        <v>67</v>
      </c>
      <c r="B71" s="58">
        <v>6</v>
      </c>
      <c r="C71" s="59" t="s">
        <v>75</v>
      </c>
      <c r="D71" s="164"/>
      <c r="E71" s="164"/>
      <c r="F71" s="164"/>
      <c r="G71" s="222">
        <v>15</v>
      </c>
      <c r="H71" s="65" t="s">
        <v>70</v>
      </c>
      <c r="I71" s="208"/>
      <c r="J71" s="60">
        <f t="shared" si="1"/>
        <v>0</v>
      </c>
    </row>
    <row r="72" spans="1:10" ht="15">
      <c r="A72" s="51" t="s">
        <v>67</v>
      </c>
      <c r="B72" s="58">
        <v>7</v>
      </c>
      <c r="C72" s="66" t="s">
        <v>76</v>
      </c>
      <c r="D72" s="149"/>
      <c r="E72" s="162"/>
      <c r="F72" s="149"/>
      <c r="G72" s="222"/>
      <c r="H72" s="73" t="s">
        <v>13</v>
      </c>
      <c r="I72" s="169"/>
      <c r="J72" s="60">
        <f t="shared" si="1"/>
        <v>0</v>
      </c>
    </row>
    <row r="73" spans="1:10" ht="15">
      <c r="A73" s="51" t="s">
        <v>67</v>
      </c>
      <c r="B73" s="58">
        <v>8</v>
      </c>
      <c r="C73" s="66" t="s">
        <v>77</v>
      </c>
      <c r="D73" s="149"/>
      <c r="E73" s="162"/>
      <c r="F73" s="149"/>
      <c r="G73" s="222"/>
      <c r="H73" s="73" t="s">
        <v>13</v>
      </c>
      <c r="I73" s="169"/>
      <c r="J73" s="60">
        <f t="shared" si="1"/>
        <v>0</v>
      </c>
    </row>
    <row r="74" spans="1:10" ht="15">
      <c r="A74" s="72" t="s">
        <v>67</v>
      </c>
      <c r="B74" s="58">
        <v>9</v>
      </c>
      <c r="C74" s="66" t="s">
        <v>74</v>
      </c>
      <c r="D74" s="149"/>
      <c r="E74" s="163"/>
      <c r="F74" s="149"/>
      <c r="G74" s="222"/>
      <c r="H74" s="73" t="s">
        <v>54</v>
      </c>
      <c r="I74" s="169"/>
      <c r="J74" s="60">
        <f t="shared" si="1"/>
        <v>0</v>
      </c>
    </row>
    <row r="75" spans="1:10" ht="15">
      <c r="A75" s="74" t="s">
        <v>67</v>
      </c>
      <c r="B75" s="58">
        <v>10</v>
      </c>
      <c r="C75" s="59" t="s">
        <v>75</v>
      </c>
      <c r="D75" s="164"/>
      <c r="E75" s="164"/>
      <c r="F75" s="164"/>
      <c r="G75" s="222"/>
      <c r="H75" s="65" t="s">
        <v>70</v>
      </c>
      <c r="I75" s="169"/>
      <c r="J75" s="60">
        <f t="shared" si="1"/>
        <v>0</v>
      </c>
    </row>
    <row r="76" spans="1:10" ht="15">
      <c r="A76" s="72" t="s">
        <v>67</v>
      </c>
      <c r="B76" s="58">
        <v>11</v>
      </c>
      <c r="C76" s="59" t="s">
        <v>78</v>
      </c>
      <c r="D76" s="164"/>
      <c r="E76" s="164"/>
      <c r="F76" s="164"/>
      <c r="G76" s="222"/>
      <c r="H76" s="65" t="s">
        <v>35</v>
      </c>
      <c r="I76" s="169"/>
      <c r="J76" s="60">
        <f t="shared" si="1"/>
        <v>0</v>
      </c>
    </row>
    <row r="77" spans="1:10" ht="15">
      <c r="A77" s="72" t="s">
        <v>67</v>
      </c>
      <c r="B77" s="58">
        <v>12</v>
      </c>
      <c r="C77" s="59" t="s">
        <v>79</v>
      </c>
      <c r="D77" s="164"/>
      <c r="E77" s="164"/>
      <c r="F77" s="164"/>
      <c r="G77" s="222"/>
      <c r="H77" s="65" t="s">
        <v>54</v>
      </c>
      <c r="I77" s="169"/>
      <c r="J77" s="60">
        <f t="shared" si="1"/>
        <v>0</v>
      </c>
    </row>
    <row r="78" spans="1:10" ht="15">
      <c r="A78" s="72" t="s">
        <v>67</v>
      </c>
      <c r="B78" s="58">
        <v>13</v>
      </c>
      <c r="C78" s="59" t="s">
        <v>80</v>
      </c>
      <c r="D78" s="164"/>
      <c r="E78" s="164"/>
      <c r="F78" s="164"/>
      <c r="G78" s="222"/>
      <c r="H78" s="65" t="s">
        <v>35</v>
      </c>
      <c r="I78" s="169"/>
      <c r="J78" s="60">
        <f t="shared" si="1"/>
        <v>0</v>
      </c>
    </row>
    <row r="79" spans="1:10" ht="15">
      <c r="A79" s="72" t="s">
        <v>67</v>
      </c>
      <c r="B79" s="58">
        <v>14</v>
      </c>
      <c r="C79" s="59" t="s">
        <v>81</v>
      </c>
      <c r="D79" s="164"/>
      <c r="E79" s="164"/>
      <c r="F79" s="164"/>
      <c r="G79" s="222"/>
      <c r="H79" s="65" t="s">
        <v>54</v>
      </c>
      <c r="I79" s="169"/>
      <c r="J79" s="60">
        <f t="shared" si="1"/>
        <v>0</v>
      </c>
    </row>
    <row r="80" spans="1:10" ht="15">
      <c r="A80" s="74" t="s">
        <v>67</v>
      </c>
      <c r="B80" s="58">
        <v>15</v>
      </c>
      <c r="C80" s="59" t="s">
        <v>82</v>
      </c>
      <c r="D80" s="164"/>
      <c r="E80" s="164"/>
      <c r="F80" s="164"/>
      <c r="G80" s="222"/>
      <c r="H80" s="65" t="s">
        <v>70</v>
      </c>
      <c r="I80" s="169"/>
      <c r="J80" s="60">
        <f t="shared" si="1"/>
        <v>0</v>
      </c>
    </row>
    <row r="81" spans="1:10" ht="15">
      <c r="A81" s="51" t="s">
        <v>67</v>
      </c>
      <c r="B81" s="58">
        <v>16</v>
      </c>
      <c r="C81" s="59" t="s">
        <v>83</v>
      </c>
      <c r="D81" s="164"/>
      <c r="E81" s="164"/>
      <c r="F81" s="164"/>
      <c r="G81" s="222">
        <v>50</v>
      </c>
      <c r="H81" s="65" t="s">
        <v>49</v>
      </c>
      <c r="I81" s="208"/>
      <c r="J81" s="60">
        <f t="shared" si="1"/>
        <v>0</v>
      </c>
    </row>
    <row r="82" spans="1:10" ht="15">
      <c r="A82" s="51" t="s">
        <v>67</v>
      </c>
      <c r="B82" s="58">
        <v>17</v>
      </c>
      <c r="C82" s="59" t="s">
        <v>189</v>
      </c>
      <c r="D82" s="164"/>
      <c r="E82" s="164"/>
      <c r="F82" s="164"/>
      <c r="G82" s="222"/>
      <c r="H82" s="65" t="s">
        <v>35</v>
      </c>
      <c r="I82" s="169"/>
      <c r="J82" s="60">
        <f t="shared" si="1"/>
        <v>0</v>
      </c>
    </row>
    <row r="83" spans="1:10" ht="15">
      <c r="A83" s="51" t="s">
        <v>67</v>
      </c>
      <c r="B83" s="58">
        <v>18</v>
      </c>
      <c r="C83" s="59" t="s">
        <v>190</v>
      </c>
      <c r="D83" s="164"/>
      <c r="E83" s="164"/>
      <c r="F83" s="164"/>
      <c r="G83" s="222"/>
      <c r="H83" s="65" t="s">
        <v>35</v>
      </c>
      <c r="I83" s="169"/>
      <c r="J83" s="60">
        <f t="shared" si="1"/>
        <v>0</v>
      </c>
    </row>
    <row r="84" spans="1:10" ht="15">
      <c r="A84" s="51" t="s">
        <v>67</v>
      </c>
      <c r="B84" s="58">
        <v>19</v>
      </c>
      <c r="C84" s="59" t="s">
        <v>191</v>
      </c>
      <c r="D84" s="164"/>
      <c r="E84" s="164"/>
      <c r="F84" s="164"/>
      <c r="G84" s="222"/>
      <c r="H84" s="65" t="s">
        <v>54</v>
      </c>
      <c r="I84" s="169"/>
      <c r="J84" s="60">
        <f t="shared" si="1"/>
        <v>0</v>
      </c>
    </row>
    <row r="85" spans="1:10" ht="15">
      <c r="A85" s="72" t="s">
        <v>67</v>
      </c>
      <c r="B85" s="58">
        <v>20</v>
      </c>
      <c r="C85" s="62" t="s">
        <v>84</v>
      </c>
      <c r="D85" s="62"/>
      <c r="E85" s="147"/>
      <c r="F85" s="147"/>
      <c r="G85" s="227">
        <v>16</v>
      </c>
      <c r="H85" s="63" t="s">
        <v>47</v>
      </c>
      <c r="I85" s="208"/>
      <c r="J85" s="60">
        <f t="shared" si="1"/>
        <v>0</v>
      </c>
    </row>
    <row r="86" spans="1:10" ht="15" thickBot="1">
      <c r="A86" s="67"/>
      <c r="B86" s="5"/>
      <c r="C86" s="189"/>
      <c r="D86" s="190" t="s">
        <v>85</v>
      </c>
      <c r="E86" s="160"/>
      <c r="F86" s="68"/>
      <c r="G86" s="231"/>
      <c r="H86" s="29"/>
      <c r="I86" s="177"/>
      <c r="J86" s="69">
        <f>SUM(J66:J85)</f>
        <v>0</v>
      </c>
    </row>
    <row r="87" spans="1:10" ht="15" thickTop="1">
      <c r="A87" s="75" t="s">
        <v>86</v>
      </c>
      <c r="B87" s="71"/>
      <c r="C87" s="76" t="s">
        <v>87</v>
      </c>
      <c r="D87" s="146"/>
      <c r="E87" s="146"/>
      <c r="F87" s="146"/>
      <c r="G87" s="222"/>
      <c r="H87" s="5"/>
      <c r="I87" s="178"/>
      <c r="J87" s="77"/>
    </row>
    <row r="88" spans="1:10" ht="15">
      <c r="A88" s="51" t="s">
        <v>86</v>
      </c>
      <c r="B88" s="58">
        <v>1</v>
      </c>
      <c r="C88" s="59" t="s">
        <v>88</v>
      </c>
      <c r="D88" s="147"/>
      <c r="E88" s="147"/>
      <c r="F88" s="165"/>
      <c r="G88" s="222">
        <v>16</v>
      </c>
      <c r="H88" s="58" t="s">
        <v>47</v>
      </c>
      <c r="I88" s="208"/>
      <c r="J88" s="60">
        <f aca="true" t="shared" si="2" ref="J88:J104">G88*I88</f>
        <v>0</v>
      </c>
    </row>
    <row r="89" spans="1:10" ht="15">
      <c r="A89" s="51" t="s">
        <v>86</v>
      </c>
      <c r="B89" s="63">
        <v>2</v>
      </c>
      <c r="C89" s="61" t="s">
        <v>89</v>
      </c>
      <c r="D89" s="154"/>
      <c r="E89" s="154"/>
      <c r="F89" s="166"/>
      <c r="G89" s="222">
        <v>320</v>
      </c>
      <c r="H89" s="63" t="s">
        <v>49</v>
      </c>
      <c r="I89" s="208"/>
      <c r="J89" s="60">
        <f t="shared" si="2"/>
        <v>0</v>
      </c>
    </row>
    <row r="90" spans="1:10" ht="15">
      <c r="A90" s="51" t="s">
        <v>86</v>
      </c>
      <c r="B90" s="58">
        <v>3</v>
      </c>
      <c r="C90" s="59" t="s">
        <v>90</v>
      </c>
      <c r="D90" s="147"/>
      <c r="E90" s="147"/>
      <c r="F90" s="165"/>
      <c r="G90" s="222"/>
      <c r="H90" s="58" t="s">
        <v>91</v>
      </c>
      <c r="I90" s="169"/>
      <c r="J90" s="60">
        <f t="shared" si="2"/>
        <v>0</v>
      </c>
    </row>
    <row r="91" spans="1:10" ht="15">
      <c r="A91" s="51" t="s">
        <v>86</v>
      </c>
      <c r="B91" s="58">
        <v>4</v>
      </c>
      <c r="C91" s="59" t="s">
        <v>92</v>
      </c>
      <c r="D91" s="147"/>
      <c r="E91" s="147"/>
      <c r="F91" s="165"/>
      <c r="G91" s="222"/>
      <c r="H91" s="58" t="s">
        <v>91</v>
      </c>
      <c r="I91" s="169"/>
      <c r="J91" s="60">
        <f t="shared" si="2"/>
        <v>0</v>
      </c>
    </row>
    <row r="92" spans="1:10" ht="15">
      <c r="A92" s="51" t="s">
        <v>86</v>
      </c>
      <c r="B92" s="63">
        <v>5</v>
      </c>
      <c r="C92" s="59" t="s">
        <v>93</v>
      </c>
      <c r="D92" s="147"/>
      <c r="E92" s="147"/>
      <c r="F92" s="165"/>
      <c r="G92" s="222"/>
      <c r="H92" s="58" t="s">
        <v>91</v>
      </c>
      <c r="I92" s="169"/>
      <c r="J92" s="60">
        <f t="shared" si="2"/>
        <v>0</v>
      </c>
    </row>
    <row r="93" spans="1:10" ht="15">
      <c r="A93" s="51" t="s">
        <v>86</v>
      </c>
      <c r="B93" s="58">
        <v>6</v>
      </c>
      <c r="C93" s="59" t="s">
        <v>200</v>
      </c>
      <c r="D93" s="147"/>
      <c r="E93" s="147"/>
      <c r="F93" s="165"/>
      <c r="G93" s="222">
        <v>320</v>
      </c>
      <c r="H93" s="63" t="s">
        <v>49</v>
      </c>
      <c r="I93" s="208"/>
      <c r="J93" s="60">
        <f t="shared" si="2"/>
        <v>0</v>
      </c>
    </row>
    <row r="94" spans="1:10" ht="15">
      <c r="A94" s="51" t="s">
        <v>86</v>
      </c>
      <c r="B94" s="63">
        <v>7</v>
      </c>
      <c r="C94" s="59" t="s">
        <v>94</v>
      </c>
      <c r="D94" s="147"/>
      <c r="E94" s="147"/>
      <c r="F94" s="165"/>
      <c r="G94" s="222"/>
      <c r="H94" s="58" t="s">
        <v>91</v>
      </c>
      <c r="I94" s="169"/>
      <c r="J94" s="60">
        <f t="shared" si="2"/>
        <v>0</v>
      </c>
    </row>
    <row r="95" spans="1:10" ht="15">
      <c r="A95" s="51" t="s">
        <v>86</v>
      </c>
      <c r="B95" s="58">
        <v>8</v>
      </c>
      <c r="C95" s="59" t="s">
        <v>95</v>
      </c>
      <c r="D95" s="147"/>
      <c r="E95" s="147"/>
      <c r="F95" s="165"/>
      <c r="G95" s="222"/>
      <c r="H95" s="58" t="s">
        <v>49</v>
      </c>
      <c r="I95" s="169"/>
      <c r="J95" s="60">
        <f t="shared" si="2"/>
        <v>0</v>
      </c>
    </row>
    <row r="96" spans="1:10" ht="15">
      <c r="A96" s="51" t="s">
        <v>86</v>
      </c>
      <c r="B96" s="58">
        <v>9</v>
      </c>
      <c r="C96" s="59" t="s">
        <v>96</v>
      </c>
      <c r="D96" s="147"/>
      <c r="E96" s="147"/>
      <c r="F96" s="165"/>
      <c r="G96" s="222"/>
      <c r="H96" s="58" t="s">
        <v>91</v>
      </c>
      <c r="I96" s="169"/>
      <c r="J96" s="60">
        <f t="shared" si="2"/>
        <v>0</v>
      </c>
    </row>
    <row r="97" spans="1:10" ht="15">
      <c r="A97" s="51" t="s">
        <v>86</v>
      </c>
      <c r="B97" s="63">
        <v>10</v>
      </c>
      <c r="C97" s="59" t="s">
        <v>97</v>
      </c>
      <c r="D97" s="147"/>
      <c r="E97" s="147"/>
      <c r="F97" s="165"/>
      <c r="G97" s="222"/>
      <c r="H97" s="58" t="s">
        <v>91</v>
      </c>
      <c r="I97" s="169"/>
      <c r="J97" s="60">
        <f t="shared" si="2"/>
        <v>0</v>
      </c>
    </row>
    <row r="98" spans="1:10" ht="15">
      <c r="A98" s="51" t="s">
        <v>86</v>
      </c>
      <c r="B98" s="58">
        <v>11</v>
      </c>
      <c r="C98" s="59" t="s">
        <v>98</v>
      </c>
      <c r="D98" s="147"/>
      <c r="E98" s="147"/>
      <c r="F98" s="165"/>
      <c r="G98" s="222"/>
      <c r="H98" s="58" t="s">
        <v>49</v>
      </c>
      <c r="I98" s="169"/>
      <c r="J98" s="60">
        <f t="shared" si="2"/>
        <v>0</v>
      </c>
    </row>
    <row r="99" spans="1:10" ht="15">
      <c r="A99" s="51" t="s">
        <v>86</v>
      </c>
      <c r="B99" s="58">
        <v>12</v>
      </c>
      <c r="C99" s="59" t="s">
        <v>99</v>
      </c>
      <c r="D99" s="147"/>
      <c r="E99" s="147"/>
      <c r="F99" s="165"/>
      <c r="G99" s="222">
        <v>320</v>
      </c>
      <c r="H99" s="63" t="s">
        <v>49</v>
      </c>
      <c r="I99" s="208"/>
      <c r="J99" s="60">
        <f t="shared" si="2"/>
        <v>0</v>
      </c>
    </row>
    <row r="100" spans="1:10" ht="15">
      <c r="A100" s="51" t="s">
        <v>86</v>
      </c>
      <c r="B100" s="63">
        <v>13</v>
      </c>
      <c r="C100" s="59" t="s">
        <v>100</v>
      </c>
      <c r="D100" s="147"/>
      <c r="E100" s="147"/>
      <c r="F100" s="165"/>
      <c r="G100" s="222">
        <v>400</v>
      </c>
      <c r="H100" s="58" t="s">
        <v>54</v>
      </c>
      <c r="I100" s="208"/>
      <c r="J100" s="60">
        <f t="shared" si="2"/>
        <v>0</v>
      </c>
    </row>
    <row r="101" spans="1:10" ht="15">
      <c r="A101" s="51" t="s">
        <v>86</v>
      </c>
      <c r="B101" s="58">
        <v>14</v>
      </c>
      <c r="C101" s="59" t="s">
        <v>101</v>
      </c>
      <c r="D101" s="147"/>
      <c r="E101" s="147"/>
      <c r="F101" s="165"/>
      <c r="G101" s="222"/>
      <c r="H101" s="58" t="s">
        <v>49</v>
      </c>
      <c r="I101" s="169"/>
      <c r="J101" s="60">
        <f t="shared" si="2"/>
        <v>0</v>
      </c>
    </row>
    <row r="102" spans="1:10" ht="15">
      <c r="A102" s="51" t="s">
        <v>86</v>
      </c>
      <c r="B102" s="58">
        <v>15</v>
      </c>
      <c r="C102" s="59" t="s">
        <v>102</v>
      </c>
      <c r="D102" s="147"/>
      <c r="E102" s="147"/>
      <c r="F102" s="165"/>
      <c r="G102" s="222"/>
      <c r="H102" s="58" t="s">
        <v>49</v>
      </c>
      <c r="I102" s="169"/>
      <c r="J102" s="60">
        <f t="shared" si="2"/>
        <v>0</v>
      </c>
    </row>
    <row r="103" spans="1:10" ht="15">
      <c r="A103" s="51" t="s">
        <v>86</v>
      </c>
      <c r="B103" s="63">
        <v>16</v>
      </c>
      <c r="C103" s="59" t="s">
        <v>103</v>
      </c>
      <c r="D103" s="147"/>
      <c r="E103" s="147"/>
      <c r="F103" s="165"/>
      <c r="G103" s="222"/>
      <c r="H103" s="58" t="s">
        <v>54</v>
      </c>
      <c r="I103" s="169"/>
      <c r="J103" s="60">
        <f t="shared" si="2"/>
        <v>0</v>
      </c>
    </row>
    <row r="104" spans="1:10" ht="15">
      <c r="A104" s="51" t="s">
        <v>86</v>
      </c>
      <c r="B104" s="58">
        <v>17</v>
      </c>
      <c r="C104" s="66" t="s">
        <v>104</v>
      </c>
      <c r="D104" s="149"/>
      <c r="E104" s="149"/>
      <c r="F104" s="149"/>
      <c r="G104" s="222">
        <v>80</v>
      </c>
      <c r="H104" s="73" t="s">
        <v>47</v>
      </c>
      <c r="I104" s="208"/>
      <c r="J104" s="60">
        <f t="shared" si="2"/>
        <v>0</v>
      </c>
    </row>
    <row r="105" spans="1:10" ht="15" thickBot="1">
      <c r="A105" s="78"/>
      <c r="B105" s="79"/>
      <c r="C105" s="189"/>
      <c r="D105" s="191" t="s">
        <v>105</v>
      </c>
      <c r="E105" s="167"/>
      <c r="F105" s="80"/>
      <c r="G105" s="232"/>
      <c r="H105" s="30"/>
      <c r="I105" s="179"/>
      <c r="J105" s="81">
        <f>SUM(J88:J104)</f>
        <v>0</v>
      </c>
    </row>
    <row r="106" spans="1:10" ht="15">
      <c r="A106" s="144" t="s">
        <v>106</v>
      </c>
      <c r="B106" s="28"/>
      <c r="C106" s="48" t="s">
        <v>107</v>
      </c>
      <c r="D106" s="23"/>
      <c r="E106" s="23"/>
      <c r="F106" s="23"/>
      <c r="G106" s="233"/>
      <c r="H106" s="1"/>
      <c r="I106" s="180"/>
      <c r="J106" s="145"/>
    </row>
    <row r="107" spans="1:10" ht="15">
      <c r="A107" s="82" t="s">
        <v>106</v>
      </c>
      <c r="B107" s="63">
        <v>1</v>
      </c>
      <c r="C107" s="61" t="s">
        <v>108</v>
      </c>
      <c r="D107" s="154"/>
      <c r="E107" s="154"/>
      <c r="F107" s="154"/>
      <c r="G107" s="221">
        <v>52</v>
      </c>
      <c r="H107" s="63" t="s">
        <v>70</v>
      </c>
      <c r="I107" s="208"/>
      <c r="J107" s="60">
        <f aca="true" t="shared" si="3" ref="J107:J127">G107*I107</f>
        <v>0</v>
      </c>
    </row>
    <row r="108" spans="1:10" ht="15">
      <c r="A108" s="82" t="s">
        <v>106</v>
      </c>
      <c r="B108" s="63">
        <v>2</v>
      </c>
      <c r="C108" s="61" t="s">
        <v>109</v>
      </c>
      <c r="D108" s="154"/>
      <c r="E108" s="154"/>
      <c r="F108" s="154"/>
      <c r="G108" s="221">
        <v>10</v>
      </c>
      <c r="H108" s="63" t="s">
        <v>70</v>
      </c>
      <c r="I108" s="208"/>
      <c r="J108" s="60">
        <f t="shared" si="3"/>
        <v>0</v>
      </c>
    </row>
    <row r="109" spans="1:10" ht="15">
      <c r="A109" s="82" t="s">
        <v>106</v>
      </c>
      <c r="B109" s="63">
        <v>3</v>
      </c>
      <c r="C109" s="61" t="s">
        <v>110</v>
      </c>
      <c r="D109" s="154"/>
      <c r="E109" s="154"/>
      <c r="F109" s="154"/>
      <c r="G109" s="221"/>
      <c r="H109" s="63" t="s">
        <v>70</v>
      </c>
      <c r="I109" s="169"/>
      <c r="J109" s="60">
        <f t="shared" si="3"/>
        <v>0</v>
      </c>
    </row>
    <row r="110" spans="1:10" ht="15">
      <c r="A110" s="82" t="s">
        <v>106</v>
      </c>
      <c r="B110" s="63">
        <v>4</v>
      </c>
      <c r="C110" s="61" t="s">
        <v>111</v>
      </c>
      <c r="D110" s="154"/>
      <c r="E110" s="154"/>
      <c r="F110" s="154"/>
      <c r="G110" s="221">
        <v>8</v>
      </c>
      <c r="H110" s="63" t="s">
        <v>70</v>
      </c>
      <c r="I110" s="208"/>
      <c r="J110" s="60">
        <f t="shared" si="3"/>
        <v>0</v>
      </c>
    </row>
    <row r="111" spans="1:10" ht="15">
      <c r="A111" s="82" t="s">
        <v>106</v>
      </c>
      <c r="B111" s="63">
        <v>5</v>
      </c>
      <c r="C111" s="61" t="s">
        <v>112</v>
      </c>
      <c r="D111" s="154"/>
      <c r="E111" s="154"/>
      <c r="F111" s="154"/>
      <c r="G111" s="221"/>
      <c r="H111" s="63" t="s">
        <v>70</v>
      </c>
      <c r="I111" s="169"/>
      <c r="J111" s="60">
        <f t="shared" si="3"/>
        <v>0</v>
      </c>
    </row>
    <row r="112" spans="1:10" ht="15">
      <c r="A112" s="82" t="s">
        <v>106</v>
      </c>
      <c r="B112" s="63">
        <v>6</v>
      </c>
      <c r="C112" s="61" t="s">
        <v>113</v>
      </c>
      <c r="D112" s="154"/>
      <c r="E112" s="154"/>
      <c r="F112" s="154"/>
      <c r="G112" s="221">
        <v>2</v>
      </c>
      <c r="H112" s="63" t="s">
        <v>70</v>
      </c>
      <c r="I112" s="208"/>
      <c r="J112" s="60">
        <f t="shared" si="3"/>
        <v>0</v>
      </c>
    </row>
    <row r="113" spans="1:10" ht="15">
      <c r="A113" s="82" t="s">
        <v>106</v>
      </c>
      <c r="B113" s="63">
        <v>7</v>
      </c>
      <c r="C113" s="61" t="s">
        <v>114</v>
      </c>
      <c r="D113" s="154"/>
      <c r="E113" s="154"/>
      <c r="F113" s="154"/>
      <c r="G113" s="221"/>
      <c r="H113" s="63" t="s">
        <v>70</v>
      </c>
      <c r="I113" s="169"/>
      <c r="J113" s="60">
        <f t="shared" si="3"/>
        <v>0</v>
      </c>
    </row>
    <row r="114" spans="1:10" ht="15">
      <c r="A114" s="82" t="s">
        <v>106</v>
      </c>
      <c r="B114" s="63">
        <v>8</v>
      </c>
      <c r="C114" s="61" t="s">
        <v>115</v>
      </c>
      <c r="D114" s="154"/>
      <c r="E114" s="154"/>
      <c r="F114" s="154"/>
      <c r="G114" s="221"/>
      <c r="H114" s="63" t="s">
        <v>70</v>
      </c>
      <c r="I114" s="169"/>
      <c r="J114" s="60">
        <f t="shared" si="3"/>
        <v>0</v>
      </c>
    </row>
    <row r="115" spans="1:10" ht="15">
      <c r="A115" s="82" t="s">
        <v>106</v>
      </c>
      <c r="B115" s="63">
        <v>9</v>
      </c>
      <c r="C115" s="61" t="s">
        <v>116</v>
      </c>
      <c r="D115" s="154"/>
      <c r="E115" s="154"/>
      <c r="F115" s="154"/>
      <c r="G115" s="221"/>
      <c r="H115" s="63" t="s">
        <v>70</v>
      </c>
      <c r="I115" s="169"/>
      <c r="J115" s="60">
        <f t="shared" si="3"/>
        <v>0</v>
      </c>
    </row>
    <row r="116" spans="1:10" ht="15">
      <c r="A116" s="82" t="s">
        <v>106</v>
      </c>
      <c r="B116" s="63">
        <v>10</v>
      </c>
      <c r="C116" s="61" t="s">
        <v>117</v>
      </c>
      <c r="D116" s="154"/>
      <c r="E116" s="154"/>
      <c r="F116" s="154"/>
      <c r="G116" s="221">
        <v>9</v>
      </c>
      <c r="H116" s="63" t="s">
        <v>70</v>
      </c>
      <c r="I116" s="208"/>
      <c r="J116" s="60">
        <f t="shared" si="3"/>
        <v>0</v>
      </c>
    </row>
    <row r="117" spans="1:10" ht="15">
      <c r="A117" s="82" t="s">
        <v>106</v>
      </c>
      <c r="B117" s="63">
        <v>11</v>
      </c>
      <c r="C117" s="61" t="s">
        <v>118</v>
      </c>
      <c r="D117" s="154"/>
      <c r="E117" s="154"/>
      <c r="F117" s="154"/>
      <c r="G117" s="221"/>
      <c r="H117" s="63" t="s">
        <v>70</v>
      </c>
      <c r="I117" s="169"/>
      <c r="J117" s="60">
        <f t="shared" si="3"/>
        <v>0</v>
      </c>
    </row>
    <row r="118" spans="1:10" ht="15">
      <c r="A118" s="82" t="s">
        <v>106</v>
      </c>
      <c r="B118" s="63">
        <v>12</v>
      </c>
      <c r="C118" s="61" t="s">
        <v>119</v>
      </c>
      <c r="D118" s="154"/>
      <c r="E118" s="154"/>
      <c r="F118" s="154"/>
      <c r="G118" s="221"/>
      <c r="H118" s="63" t="s">
        <v>70</v>
      </c>
      <c r="I118" s="169"/>
      <c r="J118" s="60">
        <f t="shared" si="3"/>
        <v>0</v>
      </c>
    </row>
    <row r="119" spans="1:10" ht="15">
      <c r="A119" s="82" t="s">
        <v>106</v>
      </c>
      <c r="B119" s="63">
        <v>13</v>
      </c>
      <c r="C119" s="61" t="s">
        <v>201</v>
      </c>
      <c r="D119" s="154"/>
      <c r="E119" s="154"/>
      <c r="F119" s="154"/>
      <c r="G119" s="221">
        <v>5</v>
      </c>
      <c r="H119" s="63" t="s">
        <v>70</v>
      </c>
      <c r="I119" s="208"/>
      <c r="J119" s="60">
        <f t="shared" si="3"/>
        <v>0</v>
      </c>
    </row>
    <row r="120" spans="1:10" ht="15">
      <c r="A120" s="82" t="s">
        <v>106</v>
      </c>
      <c r="B120" s="63">
        <v>14</v>
      </c>
      <c r="C120" s="83" t="s">
        <v>202</v>
      </c>
      <c r="D120" s="162"/>
      <c r="E120" s="162"/>
      <c r="F120" s="162"/>
      <c r="G120" s="222">
        <v>2</v>
      </c>
      <c r="H120" s="63" t="s">
        <v>70</v>
      </c>
      <c r="I120" s="208"/>
      <c r="J120" s="60">
        <f t="shared" si="3"/>
        <v>0</v>
      </c>
    </row>
    <row r="121" spans="1:10" ht="15">
      <c r="A121" s="82" t="s">
        <v>106</v>
      </c>
      <c r="B121" s="63">
        <v>15</v>
      </c>
      <c r="C121" s="61" t="s">
        <v>120</v>
      </c>
      <c r="D121" s="154"/>
      <c r="E121" s="154"/>
      <c r="F121" s="154"/>
      <c r="G121" s="221">
        <v>6</v>
      </c>
      <c r="H121" s="63" t="s">
        <v>70</v>
      </c>
      <c r="I121" s="208"/>
      <c r="J121" s="60">
        <f t="shared" si="3"/>
        <v>0</v>
      </c>
    </row>
    <row r="122" spans="1:10" ht="15">
      <c r="A122" s="82" t="s">
        <v>106</v>
      </c>
      <c r="B122" s="63">
        <v>16</v>
      </c>
      <c r="C122" s="83" t="s">
        <v>121</v>
      </c>
      <c r="D122" s="162"/>
      <c r="E122" s="162"/>
      <c r="F122" s="162"/>
      <c r="G122" s="222"/>
      <c r="H122" s="65" t="s">
        <v>70</v>
      </c>
      <c r="I122" s="169"/>
      <c r="J122" s="60">
        <f t="shared" si="3"/>
        <v>0</v>
      </c>
    </row>
    <row r="123" spans="1:10" ht="15">
      <c r="A123" s="82" t="s">
        <v>106</v>
      </c>
      <c r="B123" s="63">
        <v>17</v>
      </c>
      <c r="C123" s="61" t="s">
        <v>122</v>
      </c>
      <c r="D123" s="154"/>
      <c r="E123" s="154"/>
      <c r="F123" s="154"/>
      <c r="G123" s="222">
        <v>3</v>
      </c>
      <c r="H123" s="63" t="s">
        <v>70</v>
      </c>
      <c r="I123" s="208"/>
      <c r="J123" s="60">
        <f t="shared" si="3"/>
        <v>0</v>
      </c>
    </row>
    <row r="124" spans="1:10" ht="15">
      <c r="A124" s="82" t="s">
        <v>106</v>
      </c>
      <c r="B124" s="63">
        <v>18</v>
      </c>
      <c r="C124" s="61" t="s">
        <v>123</v>
      </c>
      <c r="D124" s="154"/>
      <c r="E124" s="154"/>
      <c r="F124" s="154"/>
      <c r="G124" s="222"/>
      <c r="H124" s="63" t="s">
        <v>70</v>
      </c>
      <c r="I124" s="169"/>
      <c r="J124" s="60">
        <f t="shared" si="3"/>
        <v>0</v>
      </c>
    </row>
    <row r="125" spans="1:10" ht="15">
      <c r="A125" s="82" t="s">
        <v>106</v>
      </c>
      <c r="B125" s="63">
        <v>19</v>
      </c>
      <c r="C125" s="61" t="s">
        <v>124</v>
      </c>
      <c r="D125" s="154"/>
      <c r="E125" s="154"/>
      <c r="F125" s="154"/>
      <c r="G125" s="221"/>
      <c r="H125" s="63" t="s">
        <v>70</v>
      </c>
      <c r="I125" s="169"/>
      <c r="J125" s="60">
        <f t="shared" si="3"/>
        <v>0</v>
      </c>
    </row>
    <row r="126" spans="1:10" ht="15">
      <c r="A126" s="82" t="s">
        <v>106</v>
      </c>
      <c r="B126" s="63">
        <v>20</v>
      </c>
      <c r="C126" s="61" t="s">
        <v>125</v>
      </c>
      <c r="D126" s="154"/>
      <c r="E126" s="154"/>
      <c r="F126" s="154"/>
      <c r="G126" s="222"/>
      <c r="H126" s="65" t="s">
        <v>70</v>
      </c>
      <c r="I126" s="169"/>
      <c r="J126" s="60">
        <f t="shared" si="3"/>
        <v>0</v>
      </c>
    </row>
    <row r="127" spans="1:10" ht="15">
      <c r="A127" s="82" t="s">
        <v>106</v>
      </c>
      <c r="B127" s="63">
        <v>21</v>
      </c>
      <c r="C127" s="61" t="s">
        <v>126</v>
      </c>
      <c r="D127" s="154"/>
      <c r="E127" s="154"/>
      <c r="F127" s="154"/>
      <c r="G127" s="227">
        <v>24</v>
      </c>
      <c r="H127" s="65" t="s">
        <v>47</v>
      </c>
      <c r="I127" s="208"/>
      <c r="J127" s="60">
        <f t="shared" si="3"/>
        <v>0</v>
      </c>
    </row>
    <row r="128" spans="1:10" ht="15" thickBot="1">
      <c r="A128" s="4"/>
      <c r="B128" s="5"/>
      <c r="C128" s="189"/>
      <c r="D128" s="190" t="s">
        <v>127</v>
      </c>
      <c r="E128" s="160"/>
      <c r="F128" s="68"/>
      <c r="G128" s="231"/>
      <c r="H128" s="29"/>
      <c r="I128" s="177"/>
      <c r="J128" s="69">
        <f>SUM(J107:J127)</f>
        <v>0</v>
      </c>
    </row>
    <row r="129" spans="1:10" ht="15" thickTop="1">
      <c r="A129" s="75" t="s">
        <v>128</v>
      </c>
      <c r="B129" s="71"/>
      <c r="C129" s="76" t="s">
        <v>129</v>
      </c>
      <c r="D129" s="146"/>
      <c r="E129" s="146"/>
      <c r="F129" s="146"/>
      <c r="G129" s="230"/>
      <c r="H129" s="5"/>
      <c r="I129" s="176"/>
      <c r="J129" s="60"/>
    </row>
    <row r="130" spans="1:10" ht="15">
      <c r="A130" s="51" t="s">
        <v>128</v>
      </c>
      <c r="B130" s="73">
        <v>1</v>
      </c>
      <c r="C130" s="66" t="s">
        <v>130</v>
      </c>
      <c r="D130" s="149"/>
      <c r="E130" s="149"/>
      <c r="F130" s="149"/>
      <c r="G130" s="222">
        <v>44</v>
      </c>
      <c r="H130" s="73" t="s">
        <v>35</v>
      </c>
      <c r="I130" s="208"/>
      <c r="J130" s="60">
        <f aca="true" t="shared" si="4" ref="J130:J135">G130*I130</f>
        <v>0</v>
      </c>
    </row>
    <row r="131" spans="1:10" ht="15">
      <c r="A131" s="51" t="s">
        <v>128</v>
      </c>
      <c r="B131" s="73">
        <v>2</v>
      </c>
      <c r="C131" s="64" t="s">
        <v>131</v>
      </c>
      <c r="D131" s="149"/>
      <c r="E131" s="149"/>
      <c r="F131" s="149"/>
      <c r="G131" s="222">
        <v>44</v>
      </c>
      <c r="H131" s="73" t="s">
        <v>35</v>
      </c>
      <c r="I131" s="208"/>
      <c r="J131" s="60">
        <f t="shared" si="4"/>
        <v>0</v>
      </c>
    </row>
    <row r="132" spans="1:10" ht="15">
      <c r="A132" s="51" t="s">
        <v>128</v>
      </c>
      <c r="B132" s="73">
        <v>3</v>
      </c>
      <c r="C132" s="64" t="s">
        <v>132</v>
      </c>
      <c r="D132" s="149"/>
      <c r="E132" s="149"/>
      <c r="F132" s="149"/>
      <c r="G132" s="222">
        <v>17</v>
      </c>
      <c r="H132" s="65" t="s">
        <v>35</v>
      </c>
      <c r="I132" s="208"/>
      <c r="J132" s="60">
        <f t="shared" si="4"/>
        <v>0</v>
      </c>
    </row>
    <row r="133" spans="1:10" ht="15">
      <c r="A133" s="51" t="s">
        <v>128</v>
      </c>
      <c r="B133" s="73">
        <v>4</v>
      </c>
      <c r="C133" s="66" t="s">
        <v>133</v>
      </c>
      <c r="D133" s="149"/>
      <c r="E133" s="149"/>
      <c r="F133" s="149"/>
      <c r="G133" s="227">
        <v>400</v>
      </c>
      <c r="H133" s="65" t="s">
        <v>54</v>
      </c>
      <c r="I133" s="208"/>
      <c r="J133" s="60">
        <f t="shared" si="4"/>
        <v>0</v>
      </c>
    </row>
    <row r="134" spans="1:10" ht="15">
      <c r="A134" s="51" t="s">
        <v>128</v>
      </c>
      <c r="B134" s="73">
        <v>5</v>
      </c>
      <c r="C134" s="66" t="s">
        <v>134</v>
      </c>
      <c r="D134" s="149"/>
      <c r="E134" s="149"/>
      <c r="F134" s="149"/>
      <c r="G134" s="222">
        <v>44</v>
      </c>
      <c r="H134" s="65" t="s">
        <v>35</v>
      </c>
      <c r="I134" s="208"/>
      <c r="J134" s="60">
        <f t="shared" si="4"/>
        <v>0</v>
      </c>
    </row>
    <row r="135" spans="1:10" ht="15" customHeight="1">
      <c r="A135" s="51" t="s">
        <v>128</v>
      </c>
      <c r="B135" s="73">
        <v>6</v>
      </c>
      <c r="C135" s="66" t="s">
        <v>135</v>
      </c>
      <c r="D135" s="149"/>
      <c r="E135" s="149"/>
      <c r="F135" s="149"/>
      <c r="G135" s="222">
        <v>44</v>
      </c>
      <c r="H135" s="73" t="s">
        <v>35</v>
      </c>
      <c r="I135" s="208"/>
      <c r="J135" s="60">
        <f t="shared" si="4"/>
        <v>0</v>
      </c>
    </row>
    <row r="136" spans="1:10" ht="15" thickBot="1">
      <c r="A136" s="67"/>
      <c r="B136" s="5"/>
      <c r="C136" s="189"/>
      <c r="D136" s="190" t="s">
        <v>136</v>
      </c>
      <c r="E136" s="160"/>
      <c r="F136" s="68"/>
      <c r="G136" s="231"/>
      <c r="H136" s="29"/>
      <c r="I136" s="177"/>
      <c r="J136" s="69">
        <f>SUM(J130:J135)</f>
        <v>0</v>
      </c>
    </row>
    <row r="137" spans="1:10" ht="15" thickTop="1">
      <c r="A137" s="75" t="s">
        <v>137</v>
      </c>
      <c r="B137" s="27"/>
      <c r="C137" s="76" t="s">
        <v>138</v>
      </c>
      <c r="D137" s="146"/>
      <c r="E137" s="146"/>
      <c r="F137" s="146"/>
      <c r="G137" s="230"/>
      <c r="H137" s="5"/>
      <c r="I137" s="176"/>
      <c r="J137" s="60"/>
    </row>
    <row r="138" spans="1:10" ht="15">
      <c r="A138" s="72" t="s">
        <v>137</v>
      </c>
      <c r="B138" s="84">
        <v>1</v>
      </c>
      <c r="C138" s="252" t="s">
        <v>139</v>
      </c>
      <c r="D138" s="253"/>
      <c r="E138" s="253"/>
      <c r="F138" s="253"/>
      <c r="G138" s="227">
        <v>24</v>
      </c>
      <c r="H138" s="85" t="s">
        <v>47</v>
      </c>
      <c r="I138" s="208"/>
      <c r="J138" s="60">
        <f aca="true" t="shared" si="5" ref="J138:J153">G138*I138</f>
        <v>0</v>
      </c>
    </row>
    <row r="139" spans="1:10" ht="15">
      <c r="A139" s="72" t="s">
        <v>137</v>
      </c>
      <c r="B139" s="86">
        <v>2</v>
      </c>
      <c r="C139" s="238" t="s">
        <v>140</v>
      </c>
      <c r="D139" s="239"/>
      <c r="E139" s="239"/>
      <c r="F139" s="239"/>
      <c r="G139" s="234"/>
      <c r="H139" s="87" t="s">
        <v>47</v>
      </c>
      <c r="I139" s="196"/>
      <c r="J139" s="60">
        <f t="shared" si="5"/>
        <v>0</v>
      </c>
    </row>
    <row r="140" spans="1:10" ht="15">
      <c r="A140" s="72" t="s">
        <v>137</v>
      </c>
      <c r="B140" s="86">
        <v>3</v>
      </c>
      <c r="C140" s="204" t="s">
        <v>141</v>
      </c>
      <c r="D140" s="205"/>
      <c r="E140" s="205"/>
      <c r="F140" s="205"/>
      <c r="G140" s="227">
        <v>24</v>
      </c>
      <c r="H140" s="87" t="s">
        <v>47</v>
      </c>
      <c r="I140" s="208"/>
      <c r="J140" s="60">
        <f t="shared" si="5"/>
        <v>0</v>
      </c>
    </row>
    <row r="141" spans="1:10" ht="15" customHeight="1">
      <c r="A141" s="72" t="s">
        <v>137</v>
      </c>
      <c r="B141" s="86">
        <v>4</v>
      </c>
      <c r="C141" s="242" t="s">
        <v>203</v>
      </c>
      <c r="D141" s="243"/>
      <c r="E141" s="243"/>
      <c r="F141" s="243"/>
      <c r="G141" s="234">
        <v>1</v>
      </c>
      <c r="H141" s="87" t="s">
        <v>70</v>
      </c>
      <c r="I141" s="208"/>
      <c r="J141" s="60">
        <f t="shared" si="5"/>
        <v>0</v>
      </c>
    </row>
    <row r="142" spans="1:10" ht="15" customHeight="1">
      <c r="A142" s="72" t="s">
        <v>137</v>
      </c>
      <c r="B142" s="86">
        <v>5</v>
      </c>
      <c r="C142" s="204" t="s">
        <v>142</v>
      </c>
      <c r="D142" s="205"/>
      <c r="E142" s="205"/>
      <c r="F142" s="205"/>
      <c r="G142" s="234"/>
      <c r="H142" s="87" t="s">
        <v>70</v>
      </c>
      <c r="I142" s="169"/>
      <c r="J142" s="60">
        <f t="shared" si="5"/>
        <v>0</v>
      </c>
    </row>
    <row r="143" spans="1:10" ht="15" customHeight="1">
      <c r="A143" s="72" t="s">
        <v>137</v>
      </c>
      <c r="B143" s="86">
        <v>6</v>
      </c>
      <c r="C143" s="204" t="s">
        <v>143</v>
      </c>
      <c r="D143" s="205"/>
      <c r="E143" s="205"/>
      <c r="F143" s="205"/>
      <c r="G143" s="234"/>
      <c r="H143" s="87" t="s">
        <v>70</v>
      </c>
      <c r="I143" s="169"/>
      <c r="J143" s="60">
        <f t="shared" si="5"/>
        <v>0</v>
      </c>
    </row>
    <row r="144" spans="1:10" ht="15" customHeight="1">
      <c r="A144" s="72" t="s">
        <v>137</v>
      </c>
      <c r="B144" s="86">
        <v>7</v>
      </c>
      <c r="C144" s="204" t="s">
        <v>144</v>
      </c>
      <c r="D144" s="205"/>
      <c r="E144" s="205"/>
      <c r="F144" s="205"/>
      <c r="G144" s="234"/>
      <c r="H144" s="88" t="s">
        <v>13</v>
      </c>
      <c r="I144" s="169"/>
      <c r="J144" s="60">
        <f t="shared" si="5"/>
        <v>0</v>
      </c>
    </row>
    <row r="145" spans="1:10" ht="18" customHeight="1">
      <c r="A145" s="74" t="s">
        <v>137</v>
      </c>
      <c r="B145" s="210">
        <v>8</v>
      </c>
      <c r="C145" s="240" t="s">
        <v>206</v>
      </c>
      <c r="D145" s="241"/>
      <c r="E145" s="241"/>
      <c r="F145" s="241"/>
      <c r="G145" s="234">
        <v>60</v>
      </c>
      <c r="H145" s="87" t="s">
        <v>35</v>
      </c>
      <c r="I145" s="208"/>
      <c r="J145" s="60">
        <f t="shared" si="5"/>
        <v>0</v>
      </c>
    </row>
    <row r="146" spans="1:10" ht="15" customHeight="1">
      <c r="A146" s="74" t="s">
        <v>137</v>
      </c>
      <c r="B146" s="210">
        <v>9</v>
      </c>
      <c r="C146" s="240" t="s">
        <v>204</v>
      </c>
      <c r="D146" s="241"/>
      <c r="E146" s="241"/>
      <c r="F146" s="241"/>
      <c r="G146" s="234">
        <v>7</v>
      </c>
      <c r="H146" s="88" t="s">
        <v>35</v>
      </c>
      <c r="I146" s="208"/>
      <c r="J146" s="60">
        <f t="shared" si="5"/>
        <v>0</v>
      </c>
    </row>
    <row r="147" spans="1:10" ht="15" customHeight="1">
      <c r="A147" s="74" t="s">
        <v>137</v>
      </c>
      <c r="B147" s="210">
        <v>10</v>
      </c>
      <c r="C147" s="240" t="s">
        <v>207</v>
      </c>
      <c r="D147" s="241"/>
      <c r="E147" s="241"/>
      <c r="F147" s="241"/>
      <c r="G147" s="234">
        <v>6</v>
      </c>
      <c r="H147" s="88" t="s">
        <v>35</v>
      </c>
      <c r="I147" s="208"/>
      <c r="J147" s="60">
        <f t="shared" si="5"/>
        <v>0</v>
      </c>
    </row>
    <row r="148" spans="1:10" ht="15" customHeight="1">
      <c r="A148" s="72" t="s">
        <v>137</v>
      </c>
      <c r="B148" s="210">
        <v>11</v>
      </c>
      <c r="C148" s="238" t="s">
        <v>205</v>
      </c>
      <c r="D148" s="239"/>
      <c r="E148" s="239"/>
      <c r="F148" s="239"/>
      <c r="G148" s="234">
        <v>12</v>
      </c>
      <c r="H148" s="87" t="s">
        <v>35</v>
      </c>
      <c r="I148" s="208"/>
      <c r="J148" s="60">
        <f t="shared" si="5"/>
        <v>0</v>
      </c>
    </row>
    <row r="149" spans="1:10" ht="15" customHeight="1">
      <c r="A149" s="72" t="s">
        <v>137</v>
      </c>
      <c r="B149" s="210">
        <v>12</v>
      </c>
      <c r="C149" s="238" t="s">
        <v>199</v>
      </c>
      <c r="D149" s="239"/>
      <c r="E149" s="239"/>
      <c r="F149" s="239"/>
      <c r="G149" s="234">
        <v>12</v>
      </c>
      <c r="H149" s="87" t="s">
        <v>35</v>
      </c>
      <c r="I149" s="208"/>
      <c r="J149" s="60">
        <f t="shared" si="5"/>
        <v>0</v>
      </c>
    </row>
    <row r="150" spans="1:10" ht="15">
      <c r="A150" s="72" t="s">
        <v>137</v>
      </c>
      <c r="B150" s="210">
        <v>13</v>
      </c>
      <c r="C150" s="238" t="s">
        <v>145</v>
      </c>
      <c r="D150" s="239"/>
      <c r="E150" s="239"/>
      <c r="F150" s="239"/>
      <c r="G150" s="234"/>
      <c r="H150" s="89" t="s">
        <v>146</v>
      </c>
      <c r="I150" s="169"/>
      <c r="J150" s="60">
        <f t="shared" si="5"/>
        <v>0</v>
      </c>
    </row>
    <row r="151" spans="1:10" ht="15">
      <c r="A151" s="72" t="s">
        <v>137</v>
      </c>
      <c r="B151" s="210">
        <v>14</v>
      </c>
      <c r="C151" s="238" t="s">
        <v>147</v>
      </c>
      <c r="D151" s="239"/>
      <c r="E151" s="239"/>
      <c r="F151" s="239"/>
      <c r="G151" s="227">
        <v>1200</v>
      </c>
      <c r="H151" s="89" t="s">
        <v>54</v>
      </c>
      <c r="I151" s="208"/>
      <c r="J151" s="60">
        <f t="shared" si="5"/>
        <v>0</v>
      </c>
    </row>
    <row r="152" spans="1:10" ht="15">
      <c r="A152" s="72" t="s">
        <v>137</v>
      </c>
      <c r="B152" s="210">
        <v>15</v>
      </c>
      <c r="C152" s="238" t="s">
        <v>148</v>
      </c>
      <c r="D152" s="239"/>
      <c r="E152" s="239"/>
      <c r="F152" s="239"/>
      <c r="G152" s="234">
        <v>1</v>
      </c>
      <c r="H152" s="89" t="s">
        <v>149</v>
      </c>
      <c r="I152" s="208"/>
      <c r="J152" s="60">
        <f t="shared" si="5"/>
        <v>0</v>
      </c>
    </row>
    <row r="153" spans="1:10" ht="15">
      <c r="A153" s="72" t="s">
        <v>137</v>
      </c>
      <c r="B153" s="210">
        <v>16</v>
      </c>
      <c r="C153" s="238" t="s">
        <v>104</v>
      </c>
      <c r="D153" s="239"/>
      <c r="E153" s="239"/>
      <c r="F153" s="239"/>
      <c r="G153" s="235">
        <v>100</v>
      </c>
      <c r="H153" s="90" t="s">
        <v>47</v>
      </c>
      <c r="I153" s="208"/>
      <c r="J153" s="60">
        <f t="shared" si="5"/>
        <v>0</v>
      </c>
    </row>
    <row r="154" spans="1:10" ht="15" thickBot="1">
      <c r="A154" s="4"/>
      <c r="B154" s="5"/>
      <c r="C154" s="189"/>
      <c r="D154" s="190" t="s">
        <v>150</v>
      </c>
      <c r="E154" s="160"/>
      <c r="F154" s="68"/>
      <c r="G154" s="236"/>
      <c r="H154" s="91"/>
      <c r="I154" s="183"/>
      <c r="J154" s="69">
        <f>SUM(J138:J153)</f>
        <v>0</v>
      </c>
    </row>
    <row r="155" spans="1:10" ht="15" thickTop="1">
      <c r="A155" s="75" t="s">
        <v>151</v>
      </c>
      <c r="B155" s="71"/>
      <c r="C155" s="76" t="s">
        <v>152</v>
      </c>
      <c r="D155" s="146"/>
      <c r="E155" s="146"/>
      <c r="F155" s="146"/>
      <c r="G155" s="230"/>
      <c r="H155" s="5"/>
      <c r="I155" s="176"/>
      <c r="J155" s="60"/>
    </row>
    <row r="156" spans="1:10" ht="15">
      <c r="A156" s="51" t="s">
        <v>151</v>
      </c>
      <c r="B156" s="73">
        <v>1</v>
      </c>
      <c r="C156" s="66" t="s">
        <v>193</v>
      </c>
      <c r="D156" s="149"/>
      <c r="E156" s="149"/>
      <c r="F156" s="149"/>
      <c r="G156" s="237">
        <v>0.5</v>
      </c>
      <c r="H156" s="73" t="s">
        <v>54</v>
      </c>
      <c r="I156" s="208"/>
      <c r="J156" s="60">
        <f>G156*I156</f>
        <v>0</v>
      </c>
    </row>
    <row r="157" spans="1:10" ht="15">
      <c r="A157" s="51" t="s">
        <v>151</v>
      </c>
      <c r="B157" s="73">
        <v>2</v>
      </c>
      <c r="C157" s="66" t="s">
        <v>153</v>
      </c>
      <c r="D157" s="149"/>
      <c r="E157" s="149"/>
      <c r="F157" s="149"/>
      <c r="G157" s="237">
        <v>0.5</v>
      </c>
      <c r="H157" s="73" t="s">
        <v>54</v>
      </c>
      <c r="I157" s="208"/>
      <c r="J157" s="60">
        <f>G157*I157</f>
        <v>0</v>
      </c>
    </row>
    <row r="158" spans="1:10" ht="15">
      <c r="A158" s="51" t="s">
        <v>151</v>
      </c>
      <c r="B158" s="73">
        <v>3</v>
      </c>
      <c r="C158" s="66" t="s">
        <v>154</v>
      </c>
      <c r="D158" s="149"/>
      <c r="E158" s="149"/>
      <c r="F158" s="149"/>
      <c r="G158" s="222">
        <v>200</v>
      </c>
      <c r="H158" s="65" t="s">
        <v>54</v>
      </c>
      <c r="I158" s="208"/>
      <c r="J158" s="60">
        <f>G158*I158</f>
        <v>0</v>
      </c>
    </row>
    <row r="159" spans="1:10" ht="15" thickBot="1">
      <c r="A159" s="67"/>
      <c r="B159" s="5"/>
      <c r="C159" s="189"/>
      <c r="D159" s="190" t="s">
        <v>155</v>
      </c>
      <c r="E159" s="160"/>
      <c r="F159" s="68"/>
      <c r="G159" s="231"/>
      <c r="H159" s="29"/>
      <c r="I159" s="177"/>
      <c r="J159" s="69">
        <f>SUM(J156:J158)</f>
        <v>0</v>
      </c>
    </row>
    <row r="160" spans="1:10" ht="15" thickTop="1">
      <c r="A160" s="75" t="s">
        <v>156</v>
      </c>
      <c r="B160" s="27"/>
      <c r="C160" s="76" t="s">
        <v>157</v>
      </c>
      <c r="D160" s="146"/>
      <c r="E160" s="146"/>
      <c r="F160" s="146"/>
      <c r="G160" s="230"/>
      <c r="H160" s="5"/>
      <c r="I160" s="176"/>
      <c r="J160" s="60"/>
    </row>
    <row r="161" spans="1:10" ht="15">
      <c r="A161" s="51" t="s">
        <v>156</v>
      </c>
      <c r="B161" s="73">
        <v>1</v>
      </c>
      <c r="C161" s="66" t="s">
        <v>158</v>
      </c>
      <c r="D161" s="149"/>
      <c r="E161" s="149"/>
      <c r="F161" s="149"/>
      <c r="G161" s="222"/>
      <c r="H161" s="73" t="s">
        <v>91</v>
      </c>
      <c r="I161" s="169"/>
      <c r="J161" s="60">
        <f>G161*I161</f>
        <v>0</v>
      </c>
    </row>
    <row r="162" spans="1:10" ht="15">
      <c r="A162" s="51" t="s">
        <v>156</v>
      </c>
      <c r="B162" s="73">
        <v>2</v>
      </c>
      <c r="C162" s="66" t="s">
        <v>159</v>
      </c>
      <c r="D162" s="149"/>
      <c r="E162" s="149"/>
      <c r="F162" s="149"/>
      <c r="G162" s="222"/>
      <c r="H162" s="73" t="s">
        <v>91</v>
      </c>
      <c r="I162" s="169"/>
      <c r="J162" s="60">
        <f>G162*I162</f>
        <v>0</v>
      </c>
    </row>
    <row r="163" spans="1:10" ht="15">
      <c r="A163" s="51" t="s">
        <v>156</v>
      </c>
      <c r="B163" s="73">
        <v>3</v>
      </c>
      <c r="C163" s="66" t="s">
        <v>154</v>
      </c>
      <c r="D163" s="149"/>
      <c r="E163" s="149"/>
      <c r="F163" s="149"/>
      <c r="G163" s="227"/>
      <c r="H163" s="65" t="s">
        <v>54</v>
      </c>
      <c r="I163" s="169"/>
      <c r="J163" s="60">
        <f>G163*I163</f>
        <v>0</v>
      </c>
    </row>
    <row r="164" spans="1:10" ht="15" thickBot="1">
      <c r="A164" s="67"/>
      <c r="B164" s="5"/>
      <c r="C164" s="189"/>
      <c r="D164" s="190" t="s">
        <v>160</v>
      </c>
      <c r="E164" s="160"/>
      <c r="F164" s="68"/>
      <c r="G164" s="231"/>
      <c r="H164" s="29"/>
      <c r="I164" s="177"/>
      <c r="J164" s="69">
        <f>SUM(J161:J163)</f>
        <v>0</v>
      </c>
    </row>
    <row r="165" spans="1:10" ht="15" thickTop="1">
      <c r="A165" s="75" t="s">
        <v>161</v>
      </c>
      <c r="B165" s="27"/>
      <c r="C165" s="76" t="s">
        <v>162</v>
      </c>
      <c r="D165" s="146"/>
      <c r="E165" s="146"/>
      <c r="F165" s="168"/>
      <c r="G165" s="221"/>
      <c r="H165" s="92"/>
      <c r="I165" s="178"/>
      <c r="J165" s="93"/>
    </row>
    <row r="166" spans="1:10" ht="15">
      <c r="A166" s="51" t="s">
        <v>161</v>
      </c>
      <c r="B166" s="58">
        <v>1</v>
      </c>
      <c r="C166" s="94" t="s">
        <v>163</v>
      </c>
      <c r="D166" s="147"/>
      <c r="E166" s="147"/>
      <c r="F166" s="165"/>
      <c r="G166" s="221"/>
      <c r="H166" s="58"/>
      <c r="I166" s="56"/>
      <c r="J166" s="95"/>
    </row>
    <row r="167" spans="1:10" ht="15">
      <c r="A167" s="51" t="s">
        <v>161</v>
      </c>
      <c r="B167" s="58">
        <v>2</v>
      </c>
      <c r="C167" s="61" t="s">
        <v>164</v>
      </c>
      <c r="D167" s="147"/>
      <c r="E167" s="147"/>
      <c r="F167" s="147"/>
      <c r="G167" s="221"/>
      <c r="H167" s="58"/>
      <c r="I167" s="56"/>
      <c r="J167" s="95"/>
    </row>
    <row r="168" spans="1:10" ht="15">
      <c r="A168" s="51" t="s">
        <v>161</v>
      </c>
      <c r="B168" s="58">
        <v>3</v>
      </c>
      <c r="C168" s="61" t="s">
        <v>140</v>
      </c>
      <c r="D168" s="147"/>
      <c r="E168" s="147"/>
      <c r="F168" s="147"/>
      <c r="G168" s="221"/>
      <c r="H168" s="58"/>
      <c r="I168" s="56"/>
      <c r="J168" s="95"/>
    </row>
    <row r="169" spans="1:10" ht="15">
      <c r="A169" s="51" t="s">
        <v>161</v>
      </c>
      <c r="B169" s="58">
        <v>4</v>
      </c>
      <c r="C169" s="62" t="s">
        <v>165</v>
      </c>
      <c r="D169" s="147"/>
      <c r="E169" s="147"/>
      <c r="F169" s="147"/>
      <c r="G169" s="221"/>
      <c r="H169" s="58"/>
      <c r="I169" s="56"/>
      <c r="J169" s="95"/>
    </row>
    <row r="170" spans="1:10" ht="15">
      <c r="A170" s="51" t="s">
        <v>161</v>
      </c>
      <c r="B170" s="58">
        <v>5</v>
      </c>
      <c r="C170" s="62" t="s">
        <v>166</v>
      </c>
      <c r="D170" s="147"/>
      <c r="E170" s="147"/>
      <c r="F170" s="147"/>
      <c r="G170" s="221"/>
      <c r="H170" s="58"/>
      <c r="I170" s="56"/>
      <c r="J170" s="95"/>
    </row>
    <row r="171" spans="1:10" ht="15">
      <c r="A171" s="51" t="s">
        <v>161</v>
      </c>
      <c r="B171" s="58">
        <v>6</v>
      </c>
      <c r="C171" s="59" t="s">
        <v>167</v>
      </c>
      <c r="D171" s="147"/>
      <c r="E171" s="147"/>
      <c r="F171" s="147"/>
      <c r="G171" s="221"/>
      <c r="H171" s="58"/>
      <c r="I171" s="56"/>
      <c r="J171" s="95"/>
    </row>
    <row r="172" spans="1:10" ht="15">
      <c r="A172" s="51" t="s">
        <v>161</v>
      </c>
      <c r="B172" s="58">
        <v>7</v>
      </c>
      <c r="C172" s="59" t="s">
        <v>168</v>
      </c>
      <c r="D172" s="147"/>
      <c r="E172" s="147"/>
      <c r="F172" s="147"/>
      <c r="G172" s="221"/>
      <c r="H172" s="58"/>
      <c r="I172" s="96"/>
      <c r="J172" s="95"/>
    </row>
    <row r="173" spans="1:10" ht="15">
      <c r="A173" s="51" t="s">
        <v>161</v>
      </c>
      <c r="B173" s="58">
        <v>8</v>
      </c>
      <c r="C173" s="61" t="s">
        <v>169</v>
      </c>
      <c r="D173" s="147"/>
      <c r="E173" s="147"/>
      <c r="F173" s="147"/>
      <c r="G173" s="221"/>
      <c r="H173" s="58"/>
      <c r="I173" s="96"/>
      <c r="J173" s="95"/>
    </row>
    <row r="174" spans="1:10" ht="15">
      <c r="A174" s="51" t="s">
        <v>161</v>
      </c>
      <c r="B174" s="58">
        <v>9</v>
      </c>
      <c r="C174" s="61" t="s">
        <v>170</v>
      </c>
      <c r="D174" s="147"/>
      <c r="E174" s="147"/>
      <c r="F174" s="147"/>
      <c r="G174" s="221"/>
      <c r="H174" s="58"/>
      <c r="I174" s="56"/>
      <c r="J174" s="95"/>
    </row>
    <row r="175" spans="1:10" ht="15">
      <c r="A175" s="51" t="s">
        <v>161</v>
      </c>
      <c r="B175" s="58">
        <v>10</v>
      </c>
      <c r="C175" s="61" t="s">
        <v>171</v>
      </c>
      <c r="D175" s="147"/>
      <c r="E175" s="147"/>
      <c r="F175" s="147"/>
      <c r="G175" s="221"/>
      <c r="H175" s="58"/>
      <c r="I175" s="56"/>
      <c r="J175" s="95"/>
    </row>
    <row r="176" spans="1:10" ht="15">
      <c r="A176" s="51" t="s">
        <v>161</v>
      </c>
      <c r="B176" s="58">
        <v>11</v>
      </c>
      <c r="C176" s="61" t="s">
        <v>172</v>
      </c>
      <c r="D176" s="147"/>
      <c r="E176" s="147"/>
      <c r="F176" s="147"/>
      <c r="G176" s="221"/>
      <c r="H176" s="58"/>
      <c r="I176" s="56"/>
      <c r="J176" s="95"/>
    </row>
    <row r="177" spans="1:10" ht="15">
      <c r="A177" s="51" t="s">
        <v>161</v>
      </c>
      <c r="B177" s="58">
        <v>12</v>
      </c>
      <c r="C177" s="61" t="s">
        <v>173</v>
      </c>
      <c r="D177" s="147"/>
      <c r="E177" s="147"/>
      <c r="F177" s="147"/>
      <c r="G177" s="221"/>
      <c r="H177" s="58"/>
      <c r="I177" s="96"/>
      <c r="J177" s="95"/>
    </row>
    <row r="178" spans="1:10" ht="15">
      <c r="A178" s="51" t="s">
        <v>161</v>
      </c>
      <c r="B178" s="58">
        <v>13</v>
      </c>
      <c r="C178" s="59" t="s">
        <v>147</v>
      </c>
      <c r="D178" s="147"/>
      <c r="E178" s="147"/>
      <c r="F178" s="147"/>
      <c r="G178" s="221"/>
      <c r="H178" s="58"/>
      <c r="I178" s="56"/>
      <c r="J178" s="95"/>
    </row>
    <row r="179" spans="1:10" ht="15">
      <c r="A179" s="51" t="s">
        <v>161</v>
      </c>
      <c r="B179" s="58">
        <v>14</v>
      </c>
      <c r="C179" s="59" t="s">
        <v>174</v>
      </c>
      <c r="D179" s="147"/>
      <c r="E179" s="147"/>
      <c r="F179" s="147"/>
      <c r="G179" s="221"/>
      <c r="H179" s="58"/>
      <c r="I179" s="56"/>
      <c r="J179" s="95"/>
    </row>
    <row r="180" spans="1:10" ht="15">
      <c r="A180" s="51" t="s">
        <v>161</v>
      </c>
      <c r="B180" s="58">
        <v>15</v>
      </c>
      <c r="C180" s="62" t="s">
        <v>175</v>
      </c>
      <c r="D180" s="147"/>
      <c r="E180" s="147"/>
      <c r="F180" s="147"/>
      <c r="G180" s="227"/>
      <c r="H180" s="97"/>
      <c r="I180" s="98"/>
      <c r="J180" s="99"/>
    </row>
    <row r="181" spans="1:10" ht="15">
      <c r="A181" s="51"/>
      <c r="B181" s="58"/>
      <c r="C181" s="100" t="s">
        <v>197</v>
      </c>
      <c r="D181" s="147"/>
      <c r="E181" s="147"/>
      <c r="F181" s="147"/>
      <c r="G181" s="214"/>
      <c r="H181" s="101" t="s">
        <v>176</v>
      </c>
      <c r="I181" s="102">
        <f>SUM(J64,J86,J105,J128,J136,J154,J159,J164)</f>
        <v>95000</v>
      </c>
      <c r="J181" s="103">
        <f>G181*I181</f>
        <v>0</v>
      </c>
    </row>
    <row r="182" spans="1:10" ht="15" thickBot="1">
      <c r="A182" s="67"/>
      <c r="B182" s="5"/>
      <c r="C182" s="189"/>
      <c r="D182" s="190" t="s">
        <v>177</v>
      </c>
      <c r="E182" s="160"/>
      <c r="F182" s="68"/>
      <c r="G182" s="104"/>
      <c r="H182" s="105"/>
      <c r="I182" s="181"/>
      <c r="J182" s="69">
        <f>SUM(J181)</f>
        <v>0</v>
      </c>
    </row>
    <row r="183" spans="1:10" ht="15" thickTop="1">
      <c r="A183" s="4"/>
      <c r="B183" s="5"/>
      <c r="C183" s="106"/>
      <c r="D183" s="170"/>
      <c r="E183" s="171"/>
      <c r="F183" s="107"/>
      <c r="G183" s="108"/>
      <c r="H183" s="31"/>
      <c r="I183" s="176"/>
      <c r="J183" s="109"/>
    </row>
    <row r="184" spans="1:10" ht="15" thickBot="1">
      <c r="A184" s="78"/>
      <c r="B184" s="79"/>
      <c r="C184" s="172"/>
      <c r="D184" s="172"/>
      <c r="E184" s="172"/>
      <c r="F184" s="172"/>
      <c r="G184" s="110"/>
      <c r="H184" s="79"/>
      <c r="I184" s="182"/>
      <c r="J184" s="143"/>
    </row>
    <row r="185" spans="1:10" ht="15" thickBot="1">
      <c r="A185" s="111"/>
      <c r="B185" s="112"/>
      <c r="C185" s="173" t="s">
        <v>178</v>
      </c>
      <c r="D185" s="173"/>
      <c r="E185" s="173"/>
      <c r="F185" s="173"/>
      <c r="G185" s="113"/>
      <c r="H185" s="112"/>
      <c r="I185" s="114"/>
      <c r="J185" s="115">
        <f>SUM(J64,J86,J105,J128,J136,J154,J159,J164,J182)</f>
        <v>95000</v>
      </c>
    </row>
    <row r="186" spans="1:10" ht="15">
      <c r="A186" s="43"/>
      <c r="B186" s="1"/>
      <c r="C186" s="20"/>
      <c r="D186" s="20"/>
      <c r="E186" s="20"/>
      <c r="F186" s="20"/>
      <c r="G186" s="2"/>
      <c r="H186" s="1"/>
      <c r="I186" s="3"/>
      <c r="J186" s="32"/>
    </row>
    <row r="187" spans="1:10" ht="15">
      <c r="A187" s="4"/>
      <c r="B187" s="5"/>
      <c r="C187" s="22"/>
      <c r="D187" s="22"/>
      <c r="E187" s="22"/>
      <c r="F187" s="22"/>
      <c r="G187" s="6"/>
      <c r="H187" s="5"/>
      <c r="I187" s="7"/>
      <c r="J187" s="33"/>
    </row>
    <row r="188" spans="1:10" ht="15" thickBot="1">
      <c r="A188" s="78"/>
      <c r="B188" s="79"/>
      <c r="C188" s="172"/>
      <c r="D188" s="172"/>
      <c r="E188" s="172"/>
      <c r="F188" s="172"/>
      <c r="G188" s="116"/>
      <c r="H188" s="79"/>
      <c r="I188" s="117"/>
      <c r="J188" s="34"/>
    </row>
    <row r="189" spans="1:10" ht="15">
      <c r="A189" s="43"/>
      <c r="B189" s="1"/>
      <c r="C189" s="20"/>
      <c r="D189" s="20"/>
      <c r="E189" s="20"/>
      <c r="F189" s="20"/>
      <c r="G189" s="2"/>
      <c r="H189" s="1"/>
      <c r="I189" s="3"/>
      <c r="J189" s="118"/>
    </row>
    <row r="190" spans="1:10" ht="15">
      <c r="A190" s="119" t="s">
        <v>179</v>
      </c>
      <c r="B190" s="5"/>
      <c r="C190" s="22"/>
      <c r="D190" s="22"/>
      <c r="E190" s="22"/>
      <c r="F190" s="22"/>
      <c r="G190" s="6"/>
      <c r="H190" s="5"/>
      <c r="I190" s="7"/>
      <c r="J190" s="120"/>
    </row>
    <row r="191" spans="1:10" ht="15" thickBot="1">
      <c r="A191" s="78"/>
      <c r="B191" s="79"/>
      <c r="C191" s="172"/>
      <c r="D191" s="172"/>
      <c r="E191" s="172"/>
      <c r="F191" s="172"/>
      <c r="G191" s="116"/>
      <c r="H191" s="79"/>
      <c r="I191" s="117"/>
      <c r="J191" s="121"/>
    </row>
    <row r="192" spans="1:10" ht="15">
      <c r="A192" s="43"/>
      <c r="B192" s="1"/>
      <c r="C192" s="20"/>
      <c r="D192" s="20"/>
      <c r="E192" s="20"/>
      <c r="F192" s="20"/>
      <c r="G192" s="122" t="s">
        <v>180</v>
      </c>
      <c r="H192" s="123"/>
      <c r="I192" s="124" t="s">
        <v>181</v>
      </c>
      <c r="J192" s="125" t="s">
        <v>182</v>
      </c>
    </row>
    <row r="193" spans="1:10" ht="15">
      <c r="A193" s="4" t="s">
        <v>8</v>
      </c>
      <c r="B193" s="71"/>
      <c r="C193" s="126" t="s">
        <v>9</v>
      </c>
      <c r="D193" s="22"/>
      <c r="E193" s="22"/>
      <c r="F193" s="22"/>
      <c r="G193" s="127"/>
      <c r="H193" s="127">
        <f>J64</f>
        <v>95000</v>
      </c>
      <c r="I193" s="127">
        <f>H193*0.21</f>
        <v>19950</v>
      </c>
      <c r="J193" s="120">
        <f>H193+I193</f>
        <v>114950</v>
      </c>
    </row>
    <row r="194" spans="1:10" ht="15">
      <c r="A194" s="67" t="s">
        <v>67</v>
      </c>
      <c r="B194" s="71"/>
      <c r="C194" s="126" t="s">
        <v>68</v>
      </c>
      <c r="D194" s="22"/>
      <c r="E194" s="22"/>
      <c r="F194" s="22"/>
      <c r="G194" s="127"/>
      <c r="H194" s="127">
        <f>J86</f>
        <v>0</v>
      </c>
      <c r="I194" s="127">
        <f aca="true" t="shared" si="6" ref="I194:I201">H194*0.21</f>
        <v>0</v>
      </c>
      <c r="J194" s="120">
        <f aca="true" t="shared" si="7" ref="J194:J201">H194+I194</f>
        <v>0</v>
      </c>
    </row>
    <row r="195" spans="1:10" ht="15">
      <c r="A195" s="4" t="s">
        <v>86</v>
      </c>
      <c r="B195" s="71"/>
      <c r="C195" s="128" t="s">
        <v>87</v>
      </c>
      <c r="D195" s="22"/>
      <c r="E195" s="22"/>
      <c r="F195" s="22"/>
      <c r="G195" s="127"/>
      <c r="H195" s="127">
        <f>J105</f>
        <v>0</v>
      </c>
      <c r="I195" s="127">
        <f t="shared" si="6"/>
        <v>0</v>
      </c>
      <c r="J195" s="120">
        <f t="shared" si="7"/>
        <v>0</v>
      </c>
    </row>
    <row r="196" spans="1:10" ht="15">
      <c r="A196" s="4" t="s">
        <v>106</v>
      </c>
      <c r="B196" s="71"/>
      <c r="C196" s="126" t="s">
        <v>107</v>
      </c>
      <c r="D196" s="22"/>
      <c r="E196" s="22"/>
      <c r="F196" s="22"/>
      <c r="G196" s="127"/>
      <c r="H196" s="127">
        <f>J128</f>
        <v>0</v>
      </c>
      <c r="I196" s="127">
        <f t="shared" si="6"/>
        <v>0</v>
      </c>
      <c r="J196" s="120">
        <f t="shared" si="7"/>
        <v>0</v>
      </c>
    </row>
    <row r="197" spans="1:10" ht="15">
      <c r="A197" s="67" t="s">
        <v>128</v>
      </c>
      <c r="B197" s="71"/>
      <c r="C197" s="126" t="s">
        <v>129</v>
      </c>
      <c r="D197" s="22"/>
      <c r="E197" s="22"/>
      <c r="F197" s="22"/>
      <c r="G197" s="127"/>
      <c r="H197" s="127">
        <f>J136</f>
        <v>0</v>
      </c>
      <c r="I197" s="127">
        <f t="shared" si="6"/>
        <v>0</v>
      </c>
      <c r="J197" s="120">
        <f t="shared" si="7"/>
        <v>0</v>
      </c>
    </row>
    <row r="198" spans="1:10" ht="15">
      <c r="A198" s="4" t="s">
        <v>137</v>
      </c>
      <c r="B198" s="71"/>
      <c r="C198" s="128" t="s">
        <v>138</v>
      </c>
      <c r="D198" s="22"/>
      <c r="E198" s="22"/>
      <c r="F198" s="22"/>
      <c r="G198" s="127"/>
      <c r="H198" s="127">
        <f>J154</f>
        <v>0</v>
      </c>
      <c r="I198" s="127">
        <f t="shared" si="6"/>
        <v>0</v>
      </c>
      <c r="J198" s="120">
        <f t="shared" si="7"/>
        <v>0</v>
      </c>
    </row>
    <row r="199" spans="1:10" ht="15">
      <c r="A199" s="4" t="s">
        <v>151</v>
      </c>
      <c r="B199" s="71"/>
      <c r="C199" s="128" t="s">
        <v>152</v>
      </c>
      <c r="D199" s="22"/>
      <c r="E199" s="22"/>
      <c r="F199" s="22"/>
      <c r="G199" s="127"/>
      <c r="H199" s="127">
        <f>J159</f>
        <v>0</v>
      </c>
      <c r="I199" s="127">
        <f t="shared" si="6"/>
        <v>0</v>
      </c>
      <c r="J199" s="120">
        <f t="shared" si="7"/>
        <v>0</v>
      </c>
    </row>
    <row r="200" spans="1:10" ht="15">
      <c r="A200" s="67" t="s">
        <v>156</v>
      </c>
      <c r="B200" s="71"/>
      <c r="C200" s="128" t="s">
        <v>157</v>
      </c>
      <c r="D200" s="22"/>
      <c r="E200" s="22"/>
      <c r="F200" s="22"/>
      <c r="G200" s="127"/>
      <c r="H200" s="127">
        <f>J164</f>
        <v>0</v>
      </c>
      <c r="I200" s="127">
        <f t="shared" si="6"/>
        <v>0</v>
      </c>
      <c r="J200" s="120">
        <f t="shared" si="7"/>
        <v>0</v>
      </c>
    </row>
    <row r="201" spans="1:10" ht="15">
      <c r="A201" s="129" t="s">
        <v>161</v>
      </c>
      <c r="B201" s="130"/>
      <c r="C201" s="131" t="s">
        <v>162</v>
      </c>
      <c r="D201" s="174"/>
      <c r="E201" s="174"/>
      <c r="F201" s="174"/>
      <c r="G201" s="132"/>
      <c r="H201" s="132">
        <f>J182</f>
        <v>0</v>
      </c>
      <c r="I201" s="127">
        <f t="shared" si="6"/>
        <v>0</v>
      </c>
      <c r="J201" s="120">
        <f t="shared" si="7"/>
        <v>0</v>
      </c>
    </row>
    <row r="202" spans="1:10" ht="15">
      <c r="A202" s="4"/>
      <c r="B202" s="71"/>
      <c r="C202" s="128"/>
      <c r="D202" s="22"/>
      <c r="E202" s="22"/>
      <c r="F202" s="22"/>
      <c r="G202" s="206" t="s">
        <v>183</v>
      </c>
      <c r="H202" s="133">
        <f>SUM(H193:H201)</f>
        <v>95000</v>
      </c>
      <c r="I202" s="26">
        <f>SUM(I193:I201)</f>
        <v>19950</v>
      </c>
      <c r="J202" s="38">
        <f>SUM(J193:J201)</f>
        <v>114950</v>
      </c>
    </row>
    <row r="203" spans="1:10" ht="15">
      <c r="A203" s="4"/>
      <c r="B203" s="5"/>
      <c r="C203" s="22"/>
      <c r="D203" s="22"/>
      <c r="E203" s="22"/>
      <c r="F203" s="22"/>
      <c r="G203" s="6"/>
      <c r="H203" s="5"/>
      <c r="I203" s="7"/>
      <c r="J203" s="120"/>
    </row>
    <row r="204" spans="1:10" ht="15">
      <c r="A204" s="4"/>
      <c r="B204" s="5"/>
      <c r="C204" s="22"/>
      <c r="D204" s="22"/>
      <c r="E204" s="22"/>
      <c r="F204" s="175"/>
      <c r="G204" s="134"/>
      <c r="H204" s="135" t="s">
        <v>180</v>
      </c>
      <c r="I204" s="136" t="s">
        <v>7</v>
      </c>
      <c r="J204" s="137">
        <f>H202</f>
        <v>95000</v>
      </c>
    </row>
    <row r="205" spans="1:10" ht="15">
      <c r="A205" s="4"/>
      <c r="B205" s="5"/>
      <c r="C205" s="22"/>
      <c r="D205" s="22"/>
      <c r="E205" s="22"/>
      <c r="F205" s="175"/>
      <c r="G205" s="35"/>
      <c r="H205" s="36" t="s">
        <v>181</v>
      </c>
      <c r="I205" s="37" t="s">
        <v>7</v>
      </c>
      <c r="J205" s="39">
        <f>I202</f>
        <v>19950</v>
      </c>
    </row>
    <row r="206" spans="1:10" ht="15">
      <c r="A206" s="4"/>
      <c r="B206" s="5"/>
      <c r="C206" s="22"/>
      <c r="D206" s="22"/>
      <c r="E206" s="22"/>
      <c r="F206" s="175"/>
      <c r="G206" s="134"/>
      <c r="H206" s="135" t="s">
        <v>184</v>
      </c>
      <c r="I206" s="136" t="s">
        <v>7</v>
      </c>
      <c r="J206" s="137">
        <f>J204+J205</f>
        <v>114950</v>
      </c>
    </row>
    <row r="207" spans="1:10" ht="15">
      <c r="A207" s="186"/>
      <c r="B207" s="184"/>
      <c r="C207" s="184"/>
      <c r="D207" s="184"/>
      <c r="E207" s="184"/>
      <c r="F207" s="184"/>
      <c r="G207" s="184"/>
      <c r="H207" s="184"/>
      <c r="I207" s="185"/>
      <c r="J207" s="187"/>
    </row>
    <row r="208" spans="1:10" ht="15" thickBot="1">
      <c r="A208" s="188" t="s">
        <v>192</v>
      </c>
      <c r="B208" s="40"/>
      <c r="C208" s="40"/>
      <c r="D208" s="40"/>
      <c r="E208" s="40"/>
      <c r="F208" s="40"/>
      <c r="G208" s="40"/>
      <c r="H208" s="40"/>
      <c r="I208" s="41"/>
      <c r="J208" s="42"/>
    </row>
  </sheetData>
  <mergeCells count="33">
    <mergeCell ref="C23:F23"/>
    <mergeCell ref="A1:J1"/>
    <mergeCell ref="A3:J3"/>
    <mergeCell ref="A4:J4"/>
    <mergeCell ref="D5:E5"/>
    <mergeCell ref="A6:J6"/>
    <mergeCell ref="C15:F15"/>
    <mergeCell ref="C16:F16"/>
    <mergeCell ref="C19:F19"/>
    <mergeCell ref="C20:F20"/>
    <mergeCell ref="C21:F21"/>
    <mergeCell ref="C22:F22"/>
    <mergeCell ref="C141:F141"/>
    <mergeCell ref="C24:F24"/>
    <mergeCell ref="C25:F25"/>
    <mergeCell ref="C26:F26"/>
    <mergeCell ref="C27:F27"/>
    <mergeCell ref="C28:F28"/>
    <mergeCell ref="C30:F30"/>
    <mergeCell ref="C31:F31"/>
    <mergeCell ref="C32:F32"/>
    <mergeCell ref="C42:F42"/>
    <mergeCell ref="C138:F138"/>
    <mergeCell ref="C139:F139"/>
    <mergeCell ref="C151:F151"/>
    <mergeCell ref="C152:F152"/>
    <mergeCell ref="C153:F153"/>
    <mergeCell ref="C145:F145"/>
    <mergeCell ref="C146:F146"/>
    <mergeCell ref="C147:F147"/>
    <mergeCell ref="C148:F148"/>
    <mergeCell ref="C149:F149"/>
    <mergeCell ref="C150:F150"/>
  </mergeCells>
  <printOptions/>
  <pageMargins left="0.7086614173228347" right="0.7086614173228347" top="0.7874015748031497" bottom="0.7874015748031497" header="0.31496062992125984" footer="0.31496062992125984"/>
  <pageSetup fitToHeight="0" fitToWidth="1" horizontalDpi="300" verticalDpi="300" orientation="portrait" paperSize="8" scale="87" r:id="rId1"/>
  <rowBreaks count="2" manualBreakCount="2">
    <brk id="64" max="16383" man="1"/>
    <brk id="13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2020-04-15T11:32:38Z</dcterms:created>
  <dcterms:modified xsi:type="dcterms:W3CDTF">2020-04-21T08:21:47Z</dcterms:modified>
  <cp:category/>
  <cp:version/>
  <cp:contentType/>
  <cp:contentStatus/>
</cp:coreProperties>
</file>