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S:\ZAKAZKY\2020\2020-XYZ- Spojení D7 a D8 projekt GTP\PROJEKT PRŮZKUMU\"/>
    </mc:Choice>
  </mc:AlternateContent>
  <xr:revisionPtr revIDLastSave="0" documentId="8_{BA8CD449-151C-4EE8-8188-F47707B7BDC4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GEOBE" sheetId="14" r:id="rId1"/>
    <sheet name="List1" sheetId="15" r:id="rId2"/>
  </sheets>
  <definedNames>
    <definedName name="_xlnm.Print_Titles" localSheetId="0">GEOBE!$4:$5</definedName>
    <definedName name="_xlnm.Print_Area" localSheetId="0">GEOBE!$A$1:$J$129</definedName>
    <definedName name="Print_Area">#REF!</definedName>
    <definedName name="Print_Titles">#REF!</definedName>
    <definedName name="VV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9" i="14" l="1"/>
  <c r="G47" i="14" l="1"/>
  <c r="J73" i="14" l="1"/>
  <c r="J74" i="14"/>
  <c r="J53" i="14"/>
  <c r="J18" i="14" l="1"/>
  <c r="J24" i="14"/>
  <c r="J40" i="14" l="1"/>
  <c r="J57" i="14"/>
  <c r="J60" i="14"/>
  <c r="J68" i="14"/>
  <c r="J72" i="14"/>
  <c r="J10" i="14"/>
  <c r="J21" i="14"/>
  <c r="J17" i="14"/>
  <c r="J27" i="14"/>
  <c r="J37" i="14"/>
  <c r="J36" i="14"/>
  <c r="J33" i="14"/>
  <c r="J44" i="14"/>
  <c r="J43" i="14"/>
  <c r="J65" i="14"/>
  <c r="J75" i="14"/>
  <c r="J71" i="14"/>
  <c r="J80" i="14"/>
  <c r="J84" i="14"/>
  <c r="J22" i="14"/>
  <c r="J30" i="14"/>
  <c r="J34" i="14"/>
  <c r="J54" i="14"/>
  <c r="J50" i="14"/>
  <c r="J78" i="14"/>
  <c r="J13" i="14"/>
  <c r="J12" i="14"/>
  <c r="J15" i="14"/>
  <c r="J16" i="14"/>
  <c r="J29" i="14"/>
  <c r="J42" i="14"/>
  <c r="J41" i="14"/>
  <c r="J56" i="14"/>
  <c r="J55" i="14"/>
  <c r="J52" i="14"/>
  <c r="J49" i="14"/>
  <c r="J64" i="14"/>
  <c r="J62" i="14"/>
  <c r="J70" i="14"/>
  <c r="J79" i="14"/>
  <c r="J11" i="14"/>
  <c r="J85" i="14"/>
  <c r="J9" i="14"/>
  <c r="J23" i="14"/>
  <c r="J20" i="14"/>
  <c r="J26" i="14"/>
  <c r="J28" i="14"/>
  <c r="J35" i="14"/>
  <c r="J47" i="14"/>
  <c r="J51" i="14"/>
  <c r="J48" i="14"/>
  <c r="J63" i="14"/>
  <c r="J61" i="14"/>
  <c r="J69" i="14"/>
  <c r="J83" i="14"/>
  <c r="C122" i="14"/>
  <c r="C121" i="14"/>
  <c r="C120" i="14"/>
  <c r="C119" i="14"/>
  <c r="C118" i="14"/>
  <c r="C117" i="14"/>
  <c r="C116" i="14"/>
  <c r="C115" i="14"/>
  <c r="C114" i="14"/>
  <c r="J86" i="14" l="1"/>
  <c r="H121" i="14" s="1"/>
  <c r="I121" i="14" s="1"/>
  <c r="J121" i="14" s="1"/>
  <c r="J81" i="14"/>
  <c r="H120" i="14" s="1"/>
  <c r="I120" i="14" s="1"/>
  <c r="J120" i="14" s="1"/>
  <c r="J31" i="14"/>
  <c r="H114" i="14" s="1"/>
  <c r="I114" i="14" s="1"/>
  <c r="J114" i="14" s="1"/>
  <c r="J76" i="14"/>
  <c r="J38" i="14"/>
  <c r="H115" i="14" s="1"/>
  <c r="I115" i="14" s="1"/>
  <c r="J115" i="14" s="1"/>
  <c r="J45" i="14"/>
  <c r="H116" i="14" s="1"/>
  <c r="I116" i="14" s="1"/>
  <c r="J58" i="14"/>
  <c r="H117" i="14" s="1"/>
  <c r="I117" i="14" s="1"/>
  <c r="J117" i="14" s="1"/>
  <c r="J66" i="14"/>
  <c r="H118" i="14" s="1"/>
  <c r="I118" i="14" s="1"/>
  <c r="J118" i="14" s="1"/>
  <c r="J116" i="14" l="1"/>
  <c r="I103" i="14"/>
  <c r="J103" i="14" s="1"/>
  <c r="J104" i="14" s="1"/>
  <c r="J106" i="14" s="1"/>
  <c r="H119" i="14"/>
  <c r="I119" i="14" s="1"/>
  <c r="J119" i="14" s="1"/>
  <c r="H122" i="14" l="1"/>
  <c r="I122" i="14" s="1"/>
  <c r="J122" i="14" l="1"/>
  <c r="I123" i="14"/>
  <c r="H123" i="14"/>
  <c r="J125" i="14"/>
  <c r="J126" i="14" s="1"/>
  <c r="J123" i="14" l="1"/>
  <c r="J127" i="14"/>
</calcChain>
</file>

<file path=xl/sharedStrings.xml><?xml version="1.0" encoding="utf-8"?>
<sst xmlns="http://schemas.openxmlformats.org/spreadsheetml/2006/main" count="288" uniqueCount="137">
  <si>
    <t>Položka</t>
  </si>
  <si>
    <t>Výkon / dodávka prací</t>
  </si>
  <si>
    <t>jedn.</t>
  </si>
  <si>
    <t>cena</t>
  </si>
  <si>
    <t>Kč</t>
  </si>
  <si>
    <t>1.</t>
  </si>
  <si>
    <t xml:space="preserve">VRTÁNÍ  A  ODKRYVNÉ  PRÁCE </t>
  </si>
  <si>
    <t>1.1.</t>
  </si>
  <si>
    <t>bm</t>
  </si>
  <si>
    <t>1.2.</t>
  </si>
  <si>
    <t>km</t>
  </si>
  <si>
    <t>dílčí mezisoučet - pol. 1.</t>
  </si>
  <si>
    <t>bez DPH</t>
  </si>
  <si>
    <t>2.</t>
  </si>
  <si>
    <t xml:space="preserve">POLNÍ ZKOUŠKY </t>
  </si>
  <si>
    <t>zk.</t>
  </si>
  <si>
    <t>hod.</t>
  </si>
  <si>
    <t>dílčí mezisoučet - pol. 2.</t>
  </si>
  <si>
    <t>3.</t>
  </si>
  <si>
    <t>GEODETICKÉ PRÁCE</t>
  </si>
  <si>
    <t xml:space="preserve">Vytýčení sond a polních zkoušek </t>
  </si>
  <si>
    <t>Polohopisné a výškopisné zaměření sond a zk.  JTSK, Bpv</t>
  </si>
  <si>
    <t>Zaměření studní a vztažných objektů</t>
  </si>
  <si>
    <t>ks</t>
  </si>
  <si>
    <t xml:space="preserve">Doprava </t>
  </si>
  <si>
    <t>Vytyčení a ověření podzemních inž. sítí</t>
  </si>
  <si>
    <t>dílčí mezisoučet - pol. 3.</t>
  </si>
  <si>
    <t>4.</t>
  </si>
  <si>
    <t>m</t>
  </si>
  <si>
    <t>5.</t>
  </si>
  <si>
    <t>dílčí mezisoučet - pol. 5.</t>
  </si>
  <si>
    <t>6.</t>
  </si>
  <si>
    <t>VÝKONY GEOLOGICKÉ SLUŽBY</t>
  </si>
  <si>
    <t>Sled, řízení, koordinace sondážních prací, GT dozor</t>
  </si>
  <si>
    <t>dílčí mezisoučet - pol. 6.</t>
  </si>
  <si>
    <t>7.</t>
  </si>
  <si>
    <t>dílčí mezisoučet - pol. 7.</t>
  </si>
  <si>
    <t>8.</t>
  </si>
  <si>
    <t>dílčí mezisoučet - pol. 8.</t>
  </si>
  <si>
    <t>cena celkem bez DPH</t>
  </si>
  <si>
    <t xml:space="preserve">R E K A P I T U L A C E </t>
  </si>
  <si>
    <t>počet</t>
  </si>
  <si>
    <r>
      <t>A-</t>
    </r>
    <r>
      <rPr>
        <sz val="9"/>
        <rFont val="Arial CE"/>
        <family val="2"/>
        <charset val="238"/>
      </rPr>
      <t xml:space="preserve"> VRTNÉ PRÁCE </t>
    </r>
  </si>
  <si>
    <r>
      <t>B-</t>
    </r>
    <r>
      <rPr>
        <sz val="9"/>
        <rFont val="Arial CE"/>
        <charset val="238"/>
      </rPr>
      <t xml:space="preserve"> SOUVISEJÍCÍ PRÁCE </t>
    </r>
  </si>
  <si>
    <t>Komplexní vyhodnocení polních zkoušek</t>
  </si>
  <si>
    <t>Zpracování závěrečné zprávy (včetně graf. a digitálních výstupů, fotodokumentace)</t>
  </si>
  <si>
    <t>Přípravné práce - rešerše podkladů</t>
  </si>
  <si>
    <t>Dynamické penetrační zkoušky</t>
  </si>
  <si>
    <t>Zpracování předběžné zprávy</t>
  </si>
  <si>
    <t>dílčí mezisoučet - pol. 4.</t>
  </si>
  <si>
    <t>Vyhodnocení geotechnických vlastností zemin a hornin</t>
  </si>
  <si>
    <t>m.j.</t>
  </si>
  <si>
    <t>Provozní pažení a odpažení vrtů</t>
  </si>
  <si>
    <t>Osazení zhlaví vrtu (HG, inklino)</t>
  </si>
  <si>
    <t>Likvidace vrtů hutněným záhozem</t>
  </si>
  <si>
    <t>prac.</t>
  </si>
  <si>
    <t>Doprava penetrační soupravy</t>
  </si>
  <si>
    <t>Příprava a likvidace pracoviště a techniky pro penetrační zkoušku</t>
  </si>
  <si>
    <t>LABORATORNÍ PRÁCE</t>
  </si>
  <si>
    <t>GEOFYZIKÁLNÍ PRÁCE</t>
  </si>
  <si>
    <t>Přípravné práce, rešerše</t>
  </si>
  <si>
    <t>bod</t>
  </si>
  <si>
    <t>Doprava měřící aparatury a měřící skupiny</t>
  </si>
  <si>
    <t>Vytyčení geofyzikálních profilů</t>
  </si>
  <si>
    <t>Zpracování dat, vypracování závěrečné zprávy</t>
  </si>
  <si>
    <t>Odběr vzorků  zemin / hornin - porušené - třída 3B</t>
  </si>
  <si>
    <t>Odběr vzorků vody</t>
  </si>
  <si>
    <t>Doprava měřící aparatury a měřičské skupiny</t>
  </si>
  <si>
    <t>PEDOLOGICKÝ PRŮZKUM</t>
  </si>
  <si>
    <t>Skartace vrtného jádra</t>
  </si>
  <si>
    <t>Archivace vybraných částí vrtného jádra</t>
  </si>
  <si>
    <t>Doprava vrtné a doprovodné techniky</t>
  </si>
  <si>
    <t>Měření kapesním penetrometrem</t>
  </si>
  <si>
    <t>Pedologické terénní sondování</t>
  </si>
  <si>
    <t>Klasifikace půdních typů, zpracování mapy skrývkových oblastí, vypracování závěrečné zprávy</t>
  </si>
  <si>
    <t>soubor</t>
  </si>
  <si>
    <t>HYDROGEOLOGICKÉ PRÁCE</t>
  </si>
  <si>
    <t>Pasportizace - záměr hladin ve studních a vrtech po dobu realizace průzkumu</t>
  </si>
  <si>
    <t>Rekognoskace terénu</t>
  </si>
  <si>
    <t>Dopravní náklady</t>
  </si>
  <si>
    <t>Sled a řízení prací, hydrogeologická dokumentace</t>
  </si>
  <si>
    <t>dílčí mezisoučet - pol. 9.</t>
  </si>
  <si>
    <t>9.</t>
  </si>
  <si>
    <t>Doprava vzorků do laboratoře</t>
  </si>
  <si>
    <t xml:space="preserve">Základní klasifikační rozbory vzorku 3B ("porušený vzorek") </t>
  </si>
  <si>
    <t xml:space="preserve">Základní klasifikační rozbory vzorku 1 (2) A ("neporušený vzorek") </t>
  </si>
  <si>
    <t>Zkoušky vzorků 1 (2) A (neporušených vzorků) - stlačitelnost</t>
  </si>
  <si>
    <t>Zkoušky vzorků 1 (2) A (neporušených vzorků)  - prostý tlak</t>
  </si>
  <si>
    <t>Rozbor vody - stanovení agresivity na beton a ocelové konstrukce</t>
  </si>
  <si>
    <t>Petrografický rozbor horniny</t>
  </si>
  <si>
    <t>Geologická dokumentace průzkumných sond</t>
  </si>
  <si>
    <t>Geologická dokumentace přirozených odkryvů a skalních výchozů</t>
  </si>
  <si>
    <t>Inženýrskogeologické mapování</t>
  </si>
  <si>
    <t>Hydrogeologické mapování</t>
  </si>
  <si>
    <t>Inženýrskogeologické a hydrogeologické zhodnocení zájmového území</t>
  </si>
  <si>
    <t>Geotechnické výpočty - násypy, zářezy, přechodové oblasti (stabilita, sedání)</t>
  </si>
  <si>
    <t>KOROZNÍ PRŮZKUM</t>
  </si>
  <si>
    <t>Měření intenzity bludných proudů a stanovení měrných odporů</t>
  </si>
  <si>
    <t>Zpracování a vyhodnocení naměřených dat, vypracování závěrečné zprávy</t>
  </si>
  <si>
    <t>Hydrogeologický monitoring - denní měření hladin</t>
  </si>
  <si>
    <t>DPH</t>
  </si>
  <si>
    <t>Celkem bez DPH</t>
  </si>
  <si>
    <t>Celkem:</t>
  </si>
  <si>
    <t>Včetně DPH</t>
  </si>
  <si>
    <t>Seismické metody - mělká refrakční seismika (MRS)</t>
  </si>
  <si>
    <t>Celkem včetně DPH</t>
  </si>
  <si>
    <r>
      <t xml:space="preserve">Přibírka HG vrtu na </t>
    </r>
    <r>
      <rPr>
        <sz val="9"/>
        <rFont val="Symbol"/>
        <family val="1"/>
        <charset val="2"/>
      </rPr>
      <t>Æ</t>
    </r>
    <r>
      <rPr>
        <sz val="9"/>
        <rFont val="Arial CE"/>
        <family val="2"/>
        <charset val="238"/>
      </rPr>
      <t>165 mm</t>
    </r>
  </si>
  <si>
    <r>
      <t xml:space="preserve">Vystrojení HG vrtu PVC pažnicí </t>
    </r>
    <r>
      <rPr>
        <sz val="9"/>
        <rFont val="Symbol"/>
        <family val="1"/>
        <charset val="2"/>
      </rPr>
      <t>Æ</t>
    </r>
    <r>
      <rPr>
        <sz val="9"/>
        <rFont val="Arial CE"/>
        <family val="2"/>
        <charset val="238"/>
      </rPr>
      <t>125 mm, obsyp, těsnění</t>
    </r>
  </si>
  <si>
    <t>Příprava sondážního pracoviště pro vrty vrtané TK</t>
  </si>
  <si>
    <t>Příprava sondážního pracoviště pro vrty vrtané s výplachem</t>
  </si>
  <si>
    <r>
      <t>C-</t>
    </r>
    <r>
      <rPr>
        <sz val="9"/>
        <rFont val="Arial CE"/>
        <family val="2"/>
        <charset val="238"/>
      </rPr>
      <t xml:space="preserve"> ODBĚR VZORKŮ</t>
    </r>
  </si>
  <si>
    <t>1.3.</t>
  </si>
  <si>
    <t>Odběr vzorků  zemin / hornin - neporušené -  třída 1 (2) A - vtlačným břitovým odběrákem</t>
  </si>
  <si>
    <t>Placená meteorologická data ČHMÚ - srážkové úhrny, hladiny podzemních vod</t>
  </si>
  <si>
    <t>Rešerše archivních podkladů</t>
  </si>
  <si>
    <t>Vypracování realizační dokumentace průzkumu</t>
  </si>
  <si>
    <t>Příprava sondážního pracoviště pro vrty vrtané v obtížně přístupném terénu</t>
  </si>
  <si>
    <t>Odběr vzorků  hornin - neporušené -  třída 1 (2) A - z vrtného jádra vrtaného dvojitou jádrovkou</t>
  </si>
  <si>
    <t>základ</t>
  </si>
  <si>
    <t>Zkoušky vzorků 1 (2) A (neporušených vzorků) - stanovení bobtnacího tlaku / prosedavosti</t>
  </si>
  <si>
    <t>Technologické rozbory (PS + CBR + CBRsat + IBI)</t>
  </si>
  <si>
    <t>Zpracování souhrnné zprávy o laboratorních zkouškách</t>
  </si>
  <si>
    <t>Jádrové vrty vrtané TK v hloubkovém intervalu 0,0 - 10,0 m</t>
  </si>
  <si>
    <t>Jádrové vrty vrtané TK v hloubce &gt; 10,0 m</t>
  </si>
  <si>
    <t>kpl</t>
  </si>
  <si>
    <t>Jádrové vrty vrtané dvojitou jádrovkou s výplachem v hloubkovém intervalu 0,0 - 30,0 m</t>
  </si>
  <si>
    <t>Zajištění vstupu na pozemky</t>
  </si>
  <si>
    <t>Škody na pozemcích (odhad nákladů celkem)*)</t>
  </si>
  <si>
    <t xml:space="preserve"> </t>
  </si>
  <si>
    <t>Hydrodynamické odběrové zkoušky</t>
  </si>
  <si>
    <t>Modře doplní dodavatel</t>
  </si>
  <si>
    <t>*) Pozn. uchazeč tyto položky neoceňuje, bude oceněno v závislosti na konkrétním typu, rozsahu a podmínkách stavby. Tyto položky jsou neoceněné z důvodu o porovnatelnosti nabídek</t>
  </si>
  <si>
    <t>Zkoušky vzorků 1 (2) A (neporušených vzorků)  - krabicový smyk (4 krabice) - efektivní pevnost vrcholová</t>
  </si>
  <si>
    <t xml:space="preserve">jednotková </t>
  </si>
  <si>
    <t xml:space="preserve">Zkoušky vzorků 1 (2) A (neporušených vzorků)  - krabicový smyk (4 krabice) - kritická pevnost </t>
  </si>
  <si>
    <t>VÝKAZ VÝMĚR
D7 MÚK Středokluky – obchvat Kralup nad Vltavou, přeložka silnic II/240 a II/101</t>
  </si>
  <si>
    <r>
      <t>Celkem (</t>
    </r>
    <r>
      <rPr>
        <i/>
        <sz val="9"/>
        <color rgb="FF00B0F0"/>
        <rFont val="Arial CE"/>
        <family val="2"/>
        <charset val="238"/>
      </rPr>
      <t>XX</t>
    </r>
    <r>
      <rPr>
        <i/>
        <sz val="9"/>
        <rFont val="Arial CE"/>
        <charset val="238"/>
      </rPr>
      <t>% ze základu položek 1-8)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</si>
</sst>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000"/>
    <numFmt numFmtId="166" formatCode="#,##0\ &quot;Kč&quot;"/>
  </numFmts>
  <fonts count="34" x14ac:knownFonts="1">
    <font>
      <sz val="10"/>
      <name val="Times New Roman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name val="Times New Roman"/>
      <family val="1"/>
      <charset val="238"/>
    </font>
    <font>
      <sz val="9"/>
      <color indexed="8"/>
      <name val="Arial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Times New Roman CE"/>
      <charset val="238"/>
    </font>
    <font>
      <sz val="9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i/>
      <sz val="9"/>
      <name val="Arial CE"/>
      <family val="2"/>
      <charset val="238"/>
    </font>
    <font>
      <sz val="9"/>
      <name val="Arial CE"/>
      <charset val="238"/>
    </font>
    <font>
      <sz val="10"/>
      <name val="Times New Roman CE"/>
      <charset val="238"/>
    </font>
    <font>
      <b/>
      <sz val="10"/>
      <name val="Arial CE"/>
      <charset val="238"/>
    </font>
    <font>
      <b/>
      <sz val="10"/>
      <name val="Times New Roman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1"/>
      <name val="Times New Roman"/>
      <family val="1"/>
      <charset val="238"/>
    </font>
    <font>
      <sz val="9"/>
      <name val="Symbol"/>
      <family val="1"/>
      <charset val="2"/>
    </font>
    <font>
      <sz val="9"/>
      <name val="Arial"/>
      <family val="2"/>
    </font>
    <font>
      <i/>
      <sz val="9"/>
      <name val="Arial CE"/>
      <charset val="238"/>
    </font>
    <font>
      <sz val="9"/>
      <color indexed="10"/>
      <name val="Arial CE"/>
      <family val="2"/>
      <charset val="238"/>
    </font>
    <font>
      <sz val="10"/>
      <name val="Times New Roman"/>
      <family val="1"/>
      <charset val="238"/>
    </font>
    <font>
      <b/>
      <u/>
      <sz val="9"/>
      <color indexed="10"/>
      <name val="Arial CE"/>
      <charset val="238"/>
    </font>
    <font>
      <sz val="9"/>
      <color rgb="FFFF0000"/>
      <name val="Arial CE"/>
      <family val="2"/>
      <charset val="238"/>
    </font>
    <font>
      <sz val="9"/>
      <color rgb="FFFF0000"/>
      <name val="Arial"/>
      <family val="2"/>
      <charset val="238"/>
    </font>
    <font>
      <b/>
      <sz val="12"/>
      <name val="Arial CE"/>
      <charset val="238"/>
    </font>
    <font>
      <i/>
      <sz val="9"/>
      <color rgb="FF00B0F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8" fillId="0" borderId="0"/>
    <xf numFmtId="0" fontId="1" fillId="0" borderId="0"/>
  </cellStyleXfs>
  <cellXfs count="227">
    <xf numFmtId="0" fontId="0" fillId="0" borderId="0" xfId="0"/>
    <xf numFmtId="0" fontId="3" fillId="0" borderId="0" xfId="0" applyFont="1" applyBorder="1" applyAlignment="1">
      <alignment horizontal="left"/>
    </xf>
    <xf numFmtId="0" fontId="3" fillId="0" borderId="0" xfId="0" quotePrefix="1" applyFont="1" applyBorder="1" applyAlignment="1">
      <alignment horizontal="left"/>
    </xf>
    <xf numFmtId="0" fontId="3" fillId="0" borderId="0" xfId="0" applyFont="1" applyBorder="1"/>
    <xf numFmtId="0" fontId="5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1" xfId="0" quotePrefix="1" applyFont="1" applyBorder="1" applyAlignment="1">
      <alignment horizontal="right"/>
    </xf>
    <xf numFmtId="0" fontId="5" fillId="0" borderId="0" xfId="0" applyFont="1"/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/>
    <xf numFmtId="0" fontId="3" fillId="0" borderId="1" xfId="0" quotePrefix="1" applyFont="1" applyFill="1" applyBorder="1" applyAlignment="1">
      <alignment horizontal="right"/>
    </xf>
    <xf numFmtId="0" fontId="8" fillId="0" borderId="0" xfId="0" applyFont="1" applyBorder="1" applyAlignment="1">
      <alignment horizontal="left"/>
    </xf>
    <xf numFmtId="0" fontId="9" fillId="0" borderId="0" xfId="0" applyFont="1" applyFill="1" applyBorder="1"/>
    <xf numFmtId="0" fontId="12" fillId="0" borderId="1" xfId="0" applyFont="1" applyBorder="1" applyAlignment="1">
      <alignment horizontal="right"/>
    </xf>
    <xf numFmtId="0" fontId="12" fillId="0" borderId="0" xfId="0" applyFont="1" applyBorder="1"/>
    <xf numFmtId="0" fontId="12" fillId="0" borderId="0" xfId="0" applyFont="1" applyBorder="1" applyAlignment="1">
      <alignment horizontal="left"/>
    </xf>
    <xf numFmtId="0" fontId="9" fillId="0" borderId="1" xfId="0" quotePrefix="1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9" fillId="0" borderId="0" xfId="0" applyFont="1" applyBorder="1"/>
    <xf numFmtId="0" fontId="9" fillId="0" borderId="2" xfId="0" applyFont="1" applyBorder="1"/>
    <xf numFmtId="0" fontId="9" fillId="0" borderId="0" xfId="0" applyFont="1" applyBorder="1" applyAlignment="1">
      <alignment horizontal="center"/>
    </xf>
    <xf numFmtId="0" fontId="8" fillId="0" borderId="0" xfId="0" applyFont="1" applyBorder="1"/>
    <xf numFmtId="0" fontId="9" fillId="0" borderId="0" xfId="0" quotePrefix="1" applyFont="1" applyBorder="1" applyAlignment="1">
      <alignment horizontal="left"/>
    </xf>
    <xf numFmtId="0" fontId="9" fillId="0" borderId="2" xfId="0" applyFont="1" applyFill="1" applyBorder="1"/>
    <xf numFmtId="0" fontId="7" fillId="0" borderId="1" xfId="0" quotePrefix="1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0" fontId="14" fillId="0" borderId="3" xfId="0" quotePrefix="1" applyFont="1" applyBorder="1" applyAlignment="1">
      <alignment horizontal="right"/>
    </xf>
    <xf numFmtId="0" fontId="15" fillId="0" borderId="3" xfId="0" applyFont="1" applyBorder="1"/>
    <xf numFmtId="3" fontId="15" fillId="0" borderId="3" xfId="0" applyNumberFormat="1" applyFont="1" applyBorder="1"/>
    <xf numFmtId="0" fontId="15" fillId="0" borderId="3" xfId="0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0" fillId="0" borderId="0" xfId="0" applyFont="1"/>
    <xf numFmtId="0" fontId="11" fillId="0" borderId="0" xfId="0" applyFont="1" applyBorder="1" applyAlignment="1">
      <alignment horizontal="center"/>
    </xf>
    <xf numFmtId="0" fontId="7" fillId="0" borderId="0" xfId="0" applyFont="1" applyBorder="1"/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0" fillId="0" borderId="0" xfId="0" applyFill="1"/>
    <xf numFmtId="164" fontId="7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12" fillId="0" borderId="5" xfId="0" quotePrefix="1" applyFont="1" applyBorder="1" applyAlignment="1">
      <alignment horizontal="left"/>
    </xf>
    <xf numFmtId="0" fontId="12" fillId="0" borderId="6" xfId="0" quotePrefix="1" applyFont="1" applyBorder="1" applyAlignment="1">
      <alignment horizontal="center"/>
    </xf>
    <xf numFmtId="0" fontId="12" fillId="0" borderId="6" xfId="0" quotePrefix="1" applyFont="1" applyBorder="1" applyAlignment="1">
      <alignment horizontal="left"/>
    </xf>
    <xf numFmtId="0" fontId="12" fillId="0" borderId="6" xfId="0" applyFont="1" applyBorder="1"/>
    <xf numFmtId="0" fontId="7" fillId="0" borderId="6" xfId="0" applyFont="1" applyBorder="1"/>
    <xf numFmtId="164" fontId="19" fillId="0" borderId="7" xfId="0" applyNumberFormat="1" applyFont="1" applyFill="1" applyBorder="1" applyAlignment="1">
      <alignment horizontal="center"/>
    </xf>
    <xf numFmtId="0" fontId="12" fillId="0" borderId="8" xfId="0" applyFont="1" applyBorder="1" applyAlignment="1">
      <alignment horizontal="right"/>
    </xf>
    <xf numFmtId="0" fontId="12" fillId="0" borderId="4" xfId="0" applyFont="1" applyBorder="1" applyAlignment="1">
      <alignment horizontal="center"/>
    </xf>
    <xf numFmtId="0" fontId="12" fillId="0" borderId="4" xfId="0" applyFont="1" applyBorder="1"/>
    <xf numFmtId="0" fontId="12" fillId="0" borderId="4" xfId="0" quotePrefix="1" applyFont="1" applyBorder="1" applyAlignment="1">
      <alignment horizontal="center"/>
    </xf>
    <xf numFmtId="164" fontId="12" fillId="0" borderId="9" xfId="0" applyNumberFormat="1" applyFont="1" applyFill="1" applyBorder="1" applyAlignment="1">
      <alignment horizontal="center"/>
    </xf>
    <xf numFmtId="0" fontId="7" fillId="0" borderId="5" xfId="0" applyFont="1" applyBorder="1" applyAlignment="1">
      <alignment horizontal="right"/>
    </xf>
    <xf numFmtId="0" fontId="7" fillId="0" borderId="6" xfId="0" applyFont="1" applyBorder="1" applyAlignment="1">
      <alignment horizontal="center"/>
    </xf>
    <xf numFmtId="164" fontId="7" fillId="0" borderId="7" xfId="0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2" fillId="0" borderId="0" xfId="0" quotePrefix="1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18" fillId="0" borderId="0" xfId="0" applyFont="1"/>
    <xf numFmtId="0" fontId="10" fillId="0" borderId="0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2" fontId="9" fillId="0" borderId="0" xfId="0" applyNumberFormat="1" applyFont="1" applyBorder="1" applyAlignment="1">
      <alignment horizontal="center"/>
    </xf>
    <xf numFmtId="0" fontId="9" fillId="0" borderId="1" xfId="0" applyFont="1" applyBorder="1" applyAlignment="1">
      <alignment horizontal="right"/>
    </xf>
    <xf numFmtId="0" fontId="17" fillId="0" borderId="0" xfId="0" applyFont="1" applyBorder="1"/>
    <xf numFmtId="2" fontId="17" fillId="0" borderId="0" xfId="0" applyNumberFormat="1" applyFont="1" applyBorder="1"/>
    <xf numFmtId="0" fontId="12" fillId="0" borderId="1" xfId="0" quotePrefix="1" applyFont="1" applyBorder="1" applyAlignment="1">
      <alignment horizontal="right"/>
    </xf>
    <xf numFmtId="0" fontId="18" fillId="0" borderId="0" xfId="0" applyFont="1" applyBorder="1" applyAlignment="1">
      <alignment horizontal="center"/>
    </xf>
    <xf numFmtId="0" fontId="7" fillId="0" borderId="1" xfId="0" applyFont="1" applyBorder="1" applyAlignment="1">
      <alignment horizontal="right"/>
    </xf>
    <xf numFmtId="0" fontId="21" fillId="0" borderId="0" xfId="0" applyFont="1" applyBorder="1"/>
    <xf numFmtId="0" fontId="9" fillId="0" borderId="0" xfId="0" quotePrefix="1" applyFont="1" applyFill="1" applyBorder="1" applyAlignment="1">
      <alignment horizontal="left"/>
    </xf>
    <xf numFmtId="0" fontId="10" fillId="0" borderId="0" xfId="0" applyFont="1" applyFill="1"/>
    <xf numFmtId="164" fontId="7" fillId="0" borderId="10" xfId="0" applyNumberFormat="1" applyFont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7" fillId="0" borderId="0" xfId="0" quotePrefix="1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7" fillId="0" borderId="8" xfId="0" applyFont="1" applyBorder="1" applyAlignment="1">
      <alignment horizontal="right"/>
    </xf>
    <xf numFmtId="0" fontId="20" fillId="0" borderId="0" xfId="0" applyFont="1"/>
    <xf numFmtId="0" fontId="19" fillId="0" borderId="1" xfId="0" applyFont="1" applyBorder="1" applyAlignment="1">
      <alignment horizontal="left"/>
    </xf>
    <xf numFmtId="0" fontId="19" fillId="0" borderId="11" xfId="0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4" fontId="19" fillId="0" borderId="10" xfId="0" applyNumberFormat="1" applyFont="1" applyFill="1" applyBorder="1" applyAlignment="1">
      <alignment horizontal="right"/>
    </xf>
    <xf numFmtId="0" fontId="4" fillId="0" borderId="0" xfId="0" applyFont="1" applyBorder="1"/>
    <xf numFmtId="0" fontId="22" fillId="0" borderId="0" xfId="0" applyFont="1" applyBorder="1"/>
    <xf numFmtId="0" fontId="23" fillId="0" borderId="0" xfId="0" applyFont="1" applyAlignment="1">
      <alignment horizontal="justify"/>
    </xf>
    <xf numFmtId="0" fontId="7" fillId="2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1" fontId="9" fillId="0" borderId="12" xfId="0" applyNumberFormat="1" applyFont="1" applyFill="1" applyBorder="1" applyAlignment="1">
      <alignment horizontal="right"/>
    </xf>
    <xf numFmtId="1" fontId="3" fillId="0" borderId="12" xfId="0" applyNumberFormat="1" applyFont="1" applyFill="1" applyBorder="1" applyAlignment="1">
      <alignment horizontal="right"/>
    </xf>
    <xf numFmtId="0" fontId="7" fillId="0" borderId="13" xfId="0" applyFont="1" applyFill="1" applyBorder="1" applyAlignment="1">
      <alignment horizontal="right"/>
    </xf>
    <xf numFmtId="0" fontId="7" fillId="0" borderId="6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19" fillId="0" borderId="11" xfId="0" applyFont="1" applyFill="1" applyBorder="1" applyAlignment="1">
      <alignment horizontal="center"/>
    </xf>
    <xf numFmtId="0" fontId="23" fillId="0" borderId="0" xfId="0" applyFont="1" applyFill="1" applyAlignment="1">
      <alignment horizontal="justify"/>
    </xf>
    <xf numFmtId="49" fontId="2" fillId="0" borderId="1" xfId="0" applyNumberFormat="1" applyFont="1" applyBorder="1" applyAlignment="1">
      <alignment horizontal="right"/>
    </xf>
    <xf numFmtId="0" fontId="12" fillId="0" borderId="5" xfId="0" applyFont="1" applyFill="1" applyBorder="1" applyAlignment="1">
      <alignment horizontal="left"/>
    </xf>
    <xf numFmtId="2" fontId="7" fillId="0" borderId="6" xfId="0" applyNumberFormat="1" applyFont="1" applyBorder="1" applyAlignment="1">
      <alignment horizontal="center"/>
    </xf>
    <xf numFmtId="164" fontId="7" fillId="0" borderId="10" xfId="0" applyNumberFormat="1" applyFont="1" applyFill="1" applyBorder="1" applyAlignment="1">
      <alignment horizontal="center"/>
    </xf>
    <xf numFmtId="0" fontId="12" fillId="0" borderId="2" xfId="0" applyFont="1" applyBorder="1"/>
    <xf numFmtId="0" fontId="12" fillId="0" borderId="14" xfId="0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/>
    </xf>
    <xf numFmtId="1" fontId="7" fillId="0" borderId="14" xfId="0" applyNumberFormat="1" applyFont="1" applyFill="1" applyBorder="1" applyAlignment="1">
      <alignment horizontal="center"/>
    </xf>
    <xf numFmtId="1" fontId="7" fillId="0" borderId="12" xfId="0" applyNumberFormat="1" applyFont="1" applyFill="1" applyBorder="1" applyAlignment="1">
      <alignment horizontal="right"/>
    </xf>
    <xf numFmtId="1" fontId="12" fillId="0" borderId="12" xfId="0" applyNumberFormat="1" applyFont="1" applyFill="1" applyBorder="1" applyAlignment="1">
      <alignment horizontal="right"/>
    </xf>
    <xf numFmtId="3" fontId="13" fillId="0" borderId="12" xfId="0" applyNumberFormat="1" applyFont="1" applyFill="1" applyBorder="1" applyAlignment="1">
      <alignment horizontal="right"/>
    </xf>
    <xf numFmtId="3" fontId="13" fillId="0" borderId="12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9" fillId="0" borderId="12" xfId="0" applyNumberFormat="1" applyFont="1" applyFill="1" applyBorder="1" applyAlignment="1">
      <alignment horizontal="right"/>
    </xf>
    <xf numFmtId="3" fontId="7" fillId="0" borderId="6" xfId="0" applyNumberFormat="1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3" fontId="13" fillId="0" borderId="13" xfId="0" applyNumberFormat="1" applyFont="1" applyFill="1" applyBorder="1" applyAlignment="1">
      <alignment horizontal="right"/>
    </xf>
    <xf numFmtId="3" fontId="7" fillId="0" borderId="4" xfId="0" applyNumberFormat="1" applyFont="1" applyFill="1" applyBorder="1" applyAlignment="1">
      <alignment horizontal="center"/>
    </xf>
    <xf numFmtId="3" fontId="19" fillId="0" borderId="11" xfId="0" applyNumberFormat="1" applyFont="1" applyFill="1" applyBorder="1" applyAlignment="1">
      <alignment horizontal="center"/>
    </xf>
    <xf numFmtId="3" fontId="19" fillId="0" borderId="0" xfId="0" applyNumberFormat="1" applyFont="1" applyFill="1" applyBorder="1" applyAlignment="1">
      <alignment horizontal="center"/>
    </xf>
    <xf numFmtId="3" fontId="0" fillId="0" borderId="0" xfId="0" applyNumberFormat="1"/>
    <xf numFmtId="3" fontId="9" fillId="0" borderId="10" xfId="0" applyNumberFormat="1" applyFont="1" applyFill="1" applyBorder="1" applyAlignment="1">
      <alignment horizontal="right"/>
    </xf>
    <xf numFmtId="3" fontId="3" fillId="0" borderId="10" xfId="0" applyNumberFormat="1" applyFont="1" applyFill="1" applyBorder="1" applyAlignment="1">
      <alignment horizontal="right"/>
    </xf>
    <xf numFmtId="3" fontId="7" fillId="0" borderId="7" xfId="0" applyNumberFormat="1" applyFont="1" applyFill="1" applyBorder="1" applyAlignment="1">
      <alignment horizontal="right"/>
    </xf>
    <xf numFmtId="3" fontId="7" fillId="0" borderId="10" xfId="0" applyNumberFormat="1" applyFont="1" applyFill="1" applyBorder="1" applyAlignment="1">
      <alignment horizontal="right"/>
    </xf>
    <xf numFmtId="3" fontId="7" fillId="0" borderId="9" xfId="0" applyNumberFormat="1" applyFont="1" applyFill="1" applyBorder="1" applyAlignment="1">
      <alignment horizontal="right"/>
    </xf>
    <xf numFmtId="3" fontId="19" fillId="0" borderId="15" xfId="0" applyNumberFormat="1" applyFont="1" applyFill="1" applyBorder="1" applyAlignment="1">
      <alignment horizontal="right"/>
    </xf>
    <xf numFmtId="1" fontId="7" fillId="0" borderId="16" xfId="0" quotePrefix="1" applyNumberFormat="1" applyFont="1" applyFill="1" applyBorder="1" applyAlignment="1">
      <alignment horizontal="right"/>
    </xf>
    <xf numFmtId="0" fontId="0" fillId="0" borderId="3" xfId="0" applyBorder="1"/>
    <xf numFmtId="3" fontId="0" fillId="0" borderId="16" xfId="0" applyNumberFormat="1" applyFill="1" applyBorder="1"/>
    <xf numFmtId="166" fontId="4" fillId="0" borderId="17" xfId="0" applyNumberFormat="1" applyFont="1" applyFill="1" applyBorder="1" applyAlignment="1">
      <alignment horizontal="right"/>
    </xf>
    <xf numFmtId="0" fontId="7" fillId="0" borderId="19" xfId="0" applyFont="1" applyBorder="1" applyAlignment="1">
      <alignment horizontal="center"/>
    </xf>
    <xf numFmtId="49" fontId="17" fillId="0" borderId="1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right"/>
    </xf>
    <xf numFmtId="0" fontId="7" fillId="0" borderId="20" xfId="0" quotePrefix="1" applyFont="1" applyBorder="1" applyAlignment="1">
      <alignment horizontal="right"/>
    </xf>
    <xf numFmtId="0" fontId="18" fillId="0" borderId="21" xfId="0" applyFont="1" applyBorder="1" applyAlignment="1">
      <alignment horizontal="center"/>
    </xf>
    <xf numFmtId="0" fontId="7" fillId="0" borderId="21" xfId="0" applyFont="1" applyBorder="1" applyAlignment="1">
      <alignment horizontal="left"/>
    </xf>
    <xf numFmtId="0" fontId="7" fillId="0" borderId="21" xfId="0" applyFont="1" applyBorder="1"/>
    <xf numFmtId="3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3" fontId="19" fillId="0" borderId="0" xfId="0" applyNumberFormat="1" applyFont="1" applyBorder="1" applyAlignment="1">
      <alignment horizontal="right"/>
    </xf>
    <xf numFmtId="3" fontId="19" fillId="0" borderId="0" xfId="0" applyNumberFormat="1" applyFont="1" applyFill="1" applyBorder="1" applyAlignment="1">
      <alignment horizontal="right"/>
    </xf>
    <xf numFmtId="3" fontId="19" fillId="0" borderId="10" xfId="0" applyNumberFormat="1" applyFont="1" applyFill="1" applyBorder="1" applyAlignment="1">
      <alignment horizontal="right"/>
    </xf>
    <xf numFmtId="0" fontId="19" fillId="0" borderId="23" xfId="0" applyFont="1" applyFill="1" applyBorder="1" applyAlignment="1">
      <alignment horizontal="left"/>
    </xf>
    <xf numFmtId="0" fontId="19" fillId="0" borderId="23" xfId="0" applyFont="1" applyBorder="1" applyAlignment="1">
      <alignment horizontal="center"/>
    </xf>
    <xf numFmtId="3" fontId="19" fillId="0" borderId="23" xfId="0" applyNumberFormat="1" applyFont="1" applyFill="1" applyBorder="1" applyAlignment="1">
      <alignment horizontal="right"/>
    </xf>
    <xf numFmtId="3" fontId="19" fillId="0" borderId="24" xfId="0" applyNumberFormat="1" applyFont="1" applyFill="1" applyBorder="1" applyAlignment="1">
      <alignment horizontal="right"/>
    </xf>
    <xf numFmtId="0" fontId="7" fillId="0" borderId="18" xfId="0" applyFont="1" applyFill="1" applyBorder="1" applyAlignment="1">
      <alignment horizontal="right"/>
    </xf>
    <xf numFmtId="0" fontId="12" fillId="0" borderId="25" xfId="0" applyFont="1" applyBorder="1" applyAlignment="1">
      <alignment horizontal="right"/>
    </xf>
    <xf numFmtId="0" fontId="12" fillId="0" borderId="26" xfId="0" applyFont="1" applyBorder="1" applyAlignment="1">
      <alignment horizontal="center"/>
    </xf>
    <xf numFmtId="0" fontId="12" fillId="0" borderId="26" xfId="0" applyFont="1" applyBorder="1"/>
    <xf numFmtId="165" fontId="12" fillId="0" borderId="26" xfId="0" applyNumberFormat="1" applyFont="1" applyFill="1" applyBorder="1" applyAlignment="1">
      <alignment horizontal="center"/>
    </xf>
    <xf numFmtId="3" fontId="12" fillId="0" borderId="26" xfId="0" applyNumberFormat="1" applyFont="1" applyFill="1" applyBorder="1" applyAlignment="1">
      <alignment horizontal="center"/>
    </xf>
    <xf numFmtId="0" fontId="14" fillId="0" borderId="27" xfId="0" quotePrefix="1" applyFont="1" applyBorder="1" applyAlignment="1">
      <alignment horizontal="right"/>
    </xf>
    <xf numFmtId="0" fontId="15" fillId="0" borderId="27" xfId="0" applyFont="1" applyBorder="1"/>
    <xf numFmtId="3" fontId="15" fillId="0" borderId="27" xfId="0" applyNumberFormat="1" applyFont="1" applyBorder="1"/>
    <xf numFmtId="0" fontId="15" fillId="0" borderId="27" xfId="0" applyFont="1" applyBorder="1" applyAlignment="1">
      <alignment horizontal="center"/>
    </xf>
    <xf numFmtId="166" fontId="4" fillId="0" borderId="28" xfId="0" applyNumberFormat="1" applyFont="1" applyFill="1" applyBorder="1" applyAlignment="1">
      <alignment horizontal="right"/>
    </xf>
    <xf numFmtId="0" fontId="7" fillId="0" borderId="6" xfId="0" applyFont="1" applyBorder="1" applyAlignment="1">
      <alignment horizontal="right"/>
    </xf>
    <xf numFmtId="3" fontId="0" fillId="0" borderId="6" xfId="0" applyNumberFormat="1" applyFill="1" applyBorder="1"/>
    <xf numFmtId="3" fontId="0" fillId="0" borderId="0" xfId="0" applyNumberFormat="1" applyFill="1" applyBorder="1"/>
    <xf numFmtId="0" fontId="7" fillId="0" borderId="4" xfId="0" applyFont="1" applyBorder="1" applyAlignment="1">
      <alignment horizontal="right"/>
    </xf>
    <xf numFmtId="3" fontId="0" fillId="0" borderId="4" xfId="0" applyNumberFormat="1" applyFill="1" applyBorder="1"/>
    <xf numFmtId="0" fontId="7" fillId="0" borderId="29" xfId="0" applyFont="1" applyBorder="1"/>
    <xf numFmtId="0" fontId="3" fillId="0" borderId="1" xfId="0" applyFont="1" applyBorder="1" applyAlignment="1">
      <alignment horizontal="right" vertical="top"/>
    </xf>
    <xf numFmtId="0" fontId="3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3" fontId="3" fillId="0" borderId="10" xfId="0" applyNumberFormat="1" applyFont="1" applyFill="1" applyBorder="1" applyAlignment="1">
      <alignment horizontal="right" vertical="top"/>
    </xf>
    <xf numFmtId="0" fontId="25" fillId="0" borderId="0" xfId="1" applyFont="1" applyBorder="1" applyAlignment="1">
      <alignment horizontal="center"/>
    </xf>
    <xf numFmtId="1" fontId="9" fillId="0" borderId="30" xfId="0" applyNumberFormat="1" applyFont="1" applyFill="1" applyBorder="1" applyAlignment="1">
      <alignment horizontal="right"/>
    </xf>
    <xf numFmtId="0" fontId="9" fillId="0" borderId="30" xfId="0" applyFont="1" applyBorder="1" applyAlignment="1">
      <alignment horizontal="center"/>
    </xf>
    <xf numFmtId="0" fontId="9" fillId="0" borderId="21" xfId="0" applyFont="1" applyFill="1" applyBorder="1" applyAlignment="1">
      <alignment horizontal="center"/>
    </xf>
    <xf numFmtId="3" fontId="25" fillId="0" borderId="12" xfId="1" applyNumberFormat="1" applyFont="1" applyFill="1" applyBorder="1" applyAlignment="1">
      <alignment horizontal="right"/>
    </xf>
    <xf numFmtId="0" fontId="27" fillId="0" borderId="0" xfId="0" applyFont="1" applyBorder="1" applyAlignment="1">
      <alignment horizontal="left"/>
    </xf>
    <xf numFmtId="1" fontId="3" fillId="0" borderId="12" xfId="0" applyNumberFormat="1" applyFont="1" applyFill="1" applyBorder="1" applyAlignment="1">
      <alignment horizontal="right" vertical="top"/>
    </xf>
    <xf numFmtId="1" fontId="9" fillId="0" borderId="12" xfId="0" applyNumberFormat="1" applyFont="1" applyFill="1" applyBorder="1" applyAlignment="1">
      <alignment horizontal="right" vertical="top"/>
    </xf>
    <xf numFmtId="0" fontId="11" fillId="0" borderId="0" xfId="0" applyFont="1" applyBorder="1" applyAlignment="1">
      <alignment horizontal="center" vertical="top"/>
    </xf>
    <xf numFmtId="166" fontId="12" fillId="0" borderId="32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9" fillId="0" borderId="0" xfId="0" applyFont="1" applyBorder="1" applyAlignment="1">
      <alignment horizontal="left" vertical="top"/>
    </xf>
    <xf numFmtId="0" fontId="9" fillId="0" borderId="0" xfId="0" applyFont="1" applyBorder="1" applyAlignment="1">
      <alignment vertical="top"/>
    </xf>
    <xf numFmtId="3" fontId="9" fillId="0" borderId="10" xfId="0" applyNumberFormat="1" applyFont="1" applyBorder="1" applyAlignment="1">
      <alignment horizontal="right"/>
    </xf>
    <xf numFmtId="0" fontId="28" fillId="0" borderId="0" xfId="0" applyFont="1"/>
    <xf numFmtId="0" fontId="27" fillId="0" borderId="0" xfId="0" applyFont="1" applyBorder="1"/>
    <xf numFmtId="1" fontId="27" fillId="0" borderId="12" xfId="0" applyNumberFormat="1" applyFont="1" applyFill="1" applyBorder="1" applyAlignment="1">
      <alignment horizontal="right"/>
    </xf>
    <xf numFmtId="0" fontId="27" fillId="0" borderId="0" xfId="0" applyFont="1" applyFill="1" applyBorder="1" applyAlignment="1">
      <alignment horizontal="center"/>
    </xf>
    <xf numFmtId="0" fontId="23" fillId="0" borderId="0" xfId="0" applyFont="1" applyAlignment="1">
      <alignment horizontal="right"/>
    </xf>
    <xf numFmtId="0" fontId="7" fillId="0" borderId="0" xfId="0" applyFont="1" applyBorder="1" applyAlignment="1">
      <alignment horizontal="center"/>
    </xf>
    <xf numFmtId="0" fontId="2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Border="1" applyAlignment="1">
      <alignment horizontal="center"/>
    </xf>
    <xf numFmtId="3" fontId="13" fillId="0" borderId="16" xfId="0" applyNumberFormat="1" applyFont="1" applyBorder="1" applyAlignment="1">
      <alignment horizontal="right"/>
    </xf>
    <xf numFmtId="1" fontId="10" fillId="0" borderId="0" xfId="0" applyNumberFormat="1" applyFont="1"/>
    <xf numFmtId="3" fontId="31" fillId="0" borderId="10" xfId="0" applyNumberFormat="1" applyFont="1" applyFill="1" applyBorder="1" applyAlignment="1">
      <alignment horizontal="right"/>
    </xf>
    <xf numFmtId="3" fontId="32" fillId="0" borderId="6" xfId="0" applyNumberFormat="1" applyFont="1" applyFill="1" applyBorder="1" applyAlignment="1">
      <alignment horizontal="center"/>
    </xf>
    <xf numFmtId="0" fontId="23" fillId="0" borderId="0" xfId="0" applyFont="1" applyAlignment="1">
      <alignment horizontal="right"/>
    </xf>
    <xf numFmtId="0" fontId="25" fillId="0" borderId="0" xfId="1" applyFont="1" applyFill="1" applyBorder="1" applyAlignment="1">
      <alignment horizontal="left"/>
    </xf>
    <xf numFmtId="0" fontId="17" fillId="0" borderId="0" xfId="0" applyFont="1" applyFill="1" applyBorder="1" applyAlignment="1"/>
    <xf numFmtId="0" fontId="19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7" fillId="3" borderId="6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/>
    </xf>
    <xf numFmtId="0" fontId="25" fillId="0" borderId="0" xfId="1" applyFont="1" applyFill="1" applyBorder="1" applyAlignment="1">
      <alignment horizontal="left" wrapText="1"/>
    </xf>
    <xf numFmtId="0" fontId="17" fillId="0" borderId="0" xfId="0" applyFont="1" applyFill="1" applyBorder="1" applyAlignment="1">
      <alignment wrapText="1"/>
    </xf>
    <xf numFmtId="0" fontId="25" fillId="0" borderId="0" xfId="1" applyFont="1" applyFill="1" applyBorder="1" applyAlignment="1">
      <alignment horizontal="left"/>
    </xf>
    <xf numFmtId="0" fontId="17" fillId="0" borderId="0" xfId="0" applyFont="1" applyFill="1" applyBorder="1" applyAlignment="1"/>
    <xf numFmtId="0" fontId="29" fillId="0" borderId="8" xfId="0" applyFont="1" applyBorder="1" applyAlignment="1">
      <alignment vertical="top" wrapText="1"/>
    </xf>
    <xf numFmtId="0" fontId="29" fillId="0" borderId="4" xfId="0" applyFont="1" applyBorder="1" applyAlignment="1">
      <alignment vertical="top" wrapText="1"/>
    </xf>
    <xf numFmtId="0" fontId="29" fillId="0" borderId="9" xfId="0" applyFont="1" applyBorder="1" applyAlignment="1">
      <alignment vertical="top" wrapText="1"/>
    </xf>
    <xf numFmtId="3" fontId="9" fillId="3" borderId="31" xfId="0" applyNumberFormat="1" applyFont="1" applyFill="1" applyBorder="1" applyAlignment="1">
      <alignment horizontal="right"/>
    </xf>
    <xf numFmtId="0" fontId="25" fillId="0" borderId="0" xfId="1" applyFont="1" applyFill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3" fontId="19" fillId="0" borderId="14" xfId="0" applyNumberFormat="1" applyFont="1" applyFill="1" applyBorder="1" applyAlignment="1">
      <alignment horizontal="center"/>
    </xf>
    <xf numFmtId="3" fontId="12" fillId="0" borderId="13" xfId="0" applyNumberFormat="1" applyFont="1" applyFill="1" applyBorder="1" applyAlignment="1">
      <alignment horizontal="center"/>
    </xf>
    <xf numFmtId="3" fontId="7" fillId="0" borderId="14" xfId="0" applyNumberFormat="1" applyFont="1" applyFill="1" applyBorder="1" applyAlignment="1">
      <alignment horizontal="center"/>
    </xf>
    <xf numFmtId="3" fontId="7" fillId="0" borderId="12" xfId="0" applyNumberFormat="1" applyFont="1" applyFill="1" applyBorder="1" applyAlignment="1">
      <alignment horizontal="center"/>
    </xf>
    <xf numFmtId="3" fontId="3" fillId="3" borderId="12" xfId="0" applyNumberFormat="1" applyFont="1" applyFill="1" applyBorder="1" applyAlignment="1">
      <alignment horizontal="right" vertical="top"/>
    </xf>
    <xf numFmtId="3" fontId="9" fillId="3" borderId="12" xfId="0" applyNumberFormat="1" applyFont="1" applyFill="1" applyBorder="1" applyAlignment="1">
      <alignment horizontal="right"/>
    </xf>
    <xf numFmtId="3" fontId="11" fillId="3" borderId="12" xfId="0" applyNumberFormat="1" applyFont="1" applyFill="1" applyBorder="1" applyAlignment="1">
      <alignment horizontal="right"/>
    </xf>
    <xf numFmtId="3" fontId="3" fillId="3" borderId="12" xfId="0" applyNumberFormat="1" applyFont="1" applyFill="1" applyBorder="1" applyAlignment="1">
      <alignment horizontal="right"/>
    </xf>
    <xf numFmtId="0" fontId="25" fillId="0" borderId="2" xfId="1" applyFont="1" applyFill="1" applyBorder="1" applyAlignment="1">
      <alignment horizontal="left" wrapText="1"/>
    </xf>
    <xf numFmtId="164" fontId="13" fillId="0" borderId="9" xfId="0" applyNumberFormat="1" applyFont="1" applyFill="1" applyBorder="1" applyAlignment="1">
      <alignment horizontal="right"/>
    </xf>
    <xf numFmtId="4" fontId="3" fillId="3" borderId="31" xfId="0" applyNumberFormat="1" applyFont="1" applyFill="1" applyBorder="1" applyAlignment="1">
      <alignment horizontal="right" vertical="top"/>
    </xf>
    <xf numFmtId="3" fontId="30" fillId="0" borderId="12" xfId="0" applyNumberFormat="1" applyFont="1" applyFill="1" applyBorder="1" applyAlignment="1">
      <alignment horizontal="right"/>
    </xf>
    <xf numFmtId="3" fontId="3" fillId="3" borderId="31" xfId="0" applyNumberFormat="1" applyFont="1" applyFill="1" applyBorder="1" applyAlignment="1">
      <alignment horizontal="right" vertical="top"/>
    </xf>
    <xf numFmtId="0" fontId="12" fillId="0" borderId="1" xfId="0" applyFont="1" applyFill="1" applyBorder="1" applyAlignment="1">
      <alignment horizontal="center" wrapText="1"/>
    </xf>
    <xf numFmtId="1" fontId="7" fillId="0" borderId="13" xfId="0" applyNumberFormat="1" applyFont="1" applyFill="1" applyBorder="1" applyAlignment="1">
      <alignment horizontal="right"/>
    </xf>
  </cellXfs>
  <cellStyles count="3">
    <cellStyle name="Normální" xfId="0" builtinId="0"/>
    <cellStyle name="normální_D11-SGGT" xfId="1" xr:uid="{00000000-0005-0000-0000-000001000000}"/>
    <cellStyle name="Styl 1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0"/>
  <sheetViews>
    <sheetView tabSelected="1" view="pageBreakPreview" topLeftCell="A13" zoomScale="110" zoomScaleNormal="100" zoomScaleSheetLayoutView="110" workbookViewId="0">
      <selection activeCell="D98" sqref="D98"/>
    </sheetView>
  </sheetViews>
  <sheetFormatPr defaultRowHeight="13.2" x14ac:dyDescent="0.25"/>
  <cols>
    <col min="1" max="1" width="5.6640625" style="41" customWidth="1"/>
    <col min="2" max="2" width="5" style="184" customWidth="1"/>
    <col min="3" max="3" width="22.6640625" style="36" customWidth="1"/>
    <col min="4" max="4" width="15.109375" style="36" customWidth="1"/>
    <col min="5" max="5" width="13.33203125" style="36" customWidth="1"/>
    <col min="6" max="6" width="26.109375" style="36" customWidth="1"/>
    <col min="7" max="7" width="8.44140625" style="86" customWidth="1"/>
    <col min="8" max="8" width="13.109375" style="184" customWidth="1"/>
    <col min="9" max="9" width="13.33203125" style="110" customWidth="1"/>
    <col min="10" max="10" width="16.77734375" style="40" customWidth="1"/>
    <col min="12" max="12" width="7.77734375" customWidth="1"/>
  </cols>
  <sheetData>
    <row r="1" spans="1:12" ht="20.399999999999999" customHeight="1" x14ac:dyDescent="0.3">
      <c r="A1" s="96" t="s">
        <v>128</v>
      </c>
      <c r="B1" s="54"/>
      <c r="C1" s="46"/>
      <c r="D1" s="198" t="s">
        <v>130</v>
      </c>
      <c r="E1" s="198"/>
      <c r="F1" s="46"/>
      <c r="G1" s="91"/>
      <c r="H1" s="97"/>
      <c r="I1" s="191"/>
      <c r="J1" s="55"/>
    </row>
    <row r="2" spans="1:12" ht="37.200000000000003" customHeight="1" x14ac:dyDescent="0.25">
      <c r="A2" s="225" t="s">
        <v>135</v>
      </c>
      <c r="B2" s="199"/>
      <c r="C2" s="199"/>
      <c r="D2" s="199"/>
      <c r="E2" s="199"/>
      <c r="F2" s="199"/>
      <c r="G2" s="199"/>
      <c r="H2" s="199"/>
      <c r="I2" s="199"/>
      <c r="J2" s="200"/>
    </row>
    <row r="3" spans="1:12" ht="13.8" thickBot="1" x14ac:dyDescent="0.3">
      <c r="A3" s="68"/>
      <c r="G3" s="87"/>
      <c r="I3" s="114"/>
      <c r="J3" s="98"/>
    </row>
    <row r="4" spans="1:12" x14ac:dyDescent="0.25">
      <c r="A4" s="42" t="s">
        <v>0</v>
      </c>
      <c r="B4" s="43"/>
      <c r="C4" s="44" t="s">
        <v>1</v>
      </c>
      <c r="D4" s="45"/>
      <c r="E4" s="45"/>
      <c r="F4" s="45"/>
      <c r="G4" s="100" t="s">
        <v>41</v>
      </c>
      <c r="H4" s="46"/>
      <c r="I4" s="212" t="s">
        <v>133</v>
      </c>
      <c r="J4" s="47" t="s">
        <v>3</v>
      </c>
    </row>
    <row r="5" spans="1:12" ht="12" customHeight="1" thickBot="1" x14ac:dyDescent="0.3">
      <c r="A5" s="48"/>
      <c r="B5" s="49"/>
      <c r="C5" s="50"/>
      <c r="D5" s="50"/>
      <c r="E5" s="50"/>
      <c r="F5" s="50"/>
      <c r="G5" s="101" t="s">
        <v>51</v>
      </c>
      <c r="H5" s="51" t="s">
        <v>2</v>
      </c>
      <c r="I5" s="213" t="s">
        <v>3</v>
      </c>
      <c r="J5" s="52" t="s">
        <v>4</v>
      </c>
    </row>
    <row r="6" spans="1:12" ht="6" customHeight="1" x14ac:dyDescent="0.25">
      <c r="A6" s="53"/>
      <c r="B6" s="54"/>
      <c r="C6" s="46"/>
      <c r="D6" s="46"/>
      <c r="E6" s="46"/>
      <c r="F6" s="46"/>
      <c r="G6" s="102"/>
      <c r="H6" s="54"/>
      <c r="I6" s="214"/>
      <c r="J6" s="55"/>
    </row>
    <row r="7" spans="1:12" s="59" customFormat="1" ht="15.75" customHeight="1" x14ac:dyDescent="0.25">
      <c r="A7" s="16" t="s">
        <v>5</v>
      </c>
      <c r="B7" s="56"/>
      <c r="C7" s="57" t="s">
        <v>6</v>
      </c>
      <c r="D7" s="17"/>
      <c r="E7" s="36"/>
      <c r="F7" s="36"/>
      <c r="G7" s="103"/>
      <c r="H7" s="58"/>
      <c r="I7" s="215"/>
      <c r="J7" s="116"/>
    </row>
    <row r="8" spans="1:12" s="34" customFormat="1" ht="12" customHeight="1" x14ac:dyDescent="0.25">
      <c r="A8" s="19" t="s">
        <v>7</v>
      </c>
      <c r="B8" s="60"/>
      <c r="C8" s="14" t="s">
        <v>42</v>
      </c>
      <c r="D8" s="61"/>
      <c r="E8" s="62"/>
      <c r="F8" s="21"/>
      <c r="G8" s="88"/>
      <c r="H8" s="35"/>
      <c r="I8" s="108"/>
      <c r="J8" s="116"/>
    </row>
    <row r="9" spans="1:12" s="34" customFormat="1" ht="12" customHeight="1" x14ac:dyDescent="0.25">
      <c r="A9" s="160" t="s">
        <v>7</v>
      </c>
      <c r="B9" s="161">
        <v>1</v>
      </c>
      <c r="C9" s="174" t="s">
        <v>122</v>
      </c>
      <c r="D9" s="175"/>
      <c r="E9" s="175"/>
      <c r="F9" s="175"/>
      <c r="G9" s="170">
        <v>778</v>
      </c>
      <c r="H9" s="162" t="s">
        <v>8</v>
      </c>
      <c r="I9" s="216"/>
      <c r="J9" s="163">
        <f>G9*(I9)</f>
        <v>0</v>
      </c>
      <c r="L9" s="189"/>
    </row>
    <row r="10" spans="1:12" s="34" customFormat="1" ht="12" customHeight="1" x14ac:dyDescent="0.25">
      <c r="A10" s="160" t="s">
        <v>7</v>
      </c>
      <c r="B10" s="161">
        <v>2</v>
      </c>
      <c r="C10" s="174" t="s">
        <v>123</v>
      </c>
      <c r="D10" s="175"/>
      <c r="E10" s="175"/>
      <c r="F10" s="175"/>
      <c r="G10" s="170">
        <v>74</v>
      </c>
      <c r="H10" s="162" t="s">
        <v>8</v>
      </c>
      <c r="I10" s="216"/>
      <c r="J10" s="163">
        <f>G10*(I10)</f>
        <v>0</v>
      </c>
    </row>
    <row r="11" spans="1:12" s="34" customFormat="1" ht="12" customHeight="1" x14ac:dyDescent="0.25">
      <c r="A11" s="160" t="s">
        <v>7</v>
      </c>
      <c r="B11" s="161">
        <v>3</v>
      </c>
      <c r="C11" s="196" t="s">
        <v>125</v>
      </c>
      <c r="D11" s="196"/>
      <c r="E11" s="196"/>
      <c r="F11" s="197"/>
      <c r="G11" s="170">
        <v>20</v>
      </c>
      <c r="H11" s="162" t="s">
        <v>8</v>
      </c>
      <c r="I11" s="216"/>
      <c r="J11" s="163">
        <f>G11*(I11)</f>
        <v>0</v>
      </c>
    </row>
    <row r="12" spans="1:12" s="34" customFormat="1" ht="12" customHeight="1" x14ac:dyDescent="0.25">
      <c r="A12" s="160" t="s">
        <v>7</v>
      </c>
      <c r="B12" s="161">
        <v>4</v>
      </c>
      <c r="C12" s="176" t="s">
        <v>106</v>
      </c>
      <c r="D12" s="177"/>
      <c r="E12" s="177"/>
      <c r="F12" s="177"/>
      <c r="G12" s="171">
        <v>9</v>
      </c>
      <c r="H12" s="172" t="s">
        <v>8</v>
      </c>
      <c r="I12" s="216"/>
      <c r="J12" s="163">
        <f>G12*(I12)</f>
        <v>0</v>
      </c>
    </row>
    <row r="13" spans="1:12" s="34" customFormat="1" ht="12" customHeight="1" x14ac:dyDescent="0.25">
      <c r="A13" s="160" t="s">
        <v>7</v>
      </c>
      <c r="B13" s="161">
        <v>5</v>
      </c>
      <c r="C13" s="176" t="s">
        <v>107</v>
      </c>
      <c r="D13" s="177"/>
      <c r="E13" s="177"/>
      <c r="F13" s="177"/>
      <c r="G13" s="171">
        <v>9</v>
      </c>
      <c r="H13" s="172" t="s">
        <v>8</v>
      </c>
      <c r="I13" s="216"/>
      <c r="J13" s="163">
        <f>G13*(I13)</f>
        <v>0</v>
      </c>
    </row>
    <row r="14" spans="1:12" s="34" customFormat="1" ht="12" customHeight="1" x14ac:dyDescent="0.25">
      <c r="A14" s="63" t="s">
        <v>9</v>
      </c>
      <c r="B14" s="23"/>
      <c r="C14" s="14" t="s">
        <v>43</v>
      </c>
      <c r="D14" s="64"/>
      <c r="E14" s="65"/>
      <c r="F14" s="64"/>
      <c r="G14" s="88"/>
      <c r="H14" s="23"/>
      <c r="I14" s="108"/>
      <c r="J14" s="117"/>
    </row>
    <row r="15" spans="1:12" s="34" customFormat="1" ht="12" customHeight="1" x14ac:dyDescent="0.25">
      <c r="A15" s="63" t="s">
        <v>9</v>
      </c>
      <c r="B15" s="23">
        <v>1</v>
      </c>
      <c r="C15" s="20" t="s">
        <v>108</v>
      </c>
      <c r="D15" s="21"/>
      <c r="E15" s="21"/>
      <c r="F15" s="21"/>
      <c r="G15" s="88">
        <v>133</v>
      </c>
      <c r="H15" s="35" t="s">
        <v>55</v>
      </c>
      <c r="I15" s="217"/>
      <c r="J15" s="117">
        <f>G15*(I15)</f>
        <v>0</v>
      </c>
    </row>
    <row r="16" spans="1:12" s="34" customFormat="1" ht="12" customHeight="1" x14ac:dyDescent="0.25">
      <c r="A16" s="63" t="s">
        <v>9</v>
      </c>
      <c r="B16" s="23">
        <v>2</v>
      </c>
      <c r="C16" s="20" t="s">
        <v>109</v>
      </c>
      <c r="D16" s="21"/>
      <c r="E16" s="21"/>
      <c r="F16" s="21"/>
      <c r="G16" s="88">
        <v>4</v>
      </c>
      <c r="H16" s="35" t="s">
        <v>55</v>
      </c>
      <c r="I16" s="217"/>
      <c r="J16" s="117">
        <f>G16*(I16)</f>
        <v>0</v>
      </c>
    </row>
    <row r="17" spans="1:10" s="34" customFormat="1" ht="12" customHeight="1" x14ac:dyDescent="0.25">
      <c r="A17" s="63" t="s">
        <v>9</v>
      </c>
      <c r="B17" s="23">
        <v>3</v>
      </c>
      <c r="C17" s="73" t="s">
        <v>116</v>
      </c>
      <c r="D17" s="15"/>
      <c r="E17" s="15"/>
      <c r="F17" s="15"/>
      <c r="G17" s="88">
        <v>1</v>
      </c>
      <c r="H17" s="74" t="s">
        <v>55</v>
      </c>
      <c r="I17" s="217"/>
      <c r="J17" s="117">
        <f>G17*(I17)</f>
        <v>0</v>
      </c>
    </row>
    <row r="18" spans="1:10" s="34" customFormat="1" ht="12" x14ac:dyDescent="0.25">
      <c r="A18" s="63" t="s">
        <v>9</v>
      </c>
      <c r="B18" s="23">
        <v>4</v>
      </c>
      <c r="C18" s="25" t="s">
        <v>52</v>
      </c>
      <c r="D18" s="21"/>
      <c r="E18" s="21"/>
      <c r="F18" s="21"/>
      <c r="G18" s="88">
        <v>200</v>
      </c>
      <c r="H18" s="35" t="s">
        <v>8</v>
      </c>
      <c r="I18" s="217"/>
      <c r="J18" s="117">
        <f>G18*(I18)</f>
        <v>0</v>
      </c>
    </row>
    <row r="19" spans="1:10" s="34" customFormat="1" ht="12" x14ac:dyDescent="0.25">
      <c r="A19" s="63" t="s">
        <v>9</v>
      </c>
      <c r="B19" s="23">
        <v>5</v>
      </c>
      <c r="C19" s="20" t="s">
        <v>53</v>
      </c>
      <c r="D19" s="21"/>
      <c r="E19" s="21"/>
      <c r="F19" s="21"/>
      <c r="G19" s="88">
        <v>1</v>
      </c>
      <c r="H19" s="35" t="s">
        <v>23</v>
      </c>
      <c r="I19" s="217"/>
      <c r="J19" s="117">
        <f>G19*(I19)</f>
        <v>0</v>
      </c>
    </row>
    <row r="20" spans="1:10" x14ac:dyDescent="0.25">
      <c r="A20" s="63" t="s">
        <v>9</v>
      </c>
      <c r="B20" s="23">
        <v>6</v>
      </c>
      <c r="C20" s="20" t="s">
        <v>54</v>
      </c>
      <c r="D20" s="21"/>
      <c r="E20" s="21"/>
      <c r="F20" s="21"/>
      <c r="G20" s="88">
        <v>863</v>
      </c>
      <c r="H20" s="35" t="s">
        <v>28</v>
      </c>
      <c r="I20" s="217"/>
      <c r="J20" s="117">
        <f>G20*(I20)</f>
        <v>0</v>
      </c>
    </row>
    <row r="21" spans="1:10" x14ac:dyDescent="0.25">
      <c r="A21" s="63" t="s">
        <v>9</v>
      </c>
      <c r="B21" s="23">
        <v>7</v>
      </c>
      <c r="C21" s="20" t="s">
        <v>69</v>
      </c>
      <c r="D21" s="21"/>
      <c r="E21" s="21"/>
      <c r="F21" s="21"/>
      <c r="G21" s="88">
        <v>872</v>
      </c>
      <c r="H21" s="35" t="s">
        <v>28</v>
      </c>
      <c r="I21" s="217"/>
      <c r="J21" s="117">
        <f>G21*(I21)</f>
        <v>0</v>
      </c>
    </row>
    <row r="22" spans="1:10" x14ac:dyDescent="0.25">
      <c r="A22" s="63" t="s">
        <v>9</v>
      </c>
      <c r="B22" s="23">
        <v>8</v>
      </c>
      <c r="C22" s="20" t="s">
        <v>70</v>
      </c>
      <c r="D22" s="21"/>
      <c r="E22" s="21"/>
      <c r="F22" s="21"/>
      <c r="G22" s="88">
        <v>100</v>
      </c>
      <c r="H22" s="35" t="s">
        <v>28</v>
      </c>
      <c r="I22" s="217"/>
      <c r="J22" s="117">
        <f>G22*(I22)</f>
        <v>0</v>
      </c>
    </row>
    <row r="23" spans="1:10" s="59" customFormat="1" ht="13.95" customHeight="1" x14ac:dyDescent="0.25">
      <c r="A23" s="63" t="s">
        <v>9</v>
      </c>
      <c r="B23" s="23">
        <v>9</v>
      </c>
      <c r="C23" s="20" t="s">
        <v>71</v>
      </c>
      <c r="D23" s="21"/>
      <c r="E23" s="21"/>
      <c r="F23" s="21"/>
      <c r="G23" s="216"/>
      <c r="H23" s="33" t="s">
        <v>10</v>
      </c>
      <c r="I23" s="217"/>
      <c r="J23" s="117">
        <f>G23*(I23)</f>
        <v>0</v>
      </c>
    </row>
    <row r="24" spans="1:10" s="59" customFormat="1" ht="13.95" customHeight="1" x14ac:dyDescent="0.25">
      <c r="A24" s="63" t="s">
        <v>9</v>
      </c>
      <c r="B24" s="23">
        <v>10</v>
      </c>
      <c r="C24" s="169" t="s">
        <v>127</v>
      </c>
      <c r="D24" s="180"/>
      <c r="E24" s="180"/>
      <c r="F24" s="180"/>
      <c r="G24" s="181">
        <v>1</v>
      </c>
      <c r="H24" s="182" t="s">
        <v>124</v>
      </c>
      <c r="I24" s="223">
        <v>300000</v>
      </c>
      <c r="J24" s="190">
        <f>G24*(I24)</f>
        <v>300000</v>
      </c>
    </row>
    <row r="25" spans="1:10" s="59" customFormat="1" ht="13.95" customHeight="1" x14ac:dyDescent="0.25">
      <c r="A25" s="63" t="s">
        <v>111</v>
      </c>
      <c r="B25" s="8"/>
      <c r="C25" s="14" t="s">
        <v>110</v>
      </c>
      <c r="D25" s="17"/>
      <c r="E25" s="17"/>
      <c r="F25" s="17"/>
      <c r="G25" s="104"/>
      <c r="H25" s="187"/>
      <c r="I25" s="105"/>
      <c r="J25" s="117"/>
    </row>
    <row r="26" spans="1:10" s="59" customFormat="1" ht="13.95" customHeight="1" x14ac:dyDescent="0.25">
      <c r="A26" s="63" t="s">
        <v>111</v>
      </c>
      <c r="B26" s="23">
        <v>1</v>
      </c>
      <c r="C26" s="25" t="s">
        <v>65</v>
      </c>
      <c r="D26" s="24"/>
      <c r="E26" s="24"/>
      <c r="F26" s="69"/>
      <c r="G26" s="88">
        <v>246</v>
      </c>
      <c r="H26" s="33" t="s">
        <v>23</v>
      </c>
      <c r="I26" s="217"/>
      <c r="J26" s="117">
        <f>G26*(I26)</f>
        <v>0</v>
      </c>
    </row>
    <row r="27" spans="1:10" s="59" customFormat="1" ht="13.95" customHeight="1" x14ac:dyDescent="0.25">
      <c r="A27" s="63" t="s">
        <v>111</v>
      </c>
      <c r="B27" s="23">
        <v>2</v>
      </c>
      <c r="C27" s="25" t="s">
        <v>112</v>
      </c>
      <c r="D27" s="24"/>
      <c r="E27" s="24"/>
      <c r="F27" s="69"/>
      <c r="G27" s="88">
        <v>17</v>
      </c>
      <c r="H27" s="33" t="s">
        <v>23</v>
      </c>
      <c r="I27" s="217"/>
      <c r="J27" s="117">
        <f>G27*(I27)</f>
        <v>0</v>
      </c>
    </row>
    <row r="28" spans="1:10" s="59" customFormat="1" ht="13.95" customHeight="1" x14ac:dyDescent="0.25">
      <c r="A28" s="63" t="s">
        <v>111</v>
      </c>
      <c r="B28" s="23">
        <v>3</v>
      </c>
      <c r="C28" s="25" t="s">
        <v>117</v>
      </c>
      <c r="D28" s="24"/>
      <c r="E28" s="24"/>
      <c r="F28" s="69"/>
      <c r="G28" s="88">
        <v>3</v>
      </c>
      <c r="H28" s="33" t="s">
        <v>23</v>
      </c>
      <c r="I28" s="217"/>
      <c r="J28" s="117">
        <f>G28*(I28)</f>
        <v>0</v>
      </c>
    </row>
    <row r="29" spans="1:10" s="59" customFormat="1" ht="13.95" customHeight="1" x14ac:dyDescent="0.25">
      <c r="A29" s="63" t="s">
        <v>111</v>
      </c>
      <c r="B29" s="23">
        <v>4</v>
      </c>
      <c r="C29" s="1" t="s">
        <v>66</v>
      </c>
      <c r="D29" s="83"/>
      <c r="E29" s="83"/>
      <c r="F29" s="84"/>
      <c r="G29" s="89">
        <v>13</v>
      </c>
      <c r="H29" s="9" t="s">
        <v>23</v>
      </c>
      <c r="I29" s="217"/>
      <c r="J29" s="117">
        <f>G29*(I29)</f>
        <v>0</v>
      </c>
    </row>
    <row r="30" spans="1:10" s="59" customFormat="1" ht="13.95" customHeight="1" x14ac:dyDescent="0.25">
      <c r="A30" s="63" t="s">
        <v>111</v>
      </c>
      <c r="B30" s="23">
        <v>5</v>
      </c>
      <c r="C30" s="1" t="s">
        <v>83</v>
      </c>
      <c r="D30" s="83"/>
      <c r="E30" s="83"/>
      <c r="F30" s="84"/>
      <c r="G30" s="216"/>
      <c r="H30" s="9" t="s">
        <v>10</v>
      </c>
      <c r="I30" s="217"/>
      <c r="J30" s="117">
        <f>G30*(I30)</f>
        <v>0</v>
      </c>
    </row>
    <row r="31" spans="1:10" s="34" customFormat="1" ht="13.8" thickBot="1" x14ac:dyDescent="0.3">
      <c r="A31" s="27"/>
      <c r="B31" s="187"/>
      <c r="C31" s="29" t="s">
        <v>11</v>
      </c>
      <c r="D31" s="30" t="s">
        <v>12</v>
      </c>
      <c r="E31" s="31"/>
      <c r="F31" s="32"/>
      <c r="G31" s="122"/>
      <c r="H31" s="123"/>
      <c r="I31" s="124"/>
      <c r="J31" s="125">
        <f>SUM(J9:J13,J15:J24,J26:J30)</f>
        <v>300000</v>
      </c>
    </row>
    <row r="32" spans="1:10" s="34" customFormat="1" ht="25.2" customHeight="1" thickTop="1" x14ac:dyDescent="0.25">
      <c r="A32" s="66" t="s">
        <v>13</v>
      </c>
      <c r="B32" s="67"/>
      <c r="C32" s="57" t="s">
        <v>14</v>
      </c>
      <c r="D32" s="17"/>
      <c r="E32" s="17"/>
      <c r="F32" s="17"/>
      <c r="G32" s="104"/>
      <c r="H32" s="187"/>
      <c r="I32" s="105"/>
      <c r="J32" s="117"/>
    </row>
    <row r="33" spans="1:10" s="7" customFormat="1" ht="12" x14ac:dyDescent="0.25">
      <c r="A33" s="6" t="s">
        <v>13</v>
      </c>
      <c r="B33" s="23">
        <v>1</v>
      </c>
      <c r="C33" s="1" t="s">
        <v>47</v>
      </c>
      <c r="D33" s="3"/>
      <c r="E33" s="10"/>
      <c r="F33" s="3"/>
      <c r="G33" s="89">
        <v>39</v>
      </c>
      <c r="H33" s="5" t="s">
        <v>8</v>
      </c>
      <c r="I33" s="218"/>
      <c r="J33" s="117">
        <f>G33*(I33)</f>
        <v>0</v>
      </c>
    </row>
    <row r="34" spans="1:10" s="7" customFormat="1" ht="12" x14ac:dyDescent="0.25">
      <c r="A34" s="6" t="s">
        <v>13</v>
      </c>
      <c r="B34" s="23">
        <v>2</v>
      </c>
      <c r="C34" s="1" t="s">
        <v>56</v>
      </c>
      <c r="D34" s="3"/>
      <c r="E34" s="4"/>
      <c r="F34" s="3"/>
      <c r="G34" s="216"/>
      <c r="H34" s="5" t="s">
        <v>10</v>
      </c>
      <c r="I34" s="218"/>
      <c r="J34" s="117">
        <f>G34*(I34)</f>
        <v>0</v>
      </c>
    </row>
    <row r="35" spans="1:10" s="12" customFormat="1" ht="12" x14ac:dyDescent="0.25">
      <c r="A35" s="13" t="s">
        <v>13</v>
      </c>
      <c r="B35" s="23">
        <v>3</v>
      </c>
      <c r="C35" s="20" t="s">
        <v>57</v>
      </c>
      <c r="D35" s="11"/>
      <c r="E35" s="11"/>
      <c r="F35" s="11"/>
      <c r="G35" s="89">
        <v>4</v>
      </c>
      <c r="H35" s="9" t="s">
        <v>15</v>
      </c>
      <c r="I35" s="218"/>
      <c r="J35" s="117">
        <f>G35*(I35)</f>
        <v>0</v>
      </c>
    </row>
    <row r="36" spans="1:10" s="12" customFormat="1" ht="12" x14ac:dyDescent="0.25">
      <c r="A36" s="19" t="s">
        <v>13</v>
      </c>
      <c r="B36" s="23">
        <v>4</v>
      </c>
      <c r="C36" s="20" t="s">
        <v>72</v>
      </c>
      <c r="D36" s="11"/>
      <c r="E36" s="11"/>
      <c r="F36" s="11"/>
      <c r="G36" s="89">
        <v>200</v>
      </c>
      <c r="H36" s="9" t="s">
        <v>28</v>
      </c>
      <c r="I36" s="218"/>
      <c r="J36" s="117">
        <f>G36*(I36)</f>
        <v>0</v>
      </c>
    </row>
    <row r="37" spans="1:10" s="59" customFormat="1" ht="13.2" customHeight="1" x14ac:dyDescent="0.25">
      <c r="A37" s="6" t="s">
        <v>13</v>
      </c>
      <c r="B37" s="23">
        <v>5</v>
      </c>
      <c r="C37" s="25" t="s">
        <v>44</v>
      </c>
      <c r="D37" s="25"/>
      <c r="E37" s="21"/>
      <c r="F37" s="21"/>
      <c r="G37" s="216"/>
      <c r="H37" s="33" t="s">
        <v>16</v>
      </c>
      <c r="I37" s="218"/>
      <c r="J37" s="117">
        <f>G37*(I37)</f>
        <v>0</v>
      </c>
    </row>
    <row r="38" spans="1:10" s="34" customFormat="1" ht="12.6" customHeight="1" thickBot="1" x14ac:dyDescent="0.3">
      <c r="A38" s="27"/>
      <c r="B38" s="187"/>
      <c r="C38" s="29" t="s">
        <v>17</v>
      </c>
      <c r="D38" s="30" t="s">
        <v>12</v>
      </c>
      <c r="E38" s="31"/>
      <c r="F38" s="32"/>
      <c r="G38" s="122"/>
      <c r="H38" s="123"/>
      <c r="I38" s="124"/>
      <c r="J38" s="125">
        <f>SUM(J33:J37)</f>
        <v>0</v>
      </c>
    </row>
    <row r="39" spans="1:10" s="34" customFormat="1" ht="25.5" customHeight="1" thickTop="1" x14ac:dyDescent="0.25">
      <c r="A39" s="95" t="s">
        <v>18</v>
      </c>
      <c r="B39" s="67"/>
      <c r="C39" s="18" t="s">
        <v>59</v>
      </c>
      <c r="D39" s="17"/>
      <c r="E39" s="17"/>
      <c r="F39" s="17"/>
      <c r="G39" s="89"/>
      <c r="H39" s="187"/>
      <c r="I39" s="106"/>
      <c r="J39" s="72"/>
    </row>
    <row r="40" spans="1:10" s="34" customFormat="1" ht="12.6" customHeight="1" x14ac:dyDescent="0.25">
      <c r="A40" s="19" t="s">
        <v>18</v>
      </c>
      <c r="B40" s="23">
        <v>1</v>
      </c>
      <c r="C40" s="20" t="s">
        <v>60</v>
      </c>
      <c r="D40" s="21"/>
      <c r="E40" s="21"/>
      <c r="F40" s="22"/>
      <c r="G40" s="216"/>
      <c r="H40" s="23" t="s">
        <v>16</v>
      </c>
      <c r="I40" s="217"/>
      <c r="J40" s="117">
        <f>G40*(I40)</f>
        <v>0</v>
      </c>
    </row>
    <row r="41" spans="1:10" s="34" customFormat="1" ht="12.6" customHeight="1" x14ac:dyDescent="0.25">
      <c r="A41" s="19" t="s">
        <v>18</v>
      </c>
      <c r="B41" s="33">
        <v>2</v>
      </c>
      <c r="C41" s="73" t="s">
        <v>104</v>
      </c>
      <c r="D41" s="15"/>
      <c r="E41" s="15"/>
      <c r="F41" s="26"/>
      <c r="G41" s="89">
        <v>280</v>
      </c>
      <c r="H41" s="33" t="s">
        <v>28</v>
      </c>
      <c r="I41" s="217"/>
      <c r="J41" s="117">
        <f>G41*(I41)</f>
        <v>0</v>
      </c>
    </row>
    <row r="42" spans="1:10" s="34" customFormat="1" ht="12.6" customHeight="1" x14ac:dyDescent="0.25">
      <c r="A42" s="19" t="s">
        <v>18</v>
      </c>
      <c r="B42" s="23">
        <v>3</v>
      </c>
      <c r="C42" s="20" t="s">
        <v>63</v>
      </c>
      <c r="D42" s="21"/>
      <c r="E42" s="21"/>
      <c r="F42" s="22"/>
      <c r="G42" s="89">
        <v>280</v>
      </c>
      <c r="H42" s="23" t="s">
        <v>28</v>
      </c>
      <c r="I42" s="217"/>
      <c r="J42" s="117">
        <f>G42*(I42)</f>
        <v>0</v>
      </c>
    </row>
    <row r="43" spans="1:10" s="34" customFormat="1" ht="12.6" customHeight="1" x14ac:dyDescent="0.25">
      <c r="A43" s="19" t="s">
        <v>18</v>
      </c>
      <c r="B43" s="33">
        <v>4</v>
      </c>
      <c r="C43" s="20" t="s">
        <v>62</v>
      </c>
      <c r="D43" s="21"/>
      <c r="E43" s="21"/>
      <c r="F43" s="22"/>
      <c r="G43" s="216"/>
      <c r="H43" s="23" t="s">
        <v>10</v>
      </c>
      <c r="I43" s="217"/>
      <c r="J43" s="117">
        <f>G43*(I43)</f>
        <v>0</v>
      </c>
    </row>
    <row r="44" spans="1:10" s="34" customFormat="1" ht="12.6" customHeight="1" x14ac:dyDescent="0.25">
      <c r="A44" s="19" t="s">
        <v>18</v>
      </c>
      <c r="B44" s="23">
        <v>5</v>
      </c>
      <c r="C44" s="1" t="s">
        <v>64</v>
      </c>
      <c r="D44" s="3"/>
      <c r="E44" s="3"/>
      <c r="F44" s="3"/>
      <c r="G44" s="216"/>
      <c r="H44" s="5" t="s">
        <v>16</v>
      </c>
      <c r="I44" s="217"/>
      <c r="J44" s="117">
        <f>G44*(I44)</f>
        <v>0</v>
      </c>
    </row>
    <row r="45" spans="1:10" s="34" customFormat="1" ht="12.6" customHeight="1" thickBot="1" x14ac:dyDescent="0.3">
      <c r="A45" s="27"/>
      <c r="B45" s="187"/>
      <c r="C45" s="29" t="s">
        <v>26</v>
      </c>
      <c r="D45" s="30" t="s">
        <v>12</v>
      </c>
      <c r="E45" s="31"/>
      <c r="F45" s="32"/>
      <c r="G45" s="122"/>
      <c r="H45" s="123"/>
      <c r="I45" s="124"/>
      <c r="J45" s="125">
        <f>SUM(J40:J44)</f>
        <v>0</v>
      </c>
    </row>
    <row r="46" spans="1:10" s="34" customFormat="1" ht="25.5" customHeight="1" thickTop="1" x14ac:dyDescent="0.25">
      <c r="A46" s="95" t="s">
        <v>27</v>
      </c>
      <c r="B46" s="67"/>
      <c r="C46" s="18" t="s">
        <v>58</v>
      </c>
      <c r="D46" s="17"/>
      <c r="E46" s="17"/>
      <c r="F46" s="17"/>
      <c r="G46" s="89"/>
      <c r="H46" s="187"/>
      <c r="I46" s="106"/>
      <c r="J46" s="72"/>
    </row>
    <row r="47" spans="1:10" s="71" customFormat="1" ht="12.6" customHeight="1" x14ac:dyDescent="0.25">
      <c r="A47" s="127" t="s">
        <v>27</v>
      </c>
      <c r="B47" s="33">
        <v>1</v>
      </c>
      <c r="C47" s="73" t="s">
        <v>84</v>
      </c>
      <c r="D47" s="15"/>
      <c r="E47" s="15"/>
      <c r="F47" s="15"/>
      <c r="G47" s="88">
        <f>226+8</f>
        <v>234</v>
      </c>
      <c r="H47" s="33" t="s">
        <v>15</v>
      </c>
      <c r="I47" s="217"/>
      <c r="J47" s="117">
        <f>G47*(I47)</f>
        <v>0</v>
      </c>
    </row>
    <row r="48" spans="1:10" s="71" customFormat="1" ht="12.6" customHeight="1" x14ac:dyDescent="0.25">
      <c r="A48" s="127" t="s">
        <v>27</v>
      </c>
      <c r="B48" s="33">
        <v>2</v>
      </c>
      <c r="C48" s="73" t="s">
        <v>85</v>
      </c>
      <c r="D48" s="15"/>
      <c r="E48" s="15"/>
      <c r="F48" s="15"/>
      <c r="G48" s="88">
        <v>17</v>
      </c>
      <c r="H48" s="33" t="s">
        <v>15</v>
      </c>
      <c r="I48" s="217"/>
      <c r="J48" s="117">
        <f>G48*(I48)</f>
        <v>0</v>
      </c>
    </row>
    <row r="49" spans="1:10" s="71" customFormat="1" ht="12.6" customHeight="1" x14ac:dyDescent="0.25">
      <c r="A49" s="127" t="s">
        <v>27</v>
      </c>
      <c r="B49" s="33">
        <v>3</v>
      </c>
      <c r="C49" s="73" t="s">
        <v>86</v>
      </c>
      <c r="D49" s="15"/>
      <c r="E49" s="15"/>
      <c r="F49" s="15"/>
      <c r="G49" s="88">
        <v>15</v>
      </c>
      <c r="H49" s="33" t="s">
        <v>15</v>
      </c>
      <c r="I49" s="217"/>
      <c r="J49" s="117">
        <f>G49*(I49)</f>
        <v>0</v>
      </c>
    </row>
    <row r="50" spans="1:10" s="71" customFormat="1" ht="12.6" customHeight="1" x14ac:dyDescent="0.25">
      <c r="A50" s="127" t="s">
        <v>27</v>
      </c>
      <c r="B50" s="33">
        <v>4</v>
      </c>
      <c r="C50" s="73" t="s">
        <v>119</v>
      </c>
      <c r="D50" s="15"/>
      <c r="E50" s="15"/>
      <c r="F50" s="15"/>
      <c r="G50" s="88">
        <v>12</v>
      </c>
      <c r="H50" s="33" t="s">
        <v>15</v>
      </c>
      <c r="I50" s="217"/>
      <c r="J50" s="117">
        <f>G50*(I50)</f>
        <v>0</v>
      </c>
    </row>
    <row r="51" spans="1:10" s="71" customFormat="1" ht="12.6" customHeight="1" x14ac:dyDescent="0.25">
      <c r="A51" s="127" t="s">
        <v>27</v>
      </c>
      <c r="B51" s="33">
        <v>5</v>
      </c>
      <c r="C51" s="73" t="s">
        <v>132</v>
      </c>
      <c r="D51" s="15"/>
      <c r="E51" s="15"/>
      <c r="F51" s="15"/>
      <c r="G51" s="88">
        <v>2</v>
      </c>
      <c r="H51" s="33" t="s">
        <v>15</v>
      </c>
      <c r="I51" s="217"/>
      <c r="J51" s="117">
        <f>G51*(I51)</f>
        <v>0</v>
      </c>
    </row>
    <row r="52" spans="1:10" s="71" customFormat="1" ht="12.6" customHeight="1" x14ac:dyDescent="0.25">
      <c r="A52" s="127" t="s">
        <v>27</v>
      </c>
      <c r="B52" s="33">
        <v>6</v>
      </c>
      <c r="C52" s="73" t="s">
        <v>134</v>
      </c>
      <c r="D52" s="15"/>
      <c r="E52" s="15"/>
      <c r="F52" s="15"/>
      <c r="G52" s="88">
        <v>2</v>
      </c>
      <c r="H52" s="33" t="s">
        <v>15</v>
      </c>
      <c r="I52" s="217"/>
      <c r="J52" s="117">
        <f>G52*(I52)</f>
        <v>0</v>
      </c>
    </row>
    <row r="53" spans="1:10" s="71" customFormat="1" ht="12.6" customHeight="1" x14ac:dyDescent="0.25">
      <c r="A53" s="127" t="s">
        <v>27</v>
      </c>
      <c r="B53" s="33">
        <v>7</v>
      </c>
      <c r="C53" s="73" t="s">
        <v>87</v>
      </c>
      <c r="D53" s="15"/>
      <c r="E53" s="15"/>
      <c r="F53" s="15"/>
      <c r="G53" s="88">
        <v>23</v>
      </c>
      <c r="H53" s="33" t="s">
        <v>15</v>
      </c>
      <c r="I53" s="217"/>
      <c r="J53" s="117">
        <f>G53*(I53)</f>
        <v>0</v>
      </c>
    </row>
    <row r="54" spans="1:10" s="71" customFormat="1" ht="12.6" customHeight="1" x14ac:dyDescent="0.25">
      <c r="A54" s="127" t="s">
        <v>27</v>
      </c>
      <c r="B54" s="33">
        <v>8</v>
      </c>
      <c r="C54" s="73" t="s">
        <v>120</v>
      </c>
      <c r="D54" s="15"/>
      <c r="E54" s="15"/>
      <c r="F54" s="15"/>
      <c r="G54" s="88">
        <v>8</v>
      </c>
      <c r="H54" s="33" t="s">
        <v>15</v>
      </c>
      <c r="I54" s="217"/>
      <c r="J54" s="117">
        <f>G54*(I54)</f>
        <v>0</v>
      </c>
    </row>
    <row r="55" spans="1:10" s="71" customFormat="1" ht="12.6" customHeight="1" x14ac:dyDescent="0.25">
      <c r="A55" s="127" t="s">
        <v>27</v>
      </c>
      <c r="B55" s="33">
        <v>9</v>
      </c>
      <c r="C55" s="73" t="s">
        <v>88</v>
      </c>
      <c r="D55" s="15"/>
      <c r="E55" s="15"/>
      <c r="F55" s="15"/>
      <c r="G55" s="88">
        <v>13</v>
      </c>
      <c r="H55" s="33" t="s">
        <v>15</v>
      </c>
      <c r="I55" s="217"/>
      <c r="J55" s="117">
        <f>G55*(I55)</f>
        <v>0</v>
      </c>
    </row>
    <row r="56" spans="1:10" s="71" customFormat="1" ht="12.6" customHeight="1" x14ac:dyDescent="0.25">
      <c r="A56" s="127" t="s">
        <v>27</v>
      </c>
      <c r="B56" s="33">
        <v>10</v>
      </c>
      <c r="C56" s="73" t="s">
        <v>89</v>
      </c>
      <c r="D56" s="15"/>
      <c r="E56" s="15"/>
      <c r="F56" s="15"/>
      <c r="G56" s="88">
        <v>5</v>
      </c>
      <c r="H56" s="33" t="s">
        <v>15</v>
      </c>
      <c r="I56" s="217"/>
      <c r="J56" s="117">
        <f>G56*(I56)</f>
        <v>0</v>
      </c>
    </row>
    <row r="57" spans="1:10" s="71" customFormat="1" ht="12.6" customHeight="1" x14ac:dyDescent="0.25">
      <c r="A57" s="127" t="s">
        <v>27</v>
      </c>
      <c r="B57" s="33">
        <v>11</v>
      </c>
      <c r="C57" s="73" t="s">
        <v>121</v>
      </c>
      <c r="D57" s="15"/>
      <c r="E57" s="15"/>
      <c r="F57" s="15"/>
      <c r="G57" s="216"/>
      <c r="H57" s="9" t="s">
        <v>16</v>
      </c>
      <c r="I57" s="217"/>
      <c r="J57" s="117">
        <f>G57*(I57)</f>
        <v>0</v>
      </c>
    </row>
    <row r="58" spans="1:10" s="34" customFormat="1" ht="12.6" customHeight="1" thickBot="1" x14ac:dyDescent="0.3">
      <c r="A58" s="68"/>
      <c r="B58" s="187"/>
      <c r="C58" s="29" t="s">
        <v>49</v>
      </c>
      <c r="D58" s="30" t="s">
        <v>12</v>
      </c>
      <c r="E58" s="31"/>
      <c r="F58" s="32"/>
      <c r="G58" s="122"/>
      <c r="H58" s="123"/>
      <c r="I58" s="124"/>
      <c r="J58" s="125">
        <f>SUM(J47:J57)</f>
        <v>0</v>
      </c>
    </row>
    <row r="59" spans="1:10" s="34" customFormat="1" ht="25.2" customHeight="1" thickTop="1" x14ac:dyDescent="0.25">
      <c r="A59" s="95" t="s">
        <v>29</v>
      </c>
      <c r="B59" s="67"/>
      <c r="C59" s="18" t="s">
        <v>19</v>
      </c>
      <c r="D59" s="17"/>
      <c r="E59" s="17"/>
      <c r="F59" s="17"/>
      <c r="G59" s="104"/>
      <c r="H59" s="187"/>
      <c r="I59" s="105"/>
      <c r="J59" s="117"/>
    </row>
    <row r="60" spans="1:10" s="34" customFormat="1" ht="12" x14ac:dyDescent="0.25">
      <c r="A60" s="19" t="s">
        <v>29</v>
      </c>
      <c r="B60" s="5">
        <v>1</v>
      </c>
      <c r="C60" s="1" t="s">
        <v>20</v>
      </c>
      <c r="D60" s="3"/>
      <c r="E60" s="3"/>
      <c r="F60" s="3"/>
      <c r="G60" s="89">
        <v>142</v>
      </c>
      <c r="H60" s="5" t="s">
        <v>23</v>
      </c>
      <c r="I60" s="219"/>
      <c r="J60" s="117">
        <f>G60*(I60)</f>
        <v>0</v>
      </c>
    </row>
    <row r="61" spans="1:10" s="34" customFormat="1" ht="12" x14ac:dyDescent="0.25">
      <c r="A61" s="19" t="s">
        <v>29</v>
      </c>
      <c r="B61" s="5">
        <v>2</v>
      </c>
      <c r="C61" s="2" t="s">
        <v>21</v>
      </c>
      <c r="D61" s="3"/>
      <c r="E61" s="3"/>
      <c r="F61" s="3"/>
      <c r="G61" s="89">
        <v>142</v>
      </c>
      <c r="H61" s="5" t="s">
        <v>23</v>
      </c>
      <c r="I61" s="219"/>
      <c r="J61" s="117">
        <f>G61*(I61)</f>
        <v>0</v>
      </c>
    </row>
    <row r="62" spans="1:10" s="34" customFormat="1" ht="12" x14ac:dyDescent="0.25">
      <c r="A62" s="19" t="s">
        <v>29</v>
      </c>
      <c r="B62" s="5">
        <v>3</v>
      </c>
      <c r="C62" s="2" t="s">
        <v>22</v>
      </c>
      <c r="D62" s="3"/>
      <c r="E62" s="3"/>
      <c r="F62" s="3"/>
      <c r="G62" s="89">
        <v>20</v>
      </c>
      <c r="H62" s="9" t="s">
        <v>23</v>
      </c>
      <c r="I62" s="219"/>
      <c r="J62" s="117">
        <f>G62*(I62)</f>
        <v>0</v>
      </c>
    </row>
    <row r="63" spans="1:10" x14ac:dyDescent="0.25">
      <c r="A63" s="19" t="s">
        <v>29</v>
      </c>
      <c r="B63" s="5">
        <v>4</v>
      </c>
      <c r="C63" s="128" t="s">
        <v>67</v>
      </c>
      <c r="D63" s="10"/>
      <c r="E63" s="10"/>
      <c r="F63" s="10"/>
      <c r="G63" s="216"/>
      <c r="H63" s="9" t="s">
        <v>10</v>
      </c>
      <c r="I63" s="219"/>
      <c r="J63" s="117">
        <f>G63*(I63)</f>
        <v>0</v>
      </c>
    </row>
    <row r="64" spans="1:10" x14ac:dyDescent="0.25">
      <c r="A64" s="19" t="s">
        <v>29</v>
      </c>
      <c r="B64" s="5">
        <v>5</v>
      </c>
      <c r="C64" s="128" t="s">
        <v>25</v>
      </c>
      <c r="D64" s="10"/>
      <c r="E64" s="10"/>
      <c r="F64" s="10"/>
      <c r="G64" s="89">
        <v>142</v>
      </c>
      <c r="H64" s="9" t="s">
        <v>23</v>
      </c>
      <c r="I64" s="219"/>
      <c r="J64" s="117">
        <f>G64*(I64)</f>
        <v>0</v>
      </c>
    </row>
    <row r="65" spans="1:10" x14ac:dyDescent="0.25">
      <c r="A65" s="19" t="s">
        <v>29</v>
      </c>
      <c r="B65" s="5">
        <v>6</v>
      </c>
      <c r="C65" s="128" t="s">
        <v>126</v>
      </c>
      <c r="D65" s="10"/>
      <c r="E65" s="10"/>
      <c r="F65" s="10"/>
      <c r="G65" s="89">
        <v>142</v>
      </c>
      <c r="H65" s="9" t="s">
        <v>23</v>
      </c>
      <c r="I65" s="219"/>
      <c r="J65" s="117">
        <f>G65*(I65)</f>
        <v>0</v>
      </c>
    </row>
    <row r="66" spans="1:10" s="34" customFormat="1" ht="13.8" thickBot="1" x14ac:dyDescent="0.3">
      <c r="A66" s="27"/>
      <c r="B66" s="187"/>
      <c r="C66" s="29" t="s">
        <v>30</v>
      </c>
      <c r="D66" s="30" t="s">
        <v>12</v>
      </c>
      <c r="E66" s="31"/>
      <c r="F66" s="32"/>
      <c r="G66" s="122"/>
      <c r="H66" s="123"/>
      <c r="I66" s="124"/>
      <c r="J66" s="125">
        <f>SUM(J60:J65)</f>
        <v>0</v>
      </c>
    </row>
    <row r="67" spans="1:10" s="34" customFormat="1" ht="23.4" customHeight="1" thickTop="1" x14ac:dyDescent="0.25">
      <c r="A67" s="95" t="s">
        <v>31</v>
      </c>
      <c r="B67" s="8"/>
      <c r="C67" s="18" t="s">
        <v>76</v>
      </c>
      <c r="D67" s="17"/>
      <c r="E67" s="17"/>
      <c r="F67" s="17"/>
      <c r="G67" s="104"/>
      <c r="H67" s="187"/>
      <c r="I67" s="105"/>
      <c r="J67" s="117"/>
    </row>
    <row r="68" spans="1:10" s="34" customFormat="1" ht="12.75" customHeight="1" x14ac:dyDescent="0.25">
      <c r="A68" s="6" t="s">
        <v>31</v>
      </c>
      <c r="B68" s="164">
        <v>1</v>
      </c>
      <c r="C68" s="203" t="s">
        <v>114</v>
      </c>
      <c r="D68" s="204"/>
      <c r="E68" s="204"/>
      <c r="F68" s="204"/>
      <c r="G68" s="216"/>
      <c r="H68" s="164" t="s">
        <v>16</v>
      </c>
      <c r="I68" s="217"/>
      <c r="J68" s="117">
        <f>G68*(I68)</f>
        <v>0</v>
      </c>
    </row>
    <row r="69" spans="1:10" s="34" customFormat="1" ht="12.75" customHeight="1" x14ac:dyDescent="0.25">
      <c r="A69" s="6" t="s">
        <v>31</v>
      </c>
      <c r="B69" s="164">
        <v>2</v>
      </c>
      <c r="C69" s="201" t="s">
        <v>78</v>
      </c>
      <c r="D69" s="202"/>
      <c r="E69" s="202"/>
      <c r="F69" s="202"/>
      <c r="G69" s="216"/>
      <c r="H69" s="164" t="s">
        <v>16</v>
      </c>
      <c r="I69" s="217"/>
      <c r="J69" s="117">
        <f>G69*(I69)</f>
        <v>0</v>
      </c>
    </row>
    <row r="70" spans="1:10" s="34" customFormat="1" ht="12.75" customHeight="1" x14ac:dyDescent="0.25">
      <c r="A70" s="6" t="s">
        <v>31</v>
      </c>
      <c r="B70" s="164">
        <v>3</v>
      </c>
      <c r="C70" s="193" t="s">
        <v>80</v>
      </c>
      <c r="D70" s="194"/>
      <c r="E70" s="194"/>
      <c r="F70" s="194"/>
      <c r="G70" s="216"/>
      <c r="H70" s="164" t="s">
        <v>16</v>
      </c>
      <c r="I70" s="217"/>
      <c r="J70" s="117">
        <f>G70*(I70)</f>
        <v>0</v>
      </c>
    </row>
    <row r="71" spans="1:10" s="34" customFormat="1" ht="12.75" customHeight="1" x14ac:dyDescent="0.25">
      <c r="A71" s="6" t="s">
        <v>31</v>
      </c>
      <c r="B71" s="164">
        <v>4</v>
      </c>
      <c r="C71" s="203" t="s">
        <v>129</v>
      </c>
      <c r="D71" s="204"/>
      <c r="E71" s="204"/>
      <c r="F71" s="204"/>
      <c r="G71" s="168">
        <v>1</v>
      </c>
      <c r="H71" s="164" t="s">
        <v>15</v>
      </c>
      <c r="I71" s="217"/>
      <c r="J71" s="117">
        <f>G71*(I71)</f>
        <v>0</v>
      </c>
    </row>
    <row r="72" spans="1:10" s="34" customFormat="1" ht="12" x14ac:dyDescent="0.25">
      <c r="A72" s="6" t="s">
        <v>31</v>
      </c>
      <c r="B72" s="164">
        <v>5</v>
      </c>
      <c r="C72" s="201" t="s">
        <v>77</v>
      </c>
      <c r="D72" s="202"/>
      <c r="E72" s="202"/>
      <c r="F72" s="202"/>
      <c r="G72" s="168">
        <v>20</v>
      </c>
      <c r="H72" s="209" t="s">
        <v>23</v>
      </c>
      <c r="I72" s="217"/>
      <c r="J72" s="117">
        <f>G72*(I72)</f>
        <v>0</v>
      </c>
    </row>
    <row r="73" spans="1:10" s="34" customFormat="1" ht="12" x14ac:dyDescent="0.25">
      <c r="A73" s="6" t="s">
        <v>31</v>
      </c>
      <c r="B73" s="164">
        <v>6</v>
      </c>
      <c r="C73" s="201" t="s">
        <v>79</v>
      </c>
      <c r="D73" s="201"/>
      <c r="E73" s="201"/>
      <c r="F73" s="220"/>
      <c r="G73" s="216"/>
      <c r="H73" s="33" t="s">
        <v>10</v>
      </c>
      <c r="I73" s="217"/>
      <c r="J73" s="117">
        <f>G73*(I73)</f>
        <v>0</v>
      </c>
    </row>
    <row r="74" spans="1:10" s="71" customFormat="1" ht="12" x14ac:dyDescent="0.25">
      <c r="A74" s="6" t="s">
        <v>31</v>
      </c>
      <c r="B74" s="164">
        <v>7</v>
      </c>
      <c r="C74" s="201" t="s">
        <v>113</v>
      </c>
      <c r="D74" s="201"/>
      <c r="E74" s="201"/>
      <c r="F74" s="220"/>
      <c r="G74" s="168">
        <v>1</v>
      </c>
      <c r="H74" s="33" t="s">
        <v>75</v>
      </c>
      <c r="I74" s="217"/>
      <c r="J74" s="117">
        <f>G74*(I74)</f>
        <v>0</v>
      </c>
    </row>
    <row r="75" spans="1:10" x14ac:dyDescent="0.25">
      <c r="A75" s="6" t="s">
        <v>31</v>
      </c>
      <c r="B75" s="164">
        <v>8</v>
      </c>
      <c r="C75" s="201" t="s">
        <v>64</v>
      </c>
      <c r="D75" s="202"/>
      <c r="E75" s="202"/>
      <c r="F75" s="202"/>
      <c r="G75" s="224"/>
      <c r="H75" s="210" t="s">
        <v>16</v>
      </c>
      <c r="I75" s="208"/>
      <c r="J75" s="117">
        <f>G75*(I75)</f>
        <v>0</v>
      </c>
    </row>
    <row r="76" spans="1:10" s="34" customFormat="1" ht="13.8" thickBot="1" x14ac:dyDescent="0.3">
      <c r="A76" s="77"/>
      <c r="B76" s="38"/>
      <c r="C76" s="149" t="s">
        <v>34</v>
      </c>
      <c r="D76" s="150" t="s">
        <v>12</v>
      </c>
      <c r="E76" s="151"/>
      <c r="F76" s="152"/>
      <c r="G76" s="226"/>
      <c r="H76" s="38"/>
      <c r="I76" s="111"/>
      <c r="J76" s="153">
        <f>SUM(J68:J75)</f>
        <v>0</v>
      </c>
    </row>
    <row r="77" spans="1:10" s="34" customFormat="1" ht="23.25" customHeight="1" x14ac:dyDescent="0.25">
      <c r="A77" s="95" t="s">
        <v>35</v>
      </c>
      <c r="B77" s="67"/>
      <c r="C77" s="18" t="s">
        <v>68</v>
      </c>
      <c r="D77" s="17"/>
      <c r="E77" s="17"/>
      <c r="F77" s="17"/>
      <c r="G77" s="104"/>
      <c r="H77" s="187"/>
      <c r="I77" s="105"/>
      <c r="J77" s="117"/>
    </row>
    <row r="78" spans="1:10" s="34" customFormat="1" ht="12.75" customHeight="1" x14ac:dyDescent="0.25">
      <c r="A78" s="19" t="s">
        <v>35</v>
      </c>
      <c r="B78" s="5">
        <v>1</v>
      </c>
      <c r="C78" s="1" t="s">
        <v>73</v>
      </c>
      <c r="D78" s="3"/>
      <c r="E78" s="3"/>
      <c r="F78" s="3"/>
      <c r="G78" s="89">
        <v>18</v>
      </c>
      <c r="H78" s="5" t="s">
        <v>10</v>
      </c>
      <c r="I78" s="219"/>
      <c r="J78" s="117">
        <f>G78*(I78)</f>
        <v>0</v>
      </c>
    </row>
    <row r="79" spans="1:10" s="34" customFormat="1" ht="12.75" customHeight="1" x14ac:dyDescent="0.25">
      <c r="A79" s="19" t="s">
        <v>35</v>
      </c>
      <c r="B79" s="5">
        <v>2</v>
      </c>
      <c r="C79" s="1" t="s">
        <v>74</v>
      </c>
      <c r="D79" s="3"/>
      <c r="E79" s="3"/>
      <c r="F79" s="3"/>
      <c r="G79" s="89">
        <v>18</v>
      </c>
      <c r="H79" s="5" t="s">
        <v>10</v>
      </c>
      <c r="I79" s="219"/>
      <c r="J79" s="117">
        <f>G79*(I79)</f>
        <v>0</v>
      </c>
    </row>
    <row r="80" spans="1:10" s="34" customFormat="1" ht="12.75" customHeight="1" x14ac:dyDescent="0.25">
      <c r="A80" s="19" t="s">
        <v>35</v>
      </c>
      <c r="B80" s="5">
        <v>3</v>
      </c>
      <c r="C80" s="1" t="s">
        <v>24</v>
      </c>
      <c r="D80" s="3"/>
      <c r="E80" s="3"/>
      <c r="F80" s="3"/>
      <c r="G80" s="216"/>
      <c r="H80" s="9" t="s">
        <v>10</v>
      </c>
      <c r="I80" s="219"/>
      <c r="J80" s="117">
        <f>G80*(I80)</f>
        <v>0</v>
      </c>
    </row>
    <row r="81" spans="1:10" s="34" customFormat="1" ht="13.8" thickBot="1" x14ac:dyDescent="0.3">
      <c r="A81" s="27"/>
      <c r="B81" s="187"/>
      <c r="C81" s="29" t="s">
        <v>36</v>
      </c>
      <c r="D81" s="30" t="s">
        <v>12</v>
      </c>
      <c r="E81" s="31"/>
      <c r="F81" s="32"/>
      <c r="G81" s="122"/>
      <c r="H81" s="123"/>
      <c r="I81" s="124"/>
      <c r="J81" s="125">
        <f>SUM(J78:J80)</f>
        <v>0</v>
      </c>
    </row>
    <row r="82" spans="1:10" s="34" customFormat="1" ht="23.25" customHeight="1" thickTop="1" x14ac:dyDescent="0.25">
      <c r="A82" s="95" t="s">
        <v>37</v>
      </c>
      <c r="B82" s="8"/>
      <c r="C82" s="18" t="s">
        <v>96</v>
      </c>
      <c r="D82" s="17"/>
      <c r="E82" s="17"/>
      <c r="F82" s="17"/>
      <c r="G82" s="104"/>
      <c r="H82" s="187"/>
      <c r="I82" s="105"/>
      <c r="J82" s="117"/>
    </row>
    <row r="83" spans="1:10" s="34" customFormat="1" ht="12.75" customHeight="1" x14ac:dyDescent="0.25">
      <c r="A83" s="19" t="s">
        <v>37</v>
      </c>
      <c r="B83" s="5">
        <v>1</v>
      </c>
      <c r="C83" s="1" t="s">
        <v>97</v>
      </c>
      <c r="D83" s="3"/>
      <c r="E83" s="3"/>
      <c r="F83" s="3"/>
      <c r="G83" s="89">
        <v>20</v>
      </c>
      <c r="H83" s="5" t="s">
        <v>61</v>
      </c>
      <c r="I83" s="219"/>
      <c r="J83" s="117">
        <f>G83*(I83)</f>
        <v>0</v>
      </c>
    </row>
    <row r="84" spans="1:10" s="34" customFormat="1" ht="12.75" customHeight="1" x14ac:dyDescent="0.25">
      <c r="A84" s="19" t="s">
        <v>37</v>
      </c>
      <c r="B84" s="5">
        <v>2</v>
      </c>
      <c r="C84" s="1" t="s">
        <v>98</v>
      </c>
      <c r="D84" s="3"/>
      <c r="E84" s="3"/>
      <c r="F84" s="3"/>
      <c r="G84" s="89">
        <v>20</v>
      </c>
      <c r="H84" s="5" t="s">
        <v>61</v>
      </c>
      <c r="I84" s="219"/>
      <c r="J84" s="117">
        <f>G84*(I84)</f>
        <v>0</v>
      </c>
    </row>
    <row r="85" spans="1:10" s="34" customFormat="1" ht="12.75" customHeight="1" x14ac:dyDescent="0.25">
      <c r="A85" s="19" t="s">
        <v>37</v>
      </c>
      <c r="B85" s="5">
        <v>3</v>
      </c>
      <c r="C85" s="1" t="s">
        <v>24</v>
      </c>
      <c r="D85" s="3"/>
      <c r="E85" s="3"/>
      <c r="F85" s="3"/>
      <c r="G85" s="216"/>
      <c r="H85" s="9" t="s">
        <v>10</v>
      </c>
      <c r="I85" s="219"/>
      <c r="J85" s="117">
        <f>G85*(I85)</f>
        <v>0</v>
      </c>
    </row>
    <row r="86" spans="1:10" s="34" customFormat="1" ht="13.8" thickBot="1" x14ac:dyDescent="0.3">
      <c r="A86" s="27"/>
      <c r="B86" s="187"/>
      <c r="C86" s="29" t="s">
        <v>38</v>
      </c>
      <c r="D86" s="30" t="s">
        <v>12</v>
      </c>
      <c r="E86" s="31"/>
      <c r="F86" s="32"/>
      <c r="G86" s="122"/>
      <c r="H86" s="123"/>
      <c r="I86" s="124"/>
      <c r="J86" s="125">
        <f>SUM(J83:J85)</f>
        <v>0</v>
      </c>
    </row>
    <row r="87" spans="1:10" s="34" customFormat="1" ht="22.95" customHeight="1" thickTop="1" x14ac:dyDescent="0.25">
      <c r="A87" s="95" t="s">
        <v>82</v>
      </c>
      <c r="B87" s="8"/>
      <c r="C87" s="18" t="s">
        <v>32</v>
      </c>
      <c r="D87" s="17"/>
      <c r="E87" s="17"/>
      <c r="F87" s="99"/>
      <c r="G87" s="88"/>
      <c r="H87" s="211"/>
      <c r="I87" s="106"/>
      <c r="J87" s="72"/>
    </row>
    <row r="88" spans="1:10" s="34" customFormat="1" x14ac:dyDescent="0.25">
      <c r="A88" s="19" t="s">
        <v>82</v>
      </c>
      <c r="B88" s="23">
        <v>1</v>
      </c>
      <c r="C88" s="70" t="s">
        <v>46</v>
      </c>
      <c r="D88" s="21"/>
      <c r="E88" s="21"/>
      <c r="F88" s="22"/>
      <c r="G88" s="88"/>
      <c r="H88" s="23"/>
      <c r="I88" s="106"/>
      <c r="J88" s="72"/>
    </row>
    <row r="89" spans="1:10" s="34" customFormat="1" x14ac:dyDescent="0.25">
      <c r="A89" s="19" t="s">
        <v>82</v>
      </c>
      <c r="B89" s="23">
        <v>2</v>
      </c>
      <c r="C89" s="73" t="s">
        <v>115</v>
      </c>
      <c r="D89" s="21"/>
      <c r="E89" s="21"/>
      <c r="F89" s="21"/>
      <c r="G89" s="88"/>
      <c r="H89" s="23"/>
      <c r="I89" s="106"/>
      <c r="J89" s="72"/>
    </row>
    <row r="90" spans="1:10" s="34" customFormat="1" x14ac:dyDescent="0.25">
      <c r="A90" s="19" t="s">
        <v>82</v>
      </c>
      <c r="B90" s="23">
        <v>3</v>
      </c>
      <c r="C90" s="73" t="s">
        <v>78</v>
      </c>
      <c r="D90" s="21"/>
      <c r="E90" s="21"/>
      <c r="F90" s="21"/>
      <c r="G90" s="88"/>
      <c r="H90" s="23"/>
      <c r="I90" s="106"/>
      <c r="J90" s="72"/>
    </row>
    <row r="91" spans="1:10" s="34" customFormat="1" x14ac:dyDescent="0.25">
      <c r="A91" s="19" t="s">
        <v>82</v>
      </c>
      <c r="B91" s="23">
        <v>4</v>
      </c>
      <c r="C91" s="25" t="s">
        <v>33</v>
      </c>
      <c r="D91" s="21"/>
      <c r="E91" s="21"/>
      <c r="F91" s="21"/>
      <c r="G91" s="88"/>
      <c r="H91" s="23"/>
      <c r="I91" s="106"/>
      <c r="J91" s="72"/>
    </row>
    <row r="92" spans="1:10" s="34" customFormat="1" x14ac:dyDescent="0.25">
      <c r="A92" s="19" t="s">
        <v>82</v>
      </c>
      <c r="B92" s="23">
        <v>5</v>
      </c>
      <c r="C92" s="25" t="s">
        <v>90</v>
      </c>
      <c r="D92" s="21"/>
      <c r="E92" s="21"/>
      <c r="F92" s="21"/>
      <c r="G92" s="88"/>
      <c r="H92" s="23"/>
      <c r="I92" s="106"/>
      <c r="J92" s="72"/>
    </row>
    <row r="93" spans="1:10" s="34" customFormat="1" x14ac:dyDescent="0.25">
      <c r="A93" s="19" t="s">
        <v>82</v>
      </c>
      <c r="B93" s="23">
        <v>6</v>
      </c>
      <c r="C93" s="20" t="s">
        <v>91</v>
      </c>
      <c r="D93" s="21"/>
      <c r="E93" s="21"/>
      <c r="F93" s="21"/>
      <c r="G93" s="88"/>
      <c r="H93" s="23"/>
      <c r="I93" s="106"/>
      <c r="J93" s="72"/>
    </row>
    <row r="94" spans="1:10" s="34" customFormat="1" x14ac:dyDescent="0.25">
      <c r="A94" s="19" t="s">
        <v>82</v>
      </c>
      <c r="B94" s="23">
        <v>7</v>
      </c>
      <c r="C94" s="20" t="s">
        <v>92</v>
      </c>
      <c r="D94" s="21"/>
      <c r="E94" s="21"/>
      <c r="F94" s="21"/>
      <c r="G94" s="88"/>
      <c r="H94" s="23"/>
      <c r="I94" s="106"/>
      <c r="J94" s="72"/>
    </row>
    <row r="95" spans="1:10" s="34" customFormat="1" x14ac:dyDescent="0.25">
      <c r="A95" s="19" t="s">
        <v>82</v>
      </c>
      <c r="B95" s="23">
        <v>8</v>
      </c>
      <c r="C95" s="73" t="s">
        <v>93</v>
      </c>
      <c r="D95" s="21"/>
      <c r="E95" s="21"/>
      <c r="F95" s="21"/>
      <c r="G95" s="88"/>
      <c r="H95" s="23"/>
      <c r="I95" s="106"/>
      <c r="J95" s="72"/>
    </row>
    <row r="96" spans="1:10" s="34" customFormat="1" x14ac:dyDescent="0.25">
      <c r="A96" s="19" t="s">
        <v>82</v>
      </c>
      <c r="B96" s="23">
        <v>9</v>
      </c>
      <c r="C96" s="73" t="s">
        <v>94</v>
      </c>
      <c r="D96" s="21"/>
      <c r="E96" s="21"/>
      <c r="F96" s="21"/>
      <c r="G96" s="88"/>
      <c r="H96" s="23"/>
      <c r="I96" s="106"/>
      <c r="J96" s="72"/>
    </row>
    <row r="97" spans="1:10" s="34" customFormat="1" x14ac:dyDescent="0.25">
      <c r="A97" s="19" t="s">
        <v>82</v>
      </c>
      <c r="B97" s="23">
        <v>10</v>
      </c>
      <c r="C97" s="73" t="s">
        <v>50</v>
      </c>
      <c r="D97" s="21"/>
      <c r="E97" s="21"/>
      <c r="F97" s="21"/>
      <c r="G97" s="88"/>
      <c r="H97" s="23"/>
      <c r="I97" s="106"/>
      <c r="J97" s="72"/>
    </row>
    <row r="98" spans="1:10" s="34" customFormat="1" x14ac:dyDescent="0.25">
      <c r="A98" s="19" t="s">
        <v>82</v>
      </c>
      <c r="B98" s="23">
        <v>11</v>
      </c>
      <c r="C98" s="73" t="s">
        <v>95</v>
      </c>
      <c r="D98" s="21"/>
      <c r="E98" s="21"/>
      <c r="F98" s="21"/>
      <c r="G98" s="88"/>
      <c r="H98" s="23"/>
      <c r="I98" s="106"/>
      <c r="J98" s="72"/>
    </row>
    <row r="99" spans="1:10" s="34" customFormat="1" x14ac:dyDescent="0.25">
      <c r="A99" s="19" t="s">
        <v>82</v>
      </c>
      <c r="B99" s="23">
        <v>12</v>
      </c>
      <c r="C99" s="73" t="s">
        <v>99</v>
      </c>
      <c r="D99" s="21"/>
      <c r="E99" s="21"/>
      <c r="F99" s="21"/>
      <c r="G99" s="88"/>
      <c r="H99" s="23"/>
      <c r="I99" s="106"/>
      <c r="J99" s="72"/>
    </row>
    <row r="100" spans="1:10" s="34" customFormat="1" x14ac:dyDescent="0.25">
      <c r="A100" s="19" t="s">
        <v>82</v>
      </c>
      <c r="B100" s="23">
        <v>13</v>
      </c>
      <c r="C100" s="20" t="s">
        <v>79</v>
      </c>
      <c r="D100" s="21"/>
      <c r="E100" s="21"/>
      <c r="F100" s="21"/>
      <c r="G100" s="88"/>
      <c r="H100" s="23"/>
      <c r="I100" s="106"/>
      <c r="J100" s="72"/>
    </row>
    <row r="101" spans="1:10" s="34" customFormat="1" x14ac:dyDescent="0.25">
      <c r="A101" s="19" t="s">
        <v>82</v>
      </c>
      <c r="B101" s="23">
        <v>14</v>
      </c>
      <c r="C101" s="20" t="s">
        <v>48</v>
      </c>
      <c r="D101" s="21"/>
      <c r="E101" s="21"/>
      <c r="F101" s="21"/>
      <c r="G101" s="88"/>
      <c r="H101" s="23"/>
      <c r="I101" s="106"/>
      <c r="J101" s="72"/>
    </row>
    <row r="102" spans="1:10" s="34" customFormat="1" x14ac:dyDescent="0.25">
      <c r="A102" s="19" t="s">
        <v>82</v>
      </c>
      <c r="B102" s="23">
        <v>15</v>
      </c>
      <c r="C102" s="25" t="s">
        <v>45</v>
      </c>
      <c r="D102" s="21"/>
      <c r="E102" s="21"/>
      <c r="F102" s="21"/>
      <c r="G102" s="165"/>
      <c r="H102" s="166"/>
      <c r="I102" s="106"/>
      <c r="J102" s="72"/>
    </row>
    <row r="103" spans="1:10" s="34" customFormat="1" ht="12" x14ac:dyDescent="0.25">
      <c r="A103" s="19"/>
      <c r="B103" s="23"/>
      <c r="C103" s="76" t="s">
        <v>136</v>
      </c>
      <c r="D103" s="21"/>
      <c r="E103" s="21"/>
      <c r="F103" s="21"/>
      <c r="G103" s="222"/>
      <c r="H103" s="167" t="s">
        <v>118</v>
      </c>
      <c r="I103" s="107">
        <f>SUM(J86,J81,J76,J66,J58,J45,J38,J31)</f>
        <v>300000</v>
      </c>
      <c r="J103" s="178">
        <f>+I103*G103</f>
        <v>0</v>
      </c>
    </row>
    <row r="104" spans="1:10" ht="12" customHeight="1" thickBot="1" x14ac:dyDescent="0.3">
      <c r="A104" s="27"/>
      <c r="B104" s="187"/>
      <c r="C104" s="29" t="s">
        <v>81</v>
      </c>
      <c r="D104" s="30" t="s">
        <v>12</v>
      </c>
      <c r="E104" s="31"/>
      <c r="F104" s="32"/>
      <c r="G104" s="143"/>
      <c r="H104" s="126"/>
      <c r="I104" s="188"/>
      <c r="J104" s="125">
        <f>SUM(J103)</f>
        <v>0</v>
      </c>
    </row>
    <row r="105" spans="1:10" s="78" customFormat="1" ht="12" customHeight="1" thickTop="1" thickBot="1" x14ac:dyDescent="0.3">
      <c r="A105" s="77"/>
      <c r="B105" s="38"/>
      <c r="C105" s="37"/>
      <c r="D105" s="37"/>
      <c r="E105" s="37"/>
      <c r="F105" s="37"/>
      <c r="G105" s="90"/>
      <c r="H105" s="38"/>
      <c r="I105" s="111"/>
      <c r="J105" s="221"/>
    </row>
    <row r="106" spans="1:10" s="78" customFormat="1" ht="13.8" thickBot="1" x14ac:dyDescent="0.3">
      <c r="A106" s="144"/>
      <c r="B106" s="145"/>
      <c r="C106" s="146" t="s">
        <v>39</v>
      </c>
      <c r="D106" s="146"/>
      <c r="E106" s="146"/>
      <c r="F106" s="146"/>
      <c r="G106" s="147"/>
      <c r="H106" s="145"/>
      <c r="I106" s="148"/>
      <c r="J106" s="173">
        <f>SUM(J31,J38,J45,J58,J66,J76,J81,J86,J104)</f>
        <v>300000</v>
      </c>
    </row>
    <row r="107" spans="1:10" x14ac:dyDescent="0.25">
      <c r="A107" s="154"/>
      <c r="B107" s="54"/>
      <c r="C107" s="46"/>
      <c r="D107" s="46"/>
      <c r="E107" s="46"/>
      <c r="F107" s="46"/>
      <c r="G107" s="91"/>
      <c r="H107" s="54"/>
      <c r="I107" s="109"/>
      <c r="J107" s="155"/>
    </row>
    <row r="108" spans="1:10" x14ac:dyDescent="0.25">
      <c r="G108" s="87"/>
      <c r="J108" s="156"/>
    </row>
    <row r="109" spans="1:10" ht="13.8" thickBot="1" x14ac:dyDescent="0.3">
      <c r="A109" s="157"/>
      <c r="B109" s="38"/>
      <c r="C109" s="37"/>
      <c r="D109" s="37"/>
      <c r="E109" s="37"/>
      <c r="F109" s="37"/>
      <c r="G109" s="92"/>
      <c r="H109" s="38"/>
      <c r="I109" s="112"/>
      <c r="J109" s="158"/>
    </row>
    <row r="110" spans="1:10" x14ac:dyDescent="0.25">
      <c r="A110" s="53"/>
      <c r="B110" s="54"/>
      <c r="C110" s="46"/>
      <c r="D110" s="46"/>
      <c r="E110" s="46"/>
      <c r="F110" s="46"/>
      <c r="G110" s="91"/>
      <c r="H110" s="54"/>
      <c r="I110" s="109"/>
      <c r="J110" s="118"/>
    </row>
    <row r="111" spans="1:10" x14ac:dyDescent="0.25">
      <c r="A111" s="79" t="s">
        <v>40</v>
      </c>
      <c r="B111" s="187"/>
      <c r="G111" s="87"/>
      <c r="H111" s="187"/>
      <c r="J111" s="119"/>
    </row>
    <row r="112" spans="1:10" s="59" customFormat="1" ht="13.8" thickBot="1" x14ac:dyDescent="0.3">
      <c r="A112" s="77"/>
      <c r="B112" s="38"/>
      <c r="C112" s="37"/>
      <c r="D112" s="37"/>
      <c r="E112" s="37"/>
      <c r="F112" s="37"/>
      <c r="G112" s="92"/>
      <c r="H112" s="38"/>
      <c r="I112" s="112"/>
      <c r="J112" s="120"/>
    </row>
    <row r="113" spans="1:10" s="59" customFormat="1" x14ac:dyDescent="0.25">
      <c r="A113" s="53"/>
      <c r="B113" s="54"/>
      <c r="C113" s="46"/>
      <c r="D113" s="46"/>
      <c r="E113" s="46"/>
      <c r="F113" s="46"/>
      <c r="G113" s="139" t="s">
        <v>101</v>
      </c>
      <c r="H113" s="140"/>
      <c r="I113" s="141"/>
      <c r="J113" s="142" t="s">
        <v>103</v>
      </c>
    </row>
    <row r="114" spans="1:10" s="59" customFormat="1" x14ac:dyDescent="0.25">
      <c r="A114" s="68" t="s">
        <v>5</v>
      </c>
      <c r="B114" s="67"/>
      <c r="C114" s="75" t="str">
        <f>C7</f>
        <v xml:space="preserve">VRTÁNÍ  A  ODKRYVNÉ  PRÁCE </v>
      </c>
      <c r="D114" s="36"/>
      <c r="E114" s="36"/>
      <c r="F114" s="36"/>
      <c r="G114" s="129"/>
      <c r="H114" s="129">
        <f>J31</f>
        <v>300000</v>
      </c>
      <c r="I114" s="129">
        <f>+H114*0.21</f>
        <v>63000</v>
      </c>
      <c r="J114" s="119">
        <f>+I114+H114</f>
        <v>363000</v>
      </c>
    </row>
    <row r="115" spans="1:10" s="59" customFormat="1" x14ac:dyDescent="0.25">
      <c r="A115" s="27" t="s">
        <v>13</v>
      </c>
      <c r="B115" s="67"/>
      <c r="C115" s="75" t="str">
        <f>C32</f>
        <v xml:space="preserve">POLNÍ ZKOUŠKY </v>
      </c>
      <c r="D115" s="36"/>
      <c r="E115" s="36"/>
      <c r="F115" s="36"/>
      <c r="G115" s="129"/>
      <c r="H115" s="129">
        <f>J38</f>
        <v>0</v>
      </c>
      <c r="I115" s="129">
        <f t="shared" ref="I115:I122" si="0">+H115*0.21</f>
        <v>0</v>
      </c>
      <c r="J115" s="119">
        <f t="shared" ref="J115:J122" si="1">+I115+H115</f>
        <v>0</v>
      </c>
    </row>
    <row r="116" spans="1:10" s="59" customFormat="1" x14ac:dyDescent="0.25">
      <c r="A116" s="68" t="s">
        <v>18</v>
      </c>
      <c r="B116" s="67"/>
      <c r="C116" s="28" t="str">
        <f>C39</f>
        <v>GEOFYZIKÁLNÍ PRÁCE</v>
      </c>
      <c r="D116" s="36"/>
      <c r="E116" s="36"/>
      <c r="F116" s="36"/>
      <c r="G116" s="129"/>
      <c r="H116" s="129">
        <f>J45</f>
        <v>0</v>
      </c>
      <c r="I116" s="129">
        <f t="shared" si="0"/>
        <v>0</v>
      </c>
      <c r="J116" s="119">
        <f t="shared" si="1"/>
        <v>0</v>
      </c>
    </row>
    <row r="117" spans="1:10" s="59" customFormat="1" x14ac:dyDescent="0.25">
      <c r="A117" s="68" t="s">
        <v>27</v>
      </c>
      <c r="B117" s="67"/>
      <c r="C117" s="75" t="str">
        <f>C46</f>
        <v>LABORATORNÍ PRÁCE</v>
      </c>
      <c r="D117" s="36"/>
      <c r="E117" s="36"/>
      <c r="F117" s="36"/>
      <c r="G117" s="129"/>
      <c r="H117" s="129">
        <f>J58</f>
        <v>0</v>
      </c>
      <c r="I117" s="129">
        <f t="shared" si="0"/>
        <v>0</v>
      </c>
      <c r="J117" s="119">
        <f t="shared" si="1"/>
        <v>0</v>
      </c>
    </row>
    <row r="118" spans="1:10" s="59" customFormat="1" x14ac:dyDescent="0.25">
      <c r="A118" s="27" t="s">
        <v>29</v>
      </c>
      <c r="B118" s="67"/>
      <c r="C118" s="75" t="str">
        <f>C59</f>
        <v>GEODETICKÉ PRÁCE</v>
      </c>
      <c r="D118" s="36"/>
      <c r="E118" s="36"/>
      <c r="F118" s="36"/>
      <c r="G118" s="129"/>
      <c r="H118" s="129">
        <f>J66</f>
        <v>0</v>
      </c>
      <c r="I118" s="129">
        <f t="shared" si="0"/>
        <v>0</v>
      </c>
      <c r="J118" s="119">
        <f t="shared" si="1"/>
        <v>0</v>
      </c>
    </row>
    <row r="119" spans="1:10" s="59" customFormat="1" x14ac:dyDescent="0.25">
      <c r="A119" s="68" t="s">
        <v>31</v>
      </c>
      <c r="B119" s="67"/>
      <c r="C119" s="28" t="str">
        <f>C67</f>
        <v>HYDROGEOLOGICKÉ PRÁCE</v>
      </c>
      <c r="D119" s="36"/>
      <c r="E119" s="36"/>
      <c r="F119" s="36"/>
      <c r="G119" s="129"/>
      <c r="H119" s="129">
        <f>J76</f>
        <v>0</v>
      </c>
      <c r="I119" s="129">
        <f t="shared" si="0"/>
        <v>0</v>
      </c>
      <c r="J119" s="119">
        <f t="shared" si="1"/>
        <v>0</v>
      </c>
    </row>
    <row r="120" spans="1:10" s="59" customFormat="1" x14ac:dyDescent="0.25">
      <c r="A120" s="68" t="s">
        <v>35</v>
      </c>
      <c r="B120" s="67"/>
      <c r="C120" s="28" t="str">
        <f>C77</f>
        <v>PEDOLOGICKÝ PRŮZKUM</v>
      </c>
      <c r="D120" s="36"/>
      <c r="E120" s="36"/>
      <c r="F120" s="36"/>
      <c r="G120" s="129"/>
      <c r="H120" s="129">
        <f>J81</f>
        <v>0</v>
      </c>
      <c r="I120" s="129">
        <f t="shared" si="0"/>
        <v>0</v>
      </c>
      <c r="J120" s="119">
        <f t="shared" si="1"/>
        <v>0</v>
      </c>
    </row>
    <row r="121" spans="1:10" x14ac:dyDescent="0.25">
      <c r="A121" s="27" t="s">
        <v>37</v>
      </c>
      <c r="B121" s="67"/>
      <c r="C121" s="28" t="str">
        <f>C82</f>
        <v>KOROZNÍ PRŮZKUM</v>
      </c>
      <c r="G121" s="129"/>
      <c r="H121" s="129">
        <f>J86</f>
        <v>0</v>
      </c>
      <c r="I121" s="129">
        <f t="shared" si="0"/>
        <v>0</v>
      </c>
      <c r="J121" s="119">
        <f t="shared" si="1"/>
        <v>0</v>
      </c>
    </row>
    <row r="122" spans="1:10" x14ac:dyDescent="0.25">
      <c r="A122" s="130" t="s">
        <v>82</v>
      </c>
      <c r="B122" s="131"/>
      <c r="C122" s="132" t="str">
        <f>C87</f>
        <v>VÝKONY GEOLOGICKÉ SLUŽBY</v>
      </c>
      <c r="D122" s="133"/>
      <c r="E122" s="133"/>
      <c r="F122" s="133"/>
      <c r="G122" s="134"/>
      <c r="H122" s="134">
        <f>J104</f>
        <v>0</v>
      </c>
      <c r="I122" s="134">
        <f t="shared" si="0"/>
        <v>0</v>
      </c>
      <c r="J122" s="135">
        <f t="shared" si="1"/>
        <v>0</v>
      </c>
    </row>
    <row r="123" spans="1:10" x14ac:dyDescent="0.25">
      <c r="A123" s="68"/>
      <c r="B123" s="67"/>
      <c r="C123" s="28"/>
      <c r="G123" s="195" t="s">
        <v>102</v>
      </c>
      <c r="H123" s="136">
        <f>SUM(H114:H122)</f>
        <v>300000</v>
      </c>
      <c r="I123" s="137">
        <f>SUM(I114:I122)</f>
        <v>63000</v>
      </c>
      <c r="J123" s="138">
        <f>SUM(J114:J122)</f>
        <v>363000</v>
      </c>
    </row>
    <row r="124" spans="1:10" x14ac:dyDescent="0.25">
      <c r="A124" s="68"/>
      <c r="B124" s="187"/>
      <c r="G124" s="87"/>
      <c r="H124" s="187"/>
      <c r="J124" s="119"/>
    </row>
    <row r="125" spans="1:10" x14ac:dyDescent="0.25">
      <c r="A125" s="68"/>
      <c r="B125" s="187"/>
      <c r="F125" s="159"/>
      <c r="G125" s="93"/>
      <c r="H125" s="80" t="s">
        <v>101</v>
      </c>
      <c r="I125" s="113"/>
      <c r="J125" s="121">
        <f>SUM(H114:H122)</f>
        <v>300000</v>
      </c>
    </row>
    <row r="126" spans="1:10" x14ac:dyDescent="0.25">
      <c r="A126" s="68"/>
      <c r="B126" s="187"/>
      <c r="C126" s="36" t="s">
        <v>128</v>
      </c>
      <c r="F126" s="159"/>
      <c r="G126" s="87"/>
      <c r="H126" s="41" t="s">
        <v>100</v>
      </c>
      <c r="J126" s="119">
        <f>+J125*0.21</f>
        <v>63000</v>
      </c>
    </row>
    <row r="127" spans="1:10" x14ac:dyDescent="0.25">
      <c r="A127" s="68"/>
      <c r="B127" s="187"/>
      <c r="F127" s="159"/>
      <c r="G127" s="93"/>
      <c r="H127" s="80" t="s">
        <v>105</v>
      </c>
      <c r="I127" s="113"/>
      <c r="J127" s="121">
        <f>SUM(J125:J126)</f>
        <v>363000</v>
      </c>
    </row>
    <row r="128" spans="1:10" x14ac:dyDescent="0.25">
      <c r="A128" s="68"/>
      <c r="B128" s="187"/>
      <c r="G128" s="195"/>
      <c r="H128" s="81"/>
      <c r="I128" s="114"/>
      <c r="J128" s="82"/>
    </row>
    <row r="129" spans="1:10" ht="25.5" customHeight="1" thickBot="1" x14ac:dyDescent="0.3">
      <c r="A129" s="205" t="s">
        <v>131</v>
      </c>
      <c r="B129" s="206"/>
      <c r="C129" s="206"/>
      <c r="D129" s="206"/>
      <c r="E129" s="206"/>
      <c r="F129" s="206"/>
      <c r="G129" s="206"/>
      <c r="H129" s="206"/>
      <c r="I129" s="206"/>
      <c r="J129" s="207"/>
    </row>
    <row r="130" spans="1:10" x14ac:dyDescent="0.25">
      <c r="G130" s="87"/>
    </row>
    <row r="131" spans="1:10" x14ac:dyDescent="0.25">
      <c r="G131" s="87"/>
    </row>
    <row r="132" spans="1:10" x14ac:dyDescent="0.25">
      <c r="G132" s="87"/>
    </row>
    <row r="133" spans="1:10" x14ac:dyDescent="0.25">
      <c r="G133" s="87"/>
    </row>
    <row r="134" spans="1:10" x14ac:dyDescent="0.25">
      <c r="G134" s="87"/>
    </row>
    <row r="135" spans="1:10" x14ac:dyDescent="0.25">
      <c r="G135" s="87"/>
    </row>
    <row r="136" spans="1:10" x14ac:dyDescent="0.25">
      <c r="G136" s="87"/>
    </row>
    <row r="137" spans="1:10" ht="13.8" x14ac:dyDescent="0.25">
      <c r="C137" s="85"/>
      <c r="D137" s="179"/>
      <c r="E137" s="179"/>
      <c r="F137" s="179"/>
      <c r="G137" s="39"/>
      <c r="H137"/>
      <c r="I137" s="115"/>
    </row>
    <row r="138" spans="1:10" ht="13.8" x14ac:dyDescent="0.25">
      <c r="C138" s="183"/>
      <c r="D138" s="179"/>
      <c r="E138" s="179"/>
      <c r="F138" s="179"/>
      <c r="G138" s="94"/>
      <c r="H138" s="192"/>
      <c r="I138" s="186"/>
    </row>
    <row r="139" spans="1:10" ht="13.8" x14ac:dyDescent="0.25">
      <c r="C139" s="183"/>
      <c r="D139" s="179"/>
      <c r="E139" s="179"/>
      <c r="F139" s="179"/>
      <c r="G139" s="39"/>
      <c r="H139" s="192"/>
      <c r="I139" s="185"/>
    </row>
    <row r="140" spans="1:10" x14ac:dyDescent="0.25">
      <c r="G140" s="87"/>
    </row>
    <row r="141" spans="1:10" x14ac:dyDescent="0.25">
      <c r="G141" s="87"/>
    </row>
    <row r="142" spans="1:10" x14ac:dyDescent="0.25">
      <c r="G142" s="87"/>
    </row>
    <row r="143" spans="1:10" x14ac:dyDescent="0.25">
      <c r="G143" s="87"/>
    </row>
    <row r="144" spans="1:10" x14ac:dyDescent="0.25">
      <c r="G144" s="87"/>
    </row>
    <row r="145" spans="7:7" x14ac:dyDescent="0.25">
      <c r="G145" s="87"/>
    </row>
    <row r="146" spans="7:7" x14ac:dyDescent="0.25">
      <c r="G146" s="87"/>
    </row>
    <row r="147" spans="7:7" x14ac:dyDescent="0.25">
      <c r="G147" s="87"/>
    </row>
    <row r="148" spans="7:7" x14ac:dyDescent="0.25">
      <c r="G148" s="87"/>
    </row>
    <row r="149" spans="7:7" x14ac:dyDescent="0.25">
      <c r="G149" s="87"/>
    </row>
    <row r="150" spans="7:7" x14ac:dyDescent="0.25">
      <c r="G150" s="87"/>
    </row>
    <row r="151" spans="7:7" x14ac:dyDescent="0.25">
      <c r="G151" s="87"/>
    </row>
    <row r="152" spans="7:7" x14ac:dyDescent="0.25">
      <c r="G152" s="87"/>
    </row>
    <row r="153" spans="7:7" x14ac:dyDescent="0.25">
      <c r="G153" s="87"/>
    </row>
    <row r="154" spans="7:7" x14ac:dyDescent="0.25">
      <c r="G154" s="87"/>
    </row>
    <row r="155" spans="7:7" x14ac:dyDescent="0.25">
      <c r="G155" s="87"/>
    </row>
    <row r="156" spans="7:7" x14ac:dyDescent="0.25">
      <c r="G156" s="87"/>
    </row>
    <row r="157" spans="7:7" x14ac:dyDescent="0.25">
      <c r="G157" s="87"/>
    </row>
    <row r="158" spans="7:7" x14ac:dyDescent="0.25">
      <c r="G158" s="87"/>
    </row>
    <row r="159" spans="7:7" x14ac:dyDescent="0.25">
      <c r="G159" s="87"/>
    </row>
    <row r="160" spans="7:7" x14ac:dyDescent="0.25">
      <c r="G160" s="87"/>
    </row>
    <row r="161" spans="7:7" x14ac:dyDescent="0.25">
      <c r="G161" s="87"/>
    </row>
    <row r="162" spans="7:7" x14ac:dyDescent="0.25">
      <c r="G162" s="87"/>
    </row>
    <row r="163" spans="7:7" x14ac:dyDescent="0.25">
      <c r="G163" s="87"/>
    </row>
    <row r="164" spans="7:7" x14ac:dyDescent="0.25">
      <c r="G164" s="87"/>
    </row>
    <row r="165" spans="7:7" x14ac:dyDescent="0.25">
      <c r="G165" s="87"/>
    </row>
    <row r="166" spans="7:7" x14ac:dyDescent="0.25">
      <c r="G166" s="87"/>
    </row>
    <row r="167" spans="7:7" x14ac:dyDescent="0.25">
      <c r="G167" s="87"/>
    </row>
    <row r="168" spans="7:7" x14ac:dyDescent="0.25">
      <c r="G168" s="87"/>
    </row>
    <row r="169" spans="7:7" x14ac:dyDescent="0.25">
      <c r="G169" s="87"/>
    </row>
    <row r="170" spans="7:7" x14ac:dyDescent="0.25">
      <c r="G170" s="87"/>
    </row>
    <row r="171" spans="7:7" x14ac:dyDescent="0.25">
      <c r="G171" s="87"/>
    </row>
    <row r="172" spans="7:7" x14ac:dyDescent="0.25">
      <c r="G172" s="87"/>
    </row>
    <row r="173" spans="7:7" x14ac:dyDescent="0.25">
      <c r="G173" s="87"/>
    </row>
    <row r="174" spans="7:7" x14ac:dyDescent="0.25">
      <c r="G174" s="87"/>
    </row>
    <row r="175" spans="7:7" x14ac:dyDescent="0.25">
      <c r="G175" s="87"/>
    </row>
    <row r="176" spans="7:7" x14ac:dyDescent="0.25">
      <c r="G176" s="87"/>
    </row>
    <row r="177" spans="7:7" x14ac:dyDescent="0.25">
      <c r="G177" s="87"/>
    </row>
    <row r="178" spans="7:7" x14ac:dyDescent="0.25">
      <c r="G178" s="87"/>
    </row>
    <row r="179" spans="7:7" x14ac:dyDescent="0.25">
      <c r="G179" s="87"/>
    </row>
    <row r="180" spans="7:7" x14ac:dyDescent="0.25">
      <c r="G180" s="87"/>
    </row>
    <row r="181" spans="7:7" x14ac:dyDescent="0.25">
      <c r="G181" s="87"/>
    </row>
    <row r="182" spans="7:7" x14ac:dyDescent="0.25">
      <c r="G182" s="87"/>
    </row>
    <row r="183" spans="7:7" x14ac:dyDescent="0.25">
      <c r="G183" s="87"/>
    </row>
    <row r="184" spans="7:7" x14ac:dyDescent="0.25">
      <c r="G184" s="87"/>
    </row>
    <row r="185" spans="7:7" x14ac:dyDescent="0.25">
      <c r="G185" s="87"/>
    </row>
    <row r="186" spans="7:7" x14ac:dyDescent="0.25">
      <c r="G186" s="87"/>
    </row>
    <row r="187" spans="7:7" x14ac:dyDescent="0.25">
      <c r="G187" s="87"/>
    </row>
    <row r="188" spans="7:7" x14ac:dyDescent="0.25">
      <c r="G188" s="87"/>
    </row>
    <row r="189" spans="7:7" x14ac:dyDescent="0.25">
      <c r="G189" s="87"/>
    </row>
    <row r="190" spans="7:7" x14ac:dyDescent="0.25">
      <c r="G190" s="87"/>
    </row>
    <row r="191" spans="7:7" x14ac:dyDescent="0.25">
      <c r="G191" s="87"/>
    </row>
    <row r="192" spans="7:7" x14ac:dyDescent="0.25">
      <c r="G192" s="87"/>
    </row>
    <row r="193" spans="7:7" x14ac:dyDescent="0.25">
      <c r="G193" s="87"/>
    </row>
    <row r="194" spans="7:7" x14ac:dyDescent="0.25">
      <c r="G194" s="87"/>
    </row>
    <row r="195" spans="7:7" x14ac:dyDescent="0.25">
      <c r="G195" s="87"/>
    </row>
    <row r="196" spans="7:7" x14ac:dyDescent="0.25">
      <c r="G196" s="87"/>
    </row>
    <row r="197" spans="7:7" x14ac:dyDescent="0.25">
      <c r="G197" s="87"/>
    </row>
    <row r="198" spans="7:7" x14ac:dyDescent="0.25">
      <c r="G198" s="87"/>
    </row>
    <row r="199" spans="7:7" x14ac:dyDescent="0.25">
      <c r="G199" s="87"/>
    </row>
    <row r="200" spans="7:7" x14ac:dyDescent="0.25">
      <c r="G200" s="87"/>
    </row>
    <row r="201" spans="7:7" x14ac:dyDescent="0.25">
      <c r="G201" s="87"/>
    </row>
    <row r="202" spans="7:7" x14ac:dyDescent="0.25">
      <c r="G202" s="87"/>
    </row>
    <row r="203" spans="7:7" x14ac:dyDescent="0.25">
      <c r="G203" s="87"/>
    </row>
    <row r="204" spans="7:7" x14ac:dyDescent="0.25">
      <c r="G204" s="87"/>
    </row>
    <row r="205" spans="7:7" x14ac:dyDescent="0.25">
      <c r="G205" s="87"/>
    </row>
    <row r="206" spans="7:7" x14ac:dyDescent="0.25">
      <c r="G206" s="87"/>
    </row>
    <row r="207" spans="7:7" x14ac:dyDescent="0.25">
      <c r="G207" s="87"/>
    </row>
    <row r="208" spans="7:7" x14ac:dyDescent="0.25">
      <c r="G208" s="87"/>
    </row>
    <row r="209" spans="7:7" x14ac:dyDescent="0.25">
      <c r="G209" s="87"/>
    </row>
    <row r="210" spans="7:7" x14ac:dyDescent="0.25">
      <c r="G210" s="87"/>
    </row>
    <row r="211" spans="7:7" x14ac:dyDescent="0.25">
      <c r="G211" s="87"/>
    </row>
    <row r="212" spans="7:7" x14ac:dyDescent="0.25">
      <c r="G212" s="87"/>
    </row>
    <row r="213" spans="7:7" x14ac:dyDescent="0.25">
      <c r="G213" s="87"/>
    </row>
    <row r="214" spans="7:7" x14ac:dyDescent="0.25">
      <c r="G214" s="87"/>
    </row>
    <row r="215" spans="7:7" x14ac:dyDescent="0.25">
      <c r="G215" s="87"/>
    </row>
    <row r="216" spans="7:7" x14ac:dyDescent="0.25">
      <c r="G216" s="87"/>
    </row>
    <row r="217" spans="7:7" x14ac:dyDescent="0.25">
      <c r="G217" s="87"/>
    </row>
    <row r="218" spans="7:7" x14ac:dyDescent="0.25">
      <c r="G218" s="87"/>
    </row>
    <row r="219" spans="7:7" x14ac:dyDescent="0.25">
      <c r="G219" s="87"/>
    </row>
    <row r="220" spans="7:7" x14ac:dyDescent="0.25">
      <c r="G220" s="87"/>
    </row>
  </sheetData>
  <mergeCells count="11">
    <mergeCell ref="C73:F73"/>
    <mergeCell ref="C74:F74"/>
    <mergeCell ref="C75:F75"/>
    <mergeCell ref="A129:J129"/>
    <mergeCell ref="C68:F68"/>
    <mergeCell ref="C69:F69"/>
    <mergeCell ref="C71:F71"/>
    <mergeCell ref="C72:F72"/>
    <mergeCell ref="D1:E1"/>
    <mergeCell ref="A2:J2"/>
    <mergeCell ref="C11:F11"/>
  </mergeCells>
  <pageMargins left="0.70866141732283472" right="0.70866141732283472" top="0.78740157480314965" bottom="0.78740157480314965" header="0.31496062992125984" footer="0.31496062992125984"/>
  <pageSetup paperSize="8" fitToHeight="2" orientation="portrait" r:id="rId1"/>
  <headerFooter>
    <oddFooter>&amp;L&amp;"Arial,Tučné"&amp;12Výkaz výměr&amp;R&amp;"Arial,Tučné"&amp;12Příloha č. 5</oddFooter>
  </headerFooter>
  <rowBreaks count="1" manualBreakCount="1">
    <brk id="7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2" sqref="C2:C17"/>
    </sheetView>
  </sheetViews>
  <sheetFormatPr defaultRowHeight="13.2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GEOBE</vt:lpstr>
      <vt:lpstr>List1</vt:lpstr>
      <vt:lpstr>GEOBE!Názvy_tisku</vt:lpstr>
      <vt:lpstr>GEOBE!Oblast_tisku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2020-04-30T10:37:21Z</cp:lastPrinted>
  <dcterms:created xsi:type="dcterms:W3CDTF">2018-04-19T07:10:41Z</dcterms:created>
  <dcterms:modified xsi:type="dcterms:W3CDTF">2020-04-30T10:39:26Z</dcterms:modified>
</cp:coreProperties>
</file>