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Rozpočet" sheetId="1" r:id="rId1"/>
    <sheet name="Rekapitulace" sheetId="2" r:id="rId2"/>
    <sheet name="Výkaz" sheetId="3" r:id="rId3"/>
    <sheet name="Krycí list" sheetId="4" r:id="rId4"/>
  </sheets>
  <definedNames>
    <definedName name="_xlnm.Print_Titles" localSheetId="1">'Rekapitulace'!$7:$8</definedName>
    <definedName name="_xlnm.Print_Titles" localSheetId="0">'Rozpočet'!$5:$8</definedName>
    <definedName name="_xlnm.Print_Titles" localSheetId="2">'Výkaz'!$5:$8</definedName>
    <definedName name="_xlnm.Print_Area" localSheetId="3">'Krycí list'!$A$1:$K$44</definedName>
    <definedName name="Z_920FE29E_CEE6_4636_9F31_92A648E8F198_.wvu.PrintArea" localSheetId="3" hidden="1">'Krycí list'!$A$1:$K$44</definedName>
    <definedName name="Z_920FE29E_CEE6_4636_9F31_92A648E8F198_.wvu.PrintTitles" localSheetId="1" hidden="1">'Rekapitulace'!$7:$8</definedName>
    <definedName name="Z_920FE29E_CEE6_4636_9F31_92A648E8F198_.wvu.PrintTitles" localSheetId="0" hidden="1">'Rozpočet'!$5:$8</definedName>
    <definedName name="Z_920FE29E_CEE6_4636_9F31_92A648E8F198_.wvu.PrintTitles" localSheetId="2" hidden="1">'Výkaz'!$5:$8</definedName>
  </definedNames>
  <calcPr fullCalcOnLoad="1"/>
</workbook>
</file>

<file path=xl/sharedStrings.xml><?xml version="1.0" encoding="utf-8"?>
<sst xmlns="http://schemas.openxmlformats.org/spreadsheetml/2006/main" count="456" uniqueCount="264">
  <si>
    <t>Tonáž</t>
  </si>
  <si>
    <t>Datum  zpracování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</si>
  <si>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</si>
  <si>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</si>
  <si>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</si>
  <si>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</si>
  <si>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</si>
  <si>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</si>
  <si>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</si>
  <si>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</si>
  <si>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</si>
  <si>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</si>
  <si>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</si>
  <si>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</si>
  <si>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</si>
  <si>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</si>
  <si>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</si>
  <si>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</si>
  <si>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CENA (Kč)</t>
  </si>
  <si>
    <t>Název SO :</t>
  </si>
  <si>
    <t>Datum:</t>
  </si>
  <si>
    <t>Oddíl</t>
  </si>
  <si>
    <t>Název</t>
  </si>
  <si>
    <t>Celkem</t>
  </si>
  <si>
    <t>Název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</si>
  <si>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</si>
  <si>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</si>
  <si>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</si>
  <si>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</si>
  <si>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</si>
  <si>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</si>
  <si>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</si>
  <si>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Položkový výkaz výměr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</si>
  <si>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</si>
  <si>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</si>
  <si>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</si>
  <si>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</si>
  <si>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</si>
  <si>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</si>
  <si>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</si>
  <si>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</si>
  <si>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</si>
  <si>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</si>
  <si>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</si>
  <si>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</si>
  <si>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</si>
  <si>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</si>
  <si>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</si>
  <si>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</si>
  <si>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</si>
  <si>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</si>
  <si>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</si>
  <si>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</si>
  <si>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</si>
  <si>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</si>
  <si>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</si>
  <si>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</si>
  <si>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</si>
  <si>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</si>
  <si>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</si>
  <si>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</si>
  <si>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</si>
  <si>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</si>
  <si>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</si>
  <si>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</si>
  <si>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</si>
  <si>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</si>
  <si>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</si>
  <si>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</si>
  <si>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</si>
  <si>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</si>
  <si>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</si>
  <si>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</si>
  <si>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</si>
  <si>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</si>
  <si>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</si>
  <si>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</si>
  <si>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</si>
  <si>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CHOCERADY POZ.ST.667 - NEUŽÍVANÁ ČOV</t>
  </si>
  <si>
    <t>ČOV-ODSTRANĚNÍ</t>
  </si>
  <si>
    <t>ČOV - ODSTRANĚNÍ STAVBY</t>
  </si>
  <si>
    <t>16</t>
  </si>
  <si>
    <t>Přemístění výkopku</t>
  </si>
  <si>
    <t>167 10-1101</t>
  </si>
  <si>
    <t>Nakládání výkopku horn tř.1-4, do 100m3</t>
  </si>
  <si>
    <t>m3</t>
  </si>
  <si>
    <t>objekt č.3-vybrání zásypu štěrkem</t>
  </si>
  <si>
    <t>3,14*1,5*1,5*1,8</t>
  </si>
  <si>
    <t>objekt č.7-vybrání zeminy (zetlelé kaly) v jímce</t>
  </si>
  <si>
    <t>8,5*3,5*2,55</t>
  </si>
  <si>
    <t>zemina pro zásyp jam po vybourabých objektech</t>
  </si>
  <si>
    <t>227,474  'Viz  1/2 (174201101)'</t>
  </si>
  <si>
    <t>162 70-1105</t>
  </si>
  <si>
    <t>Vodorovné přemístění výkopku horn.tř.1-4,do 10km</t>
  </si>
  <si>
    <t>dovoz zeminy pro zásyp jam</t>
  </si>
  <si>
    <t>227,474-12,717-75,863</t>
  </si>
  <si>
    <t>17</t>
  </si>
  <si>
    <t>Konstrukce ze zemin, zásypy</t>
  </si>
  <si>
    <t>174 20-1101</t>
  </si>
  <si>
    <t>Zásyp jam kolem objektů sypaninou bez zhutnění</t>
  </si>
  <si>
    <t>objekt č.1</t>
  </si>
  <si>
    <t>5,0*3,1*0,2</t>
  </si>
  <si>
    <t>objekt.č.2,6</t>
  </si>
  <si>
    <t>4,0*2,5*2,4</t>
  </si>
  <si>
    <t>objekt č.3</t>
  </si>
  <si>
    <t>3,14*1,8*1,8*1,0</t>
  </si>
  <si>
    <t>objekt č.4,5</t>
  </si>
  <si>
    <t>(4,5*4,0*2,8)+(2,5*3,0*2,8)</t>
  </si>
  <si>
    <t>objekt č.7</t>
  </si>
  <si>
    <t>9,0*4,0*3,3</t>
  </si>
  <si>
    <t>18</t>
  </si>
  <si>
    <t>Povrchové úpravy terénu</t>
  </si>
  <si>
    <t>182 30-1121</t>
  </si>
  <si>
    <t>Rozprostření zeminy-svah přes 1:5,do pl.500m2,  vrstva zeminy do tl.100mm</t>
  </si>
  <si>
    <t>m2</t>
  </si>
  <si>
    <t>25,0*12,0</t>
  </si>
  <si>
    <t>182 00-1111</t>
  </si>
  <si>
    <t>Plošná úprava terénu zemina tř.1-4, nerovnosti do +/- 100mm, v rovinně a svahu do 1:5</t>
  </si>
  <si>
    <t>180 40-1211</t>
  </si>
  <si>
    <t>Založení lučního trávníku výsevem v rovině</t>
  </si>
  <si>
    <t>3/1</t>
  </si>
  <si>
    <t>Osivo směs travní parková rekreační</t>
  </si>
  <si>
    <t>kg</t>
  </si>
  <si>
    <t>185 80-3211</t>
  </si>
  <si>
    <t>Uválcování trávníku v rovině a svahu do 1:5</t>
  </si>
  <si>
    <t>9</t>
  </si>
  <si>
    <t>Ostatní konstrukce a práce HSV</t>
  </si>
  <si>
    <t>930 00-0000</t>
  </si>
  <si>
    <t>Vyčerpání vody (kalu) z jímky a odvoz do čističky</t>
  </si>
  <si>
    <t>((2,0*1,9)+(3,5*3,0)+(1,3*1,0))*1,5</t>
  </si>
  <si>
    <t>objekt č.6</t>
  </si>
  <si>
    <t>3,7*1,8*1,5</t>
  </si>
  <si>
    <t>Zaslepení kanalizačního potrubí D150 (přítok+odtok)</t>
  </si>
  <si>
    <t>kus</t>
  </si>
  <si>
    <t>2,0</t>
  </si>
  <si>
    <t>Snížení prašnosti kropením vodou</t>
  </si>
  <si>
    <t>200,0</t>
  </si>
  <si>
    <t>Vyčištění příjezdové komunikace</t>
  </si>
  <si>
    <t>5,0*30,0</t>
  </si>
  <si>
    <t>Závěrešný úklid stavby</t>
  </si>
  <si>
    <t>hod</t>
  </si>
  <si>
    <t>10,0</t>
  </si>
  <si>
    <t>96</t>
  </si>
  <si>
    <t>Bourání, demontáže</t>
  </si>
  <si>
    <t>960 00-0000</t>
  </si>
  <si>
    <t>Demontáž technologického zařízení z nerezu a odvoz do kovošrotu (rotační sklápěcí zařízení...)</t>
  </si>
  <si>
    <t>20,0</t>
  </si>
  <si>
    <t>Demontáž ostatních kovovvých prvků a odvoz do kovošrotu (zábradlí,žebřík,stupadla,plechy,šoupě...)</t>
  </si>
  <si>
    <t>15,0</t>
  </si>
  <si>
    <t>Demontáž klempířských prvků a odvoz do kovošrotu</t>
  </si>
  <si>
    <t>m</t>
  </si>
  <si>
    <t>svody,žlaby,oplch.atiky,zdiva,okapu,parapetu</t>
  </si>
  <si>
    <t>3,0+2,6+5,0+2,2+2,6+2,2+3,1+5,0+3,1+2,6+5,0+0,5+1,0</t>
  </si>
  <si>
    <t>Demontáž povlak krytiny střechy 3x asfaltový pás</t>
  </si>
  <si>
    <t>objekt 1</t>
  </si>
  <si>
    <t>5,0*3,1</t>
  </si>
  <si>
    <t>objekt 2</t>
  </si>
  <si>
    <t>2,6*2,2</t>
  </si>
  <si>
    <t>Demontáž izolace proti vodě 1x asfaltový pás</t>
  </si>
  <si>
    <t>objekt č.1-vodorovná</t>
  </si>
  <si>
    <t>objekt č.2-vodorovná</t>
  </si>
  <si>
    <t>2,4*2,2</t>
  </si>
  <si>
    <t>objekt.č.6-svislá</t>
  </si>
  <si>
    <t>(4,2+2,2)*2*2,1</t>
  </si>
  <si>
    <t>968 07-2455</t>
  </si>
  <si>
    <t>Vybourání kovové dveřní zárubně,do plochy 2m2, vč.vyvěšení dveřního křídla</t>
  </si>
  <si>
    <t>objekt č.1,2</t>
  </si>
  <si>
    <t>0,9*2,0*2</t>
  </si>
  <si>
    <t>968 06-2244</t>
  </si>
  <si>
    <t>Vybourání dřevěných rámů oken jednoduchých, plochy do 1m2,vč.vyvěšení okenních křídel</t>
  </si>
  <si>
    <t>objekt č.2</t>
  </si>
  <si>
    <t>0,5*0,9*1</t>
  </si>
  <si>
    <t>968 08-2012</t>
  </si>
  <si>
    <t>Vybourání plastových rámů oken dvojitých do 2m2</t>
  </si>
  <si>
    <t>objekt.č.1</t>
  </si>
  <si>
    <t>1,0*1,15</t>
  </si>
  <si>
    <t>969 02-1121</t>
  </si>
  <si>
    <t>Vybourání kanalizačního potrubí do DN200</t>
  </si>
  <si>
    <t>5,0</t>
  </si>
  <si>
    <t>997 01-3211</t>
  </si>
  <si>
    <t>Vnitrostaveništní doprava vybouraných hmot,   ručně do výšky 6m</t>
  </si>
  <si>
    <t>t</t>
  </si>
  <si>
    <t>997 01-3501</t>
  </si>
  <si>
    <t>Odvoz vybouraných hmot na skládku do 1km</t>
  </si>
  <si>
    <t>997 01-3509</t>
  </si>
  <si>
    <t>Odvoz suti-příplatek za každý další 1km</t>
  </si>
  <si>
    <t>997 01-3822</t>
  </si>
  <si>
    <t>Poplatek za uložení na skládce-asfalt.lepenky</t>
  </si>
  <si>
    <t>0,668</t>
  </si>
  <si>
    <t>997 01-3831</t>
  </si>
  <si>
    <t>Poplatek za uložení na skládce-směsný odpad</t>
  </si>
  <si>
    <t>0,675</t>
  </si>
  <si>
    <t>98</t>
  </si>
  <si>
    <t>Demolice, sanace</t>
  </si>
  <si>
    <t>981 01-3314</t>
  </si>
  <si>
    <t>Demolice budov zděných podíl konstrukcí do 25%, těžkou mechanizací,malta vápenocementová</t>
  </si>
  <si>
    <t>5,0*3,1*3,2</t>
  </si>
  <si>
    <t>2,35*2,2*3,3</t>
  </si>
  <si>
    <t>981 51-3114</t>
  </si>
  <si>
    <t>Demolice konstrukcí objektů z betonu železového prováděná těžkou mechanizací</t>
  </si>
  <si>
    <t>objekt č.3-stěny,dno</t>
  </si>
  <si>
    <t>3,14*3,4*3,0*0,2</t>
  </si>
  <si>
    <t>3,14*1,7*1,7*0,4</t>
  </si>
  <si>
    <t>objekt č.4,5-strop,stěny,dno</t>
  </si>
  <si>
    <t>1,7*2,7*0,2</t>
  </si>
  <si>
    <t>(3,7*2,9*0,4)+(3,0*2,2*0,2*2)</t>
  </si>
  <si>
    <t>(2,4+2,8+0,4+0,6+1,7+0,6+1,0+3,7)*0,6*0,2</t>
  </si>
  <si>
    <t>(1,3*4,0*0,2)+(1,7*4,0*0,5)</t>
  </si>
  <si>
    <t>(2,4+2,8+2,4+1,0+0,6+1,7+0,6+1,0+3,6)*2,3*0,3</t>
  </si>
  <si>
    <t>((2,4*2,8)+(4,2*4,8))*0,4</t>
  </si>
  <si>
    <t>objekt č.6-strop,stěny,dno</t>
  </si>
  <si>
    <t>2,2*2,6*0,15</t>
  </si>
  <si>
    <t>(1,55+2,2+1,55)*0,4*0,2</t>
  </si>
  <si>
    <t>1,55*0,7*0,2</t>
  </si>
  <si>
    <t>(1,55+2,2+1,55)*1,7*0,3</t>
  </si>
  <si>
    <t>(2,2+2,6+2,2+2,6)*2,2*0,3</t>
  </si>
  <si>
    <t>4,2*2,2*0,4</t>
  </si>
  <si>
    <t>objekt č.7-stěny,dno</t>
  </si>
  <si>
    <t>(8,9+3,9+8,9+3,9)*0,5*0,2</t>
  </si>
  <si>
    <t>(8,9+3,9+8,9+3,9)*2,5*0,3</t>
  </si>
  <si>
    <t>8,9*3,9*0,4</t>
  </si>
  <si>
    <t>981 51-3113</t>
  </si>
  <si>
    <t>Demolice konstrukcí objektů z betonu prostého prováděná těžkou mechanizací</t>
  </si>
  <si>
    <t>objekt č.3-spádové dno</t>
  </si>
  <si>
    <t>3,14*1,5*1,5*0,1</t>
  </si>
  <si>
    <t>objekt č.4,5-spádové dno</t>
  </si>
  <si>
    <t>((2,0*1,9)+(2,2*3,2)+(1,0*3,2)+(1,3*3,2)+(0,8*3,2))*0,1</t>
  </si>
  <si>
    <t>objekt.č.6-spádové dno</t>
  </si>
  <si>
    <t>3,7*1,8*0,1</t>
  </si>
  <si>
    <t>objekt č.7-spádové dno</t>
  </si>
  <si>
    <t>8,5*3,5*0,1</t>
  </si>
  <si>
    <t>objekt č.3-podkladní beton</t>
  </si>
  <si>
    <t>3,14*2,0*2,0*0,1</t>
  </si>
  <si>
    <t>objekt č.4,5-podkladní beton</t>
  </si>
  <si>
    <t>((2,6*3,0)+(4,3*3,9))*0,1</t>
  </si>
  <si>
    <t>objekt č.6-podkladní beton</t>
  </si>
  <si>
    <t>4,5*2,4*0,1</t>
  </si>
  <si>
    <t>objekt č.7-podkladní beton</t>
  </si>
  <si>
    <t>9,1*4,1*0,1</t>
  </si>
  <si>
    <t>betonové chodníky</t>
  </si>
  <si>
    <t>((1,6*7,0)+(2,4*0,9))*0,10</t>
  </si>
  <si>
    <t>vyrovnávací stupně</t>
  </si>
  <si>
    <t>((1,0*3,0)+(1,6*5))*0,3*0,15</t>
  </si>
  <si>
    <t>vytažení betonových sloupků oplocení vč.základu</t>
  </si>
  <si>
    <t>0,5*0,5*0,8*6</t>
  </si>
  <si>
    <t>997 00-6512</t>
  </si>
  <si>
    <t>Vodorovná doprava suti na skládku do 1km, vč.naložení a složení suti</t>
  </si>
  <si>
    <t>997 00-6519</t>
  </si>
  <si>
    <t>997 01-3803</t>
  </si>
  <si>
    <t>Poplatek za uložení na skládce-tříděná suť</t>
  </si>
  <si>
    <t>29,997</t>
  </si>
  <si>
    <t>997 01-3802</t>
  </si>
  <si>
    <t>Poplatek za uložení na skládce-železobeton</t>
  </si>
  <si>
    <t>230,512</t>
  </si>
  <si>
    <t>997 01-3801</t>
  </si>
  <si>
    <t>Poplatek za uložení na skládce-prostý beton</t>
  </si>
  <si>
    <t>42,790</t>
  </si>
  <si>
    <t>M3</t>
  </si>
  <si>
    <t>DC STRÁNČICE P.O., HRDINŮ 175, STRÁNČICE</t>
  </si>
  <si>
    <t>ING.H.JIRÁKOVÁ, STAROCHUCHELSKÁ 454, P59</t>
  </si>
  <si>
    <t xml:space="preserve">Zařízení staveniště                     </t>
  </si>
  <si>
    <t>DPH 21%</t>
  </si>
  <si>
    <t>DPH ze specifikací 15%</t>
  </si>
  <si>
    <t>DPH ze specifikací 21%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</si>
</sst>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47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33" fillId="21" borderId="0" applyNumberFormat="0" applyBorder="0" applyAlignment="0" applyProtection="0"/>
    <xf numFmtId="0" fontId="34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39" fillId="23" borderId="0" applyNumberFormat="0" applyBorder="0" applyAlignment="0" applyProtection="0"/>
    <xf numFmtId="0" fontId="10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40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20" borderId="0" applyBorder="0">
      <alignment/>
      <protection/>
    </xf>
    <xf numFmtId="4" fontId="4" fillId="20" borderId="0" applyBorder="0">
      <alignment/>
      <protection/>
    </xf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9" fillId="20" borderId="0">
      <alignment horizontal="right"/>
      <protection/>
    </xf>
    <xf numFmtId="0" fontId="43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44" fillId="27" borderId="13" applyNumberFormat="0" applyAlignment="0" applyProtection="0"/>
    <xf numFmtId="0" fontId="45" fillId="27" borderId="14" applyNumberFormat="0" applyAlignment="0" applyProtection="0"/>
    <xf numFmtId="0" fontId="4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241">
    <xf numFmtId="0" fontId="0" fillId="0" borderId="0" xfId="0" applyAlignment="1">
      <alignment/>
    </xf>
    <xf numFmtId="4" fontId="0" fillId="0" borderId="12" xfId="69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7" applyFont="1" applyBorder="1" applyProtection="1">
      <alignment horizontal="center"/>
      <protection locked="0"/>
    </xf>
    <xf numFmtId="0" fontId="0" fillId="0" borderId="0" xfId="68" applyFont="1" applyProtection="1">
      <alignment/>
      <protection locked="0"/>
    </xf>
    <xf numFmtId="164" fontId="0" fillId="0" borderId="12" xfId="70">
      <alignment/>
      <protection/>
    </xf>
    <xf numFmtId="0" fontId="0" fillId="0" borderId="29" xfId="67" applyNumberFormat="1" applyFont="1" applyBorder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4" fontId="0" fillId="0" borderId="33" xfId="69" applyBorder="1">
      <alignment/>
    </xf>
    <xf numFmtId="4" fontId="0" fillId="0" borderId="34" xfId="69" applyBorder="1">
      <alignment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7" fillId="0" borderId="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0" borderId="35" xfId="60" applyBorder="1">
      <alignment horizontal="left" vertical="center"/>
      <protection/>
    </xf>
    <xf numFmtId="0" fontId="10" fillId="0" borderId="41" xfId="60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35" xfId="42" applyBorder="1">
      <alignment vertical="center"/>
      <protection/>
    </xf>
    <xf numFmtId="3" fontId="4" fillId="0" borderId="41" xfId="42" applyBorder="1">
      <alignment vertical="center"/>
      <protection/>
    </xf>
    <xf numFmtId="3" fontId="4" fillId="0" borderId="42" xfId="42" applyBorder="1">
      <alignment vertical="center"/>
      <protection/>
    </xf>
    <xf numFmtId="3" fontId="4" fillId="0" borderId="43" xfId="42" applyBorder="1">
      <alignment vertical="center"/>
      <protection/>
    </xf>
    <xf numFmtId="3" fontId="4" fillId="0" borderId="44" xfId="42" applyBorder="1">
      <alignment vertical="center"/>
      <protection/>
    </xf>
    <xf numFmtId="3" fontId="4" fillId="0" borderId="45" xfId="42" applyBorder="1">
      <alignment vertical="center"/>
      <protection/>
    </xf>
    <xf numFmtId="3" fontId="4" fillId="0" borderId="30" xfId="42" applyBorder="1">
      <alignment vertical="center"/>
      <protection/>
    </xf>
    <xf numFmtId="0" fontId="10" fillId="0" borderId="39" xfId="0" applyFont="1" applyBorder="1" applyAlignment="1">
      <alignment vertical="top"/>
    </xf>
    <xf numFmtId="3" fontId="4" fillId="34" borderId="42" xfId="42" applyFill="1" applyBorder="1">
      <alignment vertical="center"/>
      <protection/>
    </xf>
    <xf numFmtId="0" fontId="10" fillId="0" borderId="8" xfId="60" applyBorder="1" applyAlignment="1">
      <alignment horizontal="left" vertical="center"/>
      <protection/>
    </xf>
    <xf numFmtId="0" fontId="10" fillId="0" borderId="37" xfId="60" applyBorder="1" applyAlignment="1">
      <alignment horizontal="left" vertical="center"/>
      <protection/>
    </xf>
    <xf numFmtId="0" fontId="10" fillId="0" borderId="38" xfId="60" applyBorder="1" applyAlignment="1">
      <alignment horizontal="left" vertical="center"/>
      <protection/>
    </xf>
    <xf numFmtId="0" fontId="10" fillId="0" borderId="39" xfId="60" applyBorder="1" applyAlignment="1">
      <alignment horizontal="left" vertical="center"/>
      <protection/>
    </xf>
    <xf numFmtId="0" fontId="10" fillId="0" borderId="22" xfId="60" applyBorder="1" applyAlignment="1">
      <alignment horizontal="left" vertical="center"/>
      <protection/>
    </xf>
    <xf numFmtId="0" fontId="10" fillId="0" borderId="20" xfId="60" applyBorder="1" applyAlignment="1">
      <alignment horizontal="left" vertical="center"/>
      <protection/>
    </xf>
    <xf numFmtId="0" fontId="10" fillId="0" borderId="3" xfId="60" applyBorder="1">
      <alignment horizontal="left" vertical="center"/>
      <protection/>
    </xf>
    <xf numFmtId="0" fontId="10" fillId="0" borderId="46" xfId="60" applyBorder="1">
      <alignment horizontal="left" vertical="center"/>
      <protection/>
    </xf>
    <xf numFmtId="0" fontId="10" fillId="0" borderId="47" xfId="60" applyBorder="1">
      <alignment horizontal="left" vertical="center"/>
      <protection/>
    </xf>
    <xf numFmtId="0" fontId="11" fillId="0" borderId="0" xfId="0" applyFont="1" applyBorder="1" applyAlignment="1">
      <alignment horizontal="right"/>
    </xf>
    <xf numFmtId="3" fontId="4" fillId="0" borderId="21" xfId="42" applyBorder="1">
      <alignment vertical="center"/>
      <protection/>
    </xf>
    <xf numFmtId="3" fontId="4" fillId="0" borderId="48" xfId="42" applyBorder="1">
      <alignment vertical="center"/>
      <protection/>
    </xf>
    <xf numFmtId="2" fontId="6" fillId="0" borderId="0" xfId="0" applyNumberFormat="1" applyFont="1" applyAlignment="1" applyProtection="1">
      <alignment horizontal="center"/>
      <protection locked="0"/>
    </xf>
    <xf numFmtId="164" fontId="0" fillId="0" borderId="0" xfId="43">
      <alignment/>
    </xf>
    <xf numFmtId="164" fontId="0" fillId="20" borderId="0" xfId="44">
      <alignment/>
      <protection/>
    </xf>
    <xf numFmtId="4" fontId="0" fillId="0" borderId="0" xfId="34" applyProtection="1">
      <alignment/>
      <protection/>
    </xf>
    <xf numFmtId="4" fontId="0" fillId="20" borderId="0" xfId="35">
      <alignment/>
      <protection/>
    </xf>
    <xf numFmtId="164" fontId="4" fillId="20" borderId="0" xfId="71">
      <alignment/>
      <protection/>
    </xf>
    <xf numFmtId="4" fontId="4" fillId="20" borderId="0" xfId="72">
      <alignment/>
      <protection/>
    </xf>
    <xf numFmtId="0" fontId="0" fillId="0" borderId="11" xfId="67" applyProtection="1">
      <alignment horizontal="center"/>
      <protection locked="0"/>
    </xf>
    <xf numFmtId="0" fontId="0" fillId="0" borderId="0" xfId="68" applyProtection="1">
      <alignment/>
      <protection locked="0"/>
    </xf>
    <xf numFmtId="4" fontId="0" fillId="0" borderId="11" xfId="34" applyBorder="1" applyProtection="1">
      <alignment/>
      <protection locked="0"/>
    </xf>
    <xf numFmtId="0" fontId="9" fillId="20" borderId="0" xfId="76">
      <alignment horizontal="right"/>
      <protection/>
    </xf>
    <xf numFmtId="0" fontId="0" fillId="0" borderId="0" xfId="0" applyAlignment="1" applyProtection="1">
      <alignment/>
      <protection/>
    </xf>
    <xf numFmtId="49" fontId="2" fillId="0" borderId="0" xfId="37" applyProtection="1">
      <alignment horizontal="center"/>
      <protection/>
    </xf>
    <xf numFmtId="49" fontId="2" fillId="0" borderId="0" xfId="56" applyProtection="1">
      <alignment/>
      <protection/>
    </xf>
    <xf numFmtId="49" fontId="0" fillId="0" borderId="0" xfId="61" applyProtection="1">
      <alignment horizontal="center"/>
      <protection/>
    </xf>
    <xf numFmtId="49" fontId="0" fillId="0" borderId="0" xfId="38" applyBorder="1" applyProtection="1">
      <alignment horizontal="left"/>
      <protection/>
    </xf>
    <xf numFmtId="0" fontId="0" fillId="0" borderId="0" xfId="57" applyBorder="1" applyProtection="1">
      <alignment horizontal="left"/>
      <protection/>
    </xf>
    <xf numFmtId="49" fontId="0" fillId="0" borderId="0" xfId="49" applyBorder="1" applyProtection="1">
      <alignment horizontal="left"/>
      <protection/>
    </xf>
    <xf numFmtId="164" fontId="0" fillId="0" borderId="0" xfId="50" applyProtection="1">
      <alignment/>
      <protection/>
    </xf>
    <xf numFmtId="0" fontId="4" fillId="0" borderId="0" xfId="58" applyProtection="1">
      <alignment horizontal="left"/>
      <protection/>
    </xf>
    <xf numFmtId="49" fontId="0" fillId="0" borderId="0" xfId="61" applyProtection="1" quotePrefix="1">
      <alignment horizontal="center"/>
      <protection/>
    </xf>
    <xf numFmtId="49" fontId="3" fillId="0" borderId="0" xfId="39" applyProtection="1">
      <alignment/>
      <protection/>
    </xf>
    <xf numFmtId="0" fontId="4" fillId="0" borderId="0" xfId="79" applyProtection="1">
      <alignment horizontal="center"/>
      <protection/>
    </xf>
    <xf numFmtId="0" fontId="4" fillId="0" borderId="0" xfId="78" applyProtection="1">
      <alignment/>
      <protection/>
    </xf>
    <xf numFmtId="0" fontId="0" fillId="0" borderId="0" xfId="80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4" fontId="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10" fillId="0" borderId="35" xfId="60" applyFont="1" applyBorder="1">
      <alignment horizontal="left" vertical="center"/>
      <protection/>
    </xf>
    <xf numFmtId="0" fontId="10" fillId="0" borderId="35" xfId="60" applyBorder="1">
      <alignment horizontal="left" vertical="center"/>
      <protection/>
    </xf>
    <xf numFmtId="0" fontId="10" fillId="0" borderId="50" xfId="60" applyBorder="1">
      <alignment horizontal="left" vertical="center"/>
      <protection/>
    </xf>
    <xf numFmtId="0" fontId="10" fillId="0" borderId="51" xfId="60" applyBorder="1">
      <alignment horizontal="left" vertical="center"/>
      <protection/>
    </xf>
    <xf numFmtId="0" fontId="10" fillId="0" borderId="37" xfId="60" applyBorder="1">
      <alignment horizontal="left" vertical="center"/>
      <protection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50" xfId="75" applyNumberFormat="1" applyBorder="1">
      <alignment horizontal="left" vertical="center"/>
      <protection/>
    </xf>
    <xf numFmtId="0" fontId="4" fillId="0" borderId="51" xfId="75" applyNumberFormat="1" applyBorder="1">
      <alignment horizontal="left" vertical="center"/>
      <protection/>
    </xf>
    <xf numFmtId="0" fontId="4" fillId="0" borderId="37" xfId="75" applyNumberFormat="1" applyBorder="1">
      <alignment horizontal="left" vertical="center"/>
      <protection/>
    </xf>
    <xf numFmtId="0" fontId="4" fillId="0" borderId="35" xfId="75" applyNumberFormat="1" applyBorder="1">
      <alignment horizontal="left" vertical="center"/>
      <protection/>
    </xf>
    <xf numFmtId="0" fontId="11" fillId="0" borderId="35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51" xfId="0" applyBorder="1" applyAlignment="1">
      <alignment/>
    </xf>
    <xf numFmtId="0" fontId="7" fillId="0" borderId="55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56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11" fillId="0" borderId="51" xfId="0" applyFont="1" applyBorder="1" applyAlignment="1">
      <alignment horizontal="right"/>
    </xf>
    <xf numFmtId="0" fontId="11" fillId="0" borderId="57" xfId="0" applyFont="1" applyBorder="1" applyAlignment="1">
      <alignment horizontal="right"/>
    </xf>
    <xf numFmtId="0" fontId="4" fillId="0" borderId="56" xfId="75" applyNumberFormat="1" applyBorder="1">
      <alignment horizontal="left" vertical="center"/>
      <protection/>
    </xf>
    <xf numFmtId="0" fontId="4" fillId="0" borderId="19" xfId="75" applyNumberFormat="1" applyBorder="1">
      <alignment horizontal="left" vertical="center"/>
      <protection/>
    </xf>
    <xf numFmtId="0" fontId="4" fillId="0" borderId="21" xfId="75" applyNumberFormat="1" applyBorder="1">
      <alignment horizontal="left" vertical="center"/>
      <protection/>
    </xf>
    <xf numFmtId="0" fontId="4" fillId="0" borderId="57" xfId="75" applyNumberFormat="1" applyBorder="1">
      <alignment horizontal="left" vertical="center"/>
      <protection/>
    </xf>
    <xf numFmtId="0" fontId="12" fillId="20" borderId="58" xfId="0" applyFont="1" applyFill="1" applyBorder="1" applyAlignment="1" applyProtection="1">
      <alignment horizontal="center" vertical="center"/>
      <protection locked="0"/>
    </xf>
    <xf numFmtId="0" fontId="12" fillId="20" borderId="59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20" borderId="58" xfId="0" applyFont="1" applyFill="1" applyBorder="1" applyAlignment="1">
      <alignment horizontal="center" vertical="center"/>
    </xf>
    <xf numFmtId="0" fontId="13" fillId="20" borderId="59" xfId="0" applyFont="1" applyFill="1" applyBorder="1" applyAlignment="1">
      <alignment horizontal="center" vertical="center"/>
    </xf>
    <xf numFmtId="0" fontId="13" fillId="20" borderId="60" xfId="0" applyFont="1" applyFill="1" applyBorder="1" applyAlignment="1">
      <alignment horizontal="center" vertical="center"/>
    </xf>
    <xf numFmtId="0" fontId="4" fillId="0" borderId="52" xfId="75" applyNumberFormat="1" applyBorder="1">
      <alignment horizontal="left" vertical="center"/>
      <protection/>
    </xf>
    <xf numFmtId="0" fontId="4" fillId="0" borderId="26" xfId="75" applyNumberFormat="1" applyBorder="1">
      <alignment horizontal="left" vertical="center"/>
      <protection/>
    </xf>
    <xf numFmtId="0" fontId="10" fillId="0" borderId="50" xfId="60" applyBorder="1" applyAlignment="1">
      <alignment horizontal="center" vertical="center"/>
      <protection/>
    </xf>
    <xf numFmtId="0" fontId="10" fillId="0" borderId="37" xfId="60" applyBorder="1" applyAlignment="1">
      <alignment horizontal="center" vertical="center"/>
      <protection/>
    </xf>
    <xf numFmtId="3" fontId="4" fillId="0" borderId="35" xfId="42" applyBorder="1">
      <alignment vertical="center"/>
      <protection/>
    </xf>
    <xf numFmtId="0" fontId="7" fillId="0" borderId="64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4" fillId="0" borderId="6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7" fillId="0" borderId="63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69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70" xfId="0" applyFont="1" applyBorder="1" applyAlignment="1">
      <alignment/>
    </xf>
    <xf numFmtId="0" fontId="0" fillId="0" borderId="61" xfId="0" applyBorder="1" applyAlignment="1">
      <alignment/>
    </xf>
    <xf numFmtId="0" fontId="0" fillId="0" borderId="0" xfId="0" applyBorder="1" applyAlignment="1">
      <alignment/>
    </xf>
    <xf numFmtId="0" fontId="0" fillId="0" borderId="71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0" fillId="0" borderId="35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44" xfId="0" applyFont="1" applyBorder="1" applyAlignment="1">
      <alignment/>
    </xf>
    <xf numFmtId="0" fontId="13" fillId="20" borderId="72" xfId="0" applyFont="1" applyFill="1" applyBorder="1" applyAlignment="1">
      <alignment horizontal="center"/>
    </xf>
    <xf numFmtId="0" fontId="13" fillId="20" borderId="28" xfId="0" applyFont="1" applyFill="1" applyBorder="1" applyAlignment="1">
      <alignment horizontal="center"/>
    </xf>
    <xf numFmtId="0" fontId="13" fillId="20" borderId="64" xfId="0" applyFont="1" applyFill="1" applyBorder="1" applyAlignment="1">
      <alignment horizontal="center"/>
    </xf>
    <xf numFmtId="0" fontId="13" fillId="20" borderId="73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10" fillId="0" borderId="25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74" xfId="0" applyFont="1" applyBorder="1" applyAlignment="1">
      <alignment/>
    </xf>
    <xf numFmtId="0" fontId="4" fillId="0" borderId="61" xfId="75" applyNumberFormat="1" applyBorder="1">
      <alignment horizontal="left" vertical="center"/>
      <protection/>
    </xf>
    <xf numFmtId="0" fontId="4" fillId="0" borderId="0" xfId="75" applyNumberFormat="1" applyBorder="1">
      <alignment horizontal="left" vertical="center"/>
      <protection/>
    </xf>
    <xf numFmtId="0" fontId="4" fillId="0" borderId="12" xfId="75" applyNumberFormat="1" applyBorder="1">
      <alignment horizontal="left" vertical="center"/>
      <protection/>
    </xf>
    <xf numFmtId="0" fontId="10" fillId="0" borderId="61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37" xfId="0" applyFont="1" applyBorder="1" applyAlignment="1">
      <alignment/>
    </xf>
    <xf numFmtId="0" fontId="11" fillId="0" borderId="50" xfId="75" applyNumberFormat="1" applyFont="1" applyBorder="1">
      <alignment horizontal="left" vertical="center"/>
      <protection/>
    </xf>
    <xf numFmtId="0" fontId="11" fillId="0" borderId="57" xfId="75" applyNumberFormat="1" applyFont="1" applyBorder="1">
      <alignment horizontal="left" vertical="center"/>
      <protection/>
    </xf>
    <xf numFmtId="0" fontId="11" fillId="0" borderId="25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4" fillId="0" borderId="75" xfId="75" applyNumberFormat="1" applyBorder="1">
      <alignment horizontal="left" vertical="center"/>
      <protection/>
    </xf>
    <xf numFmtId="0" fontId="4" fillId="0" borderId="17" xfId="75" applyNumberFormat="1" applyBorder="1">
      <alignment horizontal="left" vertical="center"/>
      <protection/>
    </xf>
    <xf numFmtId="0" fontId="4" fillId="0" borderId="76" xfId="75" applyNumberFormat="1" applyBorder="1">
      <alignment horizontal="left" vertical="center"/>
      <protection/>
    </xf>
    <xf numFmtId="0" fontId="11" fillId="0" borderId="69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57" xfId="60" applyBorder="1" applyAlignment="1">
      <alignment horizontal="center" vertical="center"/>
      <protection/>
    </xf>
    <xf numFmtId="0" fontId="4" fillId="0" borderId="53" xfId="75" applyNumberFormat="1" applyBorder="1">
      <alignment horizontal="left" vertical="center"/>
      <protection/>
    </xf>
    <xf numFmtId="0" fontId="4" fillId="0" borderId="27" xfId="75" applyNumberFormat="1" applyBorder="1">
      <alignment horizontal="left" vertical="center"/>
      <protection/>
    </xf>
    <xf numFmtId="3" fontId="4" fillId="0" borderId="44" xfId="42" applyBorder="1">
      <alignment vertical="center"/>
      <protection/>
    </xf>
    <xf numFmtId="0" fontId="10" fillId="0" borderId="44" xfId="60" applyFont="1" applyBorder="1">
      <alignment horizontal="left" vertical="center"/>
      <protection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66"/>
  <sheetViews>
    <sheetView tabSelected="1" view="pageBreakPreview" zoomScaleSheetLayoutView="100" zoomScalePageLayoutView="0" workbookViewId="0" topLeftCell="A1">
      <selection activeCell="O32" sqref="O32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83.75390625" style="0" customWidth="1"/>
    <col min="5" max="5" width="13.875" style="0" customWidth="1"/>
    <col min="6" max="7" width="14.875" style="0" customWidth="1"/>
    <col min="8" max="8" width="13.875" style="0" customWidth="1"/>
    <col min="9" max="9" width="14.25390625" style="0" customWidth="1"/>
    <col min="10" max="10" width="12.625" style="0" customWidth="1"/>
    <col min="11" max="11" width="12.125" style="0" customWidth="1"/>
  </cols>
  <sheetData>
    <row r="1" spans="1:11" ht="12.75">
      <c r="A1" s="2" t="s">
        <v>15</v>
      </c>
      <c r="B1" s="2"/>
      <c r="C1" s="3"/>
      <c r="D1" s="3"/>
      <c r="E1" s="3"/>
      <c r="F1" s="7"/>
      <c r="G1" s="7"/>
      <c r="H1" s="7"/>
      <c r="I1" s="7"/>
      <c r="J1" s="4"/>
      <c r="K1" s="102"/>
    </row>
    <row r="2" spans="1:11" ht="12.75">
      <c r="A2" s="5" t="s">
        <v>25</v>
      </c>
      <c r="B2" s="5"/>
      <c r="C2" s="6" t="s">
        <v>78</v>
      </c>
      <c r="D2" s="7"/>
      <c r="E2" s="7"/>
      <c r="F2" s="127"/>
      <c r="G2" s="127"/>
      <c r="H2" s="127"/>
      <c r="I2" s="127"/>
      <c r="J2" s="6"/>
      <c r="K2" s="8"/>
    </row>
    <row r="3" spans="1:11" ht="12.75">
      <c r="A3" s="5" t="s">
        <v>24</v>
      </c>
      <c r="B3" s="5"/>
      <c r="C3" s="9" t="s">
        <v>80</v>
      </c>
      <c r="D3" s="7"/>
      <c r="E3" s="7"/>
      <c r="F3" s="128"/>
      <c r="G3" s="128"/>
      <c r="H3" s="128"/>
      <c r="I3" s="128"/>
      <c r="J3" s="6"/>
      <c r="K3" s="8"/>
    </row>
    <row r="4" spans="1:11" ht="13.5" thickBot="1">
      <c r="A4" s="5" t="s">
        <v>1</v>
      </c>
      <c r="B4" s="5"/>
      <c r="C4" s="10">
        <v>42599</v>
      </c>
      <c r="D4" s="5"/>
      <c r="E4" s="5"/>
      <c r="F4" s="129"/>
      <c r="G4" s="130"/>
      <c r="H4" s="130"/>
      <c r="I4" s="130"/>
      <c r="J4" s="11"/>
      <c r="K4" s="12"/>
    </row>
    <row r="5" spans="1:11" ht="12.75">
      <c r="A5" s="13" t="s">
        <v>2</v>
      </c>
      <c r="B5" s="14"/>
      <c r="C5" s="14"/>
      <c r="D5" s="15"/>
      <c r="E5" s="15"/>
      <c r="F5" s="18" t="s">
        <v>3</v>
      </c>
      <c r="G5" s="18"/>
      <c r="H5" s="18"/>
      <c r="I5" s="19"/>
      <c r="J5" s="16"/>
      <c r="K5" s="17"/>
    </row>
    <row r="6" spans="1:11" ht="12.75">
      <c r="A6" s="20" t="s">
        <v>4</v>
      </c>
      <c r="B6" s="21" t="s">
        <v>5</v>
      </c>
      <c r="C6" s="21"/>
      <c r="D6" s="58" t="s">
        <v>26</v>
      </c>
      <c r="E6" s="59" t="s">
        <v>27</v>
      </c>
      <c r="F6" s="23" t="s">
        <v>8</v>
      </c>
      <c r="G6" s="24"/>
      <c r="H6" s="23" t="s">
        <v>9</v>
      </c>
      <c r="I6" s="25"/>
      <c r="J6" s="57" t="s">
        <v>28</v>
      </c>
      <c r="K6" s="22" t="s">
        <v>7</v>
      </c>
    </row>
    <row r="7" spans="1:11" ht="12.75">
      <c r="A7" s="26" t="s">
        <v>10</v>
      </c>
      <c r="B7" s="27" t="s">
        <v>11</v>
      </c>
      <c r="C7" s="27" t="s">
        <v>12</v>
      </c>
      <c r="D7" s="27" t="s">
        <v>13</v>
      </c>
      <c r="E7" s="60"/>
      <c r="F7" s="27" t="s">
        <v>6</v>
      </c>
      <c r="G7" s="27" t="s">
        <v>17</v>
      </c>
      <c r="H7" s="27" t="s">
        <v>6</v>
      </c>
      <c r="I7" s="30" t="s">
        <v>17</v>
      </c>
      <c r="J7" s="28" t="s">
        <v>14</v>
      </c>
      <c r="K7" s="29" t="s">
        <v>14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5">
        <v>8</v>
      </c>
      <c r="J8" s="34">
        <v>9</v>
      </c>
      <c r="K8" s="34">
        <v>10</v>
      </c>
    </row>
    <row r="9" spans="1:5" ht="15">
      <c r="A9" s="113"/>
      <c r="B9" s="114" t="s">
        <v>81</v>
      </c>
      <c r="C9" s="115" t="s">
        <v>82</v>
      </c>
      <c r="D9" s="113"/>
      <c r="E9" s="113"/>
    </row>
    <row r="10" spans="1:5" ht="12.75">
      <c r="A10" s="113"/>
      <c r="B10" s="113"/>
      <c r="C10" s="113"/>
      <c r="D10" s="113"/>
      <c r="E10" s="113"/>
    </row>
    <row r="11" spans="1:11" ht="12.75">
      <c r="A11" s="116">
        <v>1</v>
      </c>
      <c r="B11" s="117" t="s">
        <v>83</v>
      </c>
      <c r="C11" s="118" t="s">
        <v>84</v>
      </c>
      <c r="D11" s="119" t="s">
        <v>85</v>
      </c>
      <c r="E11" s="120">
        <v>316.054</v>
      </c>
      <c r="G11" s="106"/>
      <c r="H11" s="105"/>
      <c r="I11" s="106">
        <f>E11*H11</f>
        <v>0</v>
      </c>
      <c r="J11" s="103">
        <v>0</v>
      </c>
      <c r="K11" s="104">
        <f>E11*J11</f>
        <v>0</v>
      </c>
    </row>
    <row r="12" spans="1:11" ht="12.75">
      <c r="A12" s="116">
        <v>2</v>
      </c>
      <c r="B12" s="117" t="s">
        <v>92</v>
      </c>
      <c r="C12" s="118" t="s">
        <v>93</v>
      </c>
      <c r="D12" s="119" t="s">
        <v>85</v>
      </c>
      <c r="E12" s="120">
        <v>138.894</v>
      </c>
      <c r="G12" s="106"/>
      <c r="H12" s="105"/>
      <c r="I12" s="106">
        <f>E12*H12</f>
        <v>0</v>
      </c>
      <c r="J12" s="103">
        <v>0</v>
      </c>
      <c r="K12" s="104">
        <f>E12*J12</f>
        <v>0</v>
      </c>
    </row>
    <row r="13" spans="1:11" ht="12.75">
      <c r="A13" s="113"/>
      <c r="B13" s="113"/>
      <c r="C13" s="121" t="str">
        <f>CONCATENATE(B9," celkem")</f>
        <v>16 celkem</v>
      </c>
      <c r="D13" s="113"/>
      <c r="E13" s="113"/>
      <c r="G13" s="108">
        <f>SUBTOTAL(9,G11:G12)</f>
        <v>0</v>
      </c>
      <c r="I13" s="108">
        <f>SUBTOTAL(9,I11:I12)</f>
        <v>0</v>
      </c>
      <c r="K13" s="107">
        <f>SUBTOTAL(9,K11:K12)</f>
        <v>0</v>
      </c>
    </row>
    <row r="14" spans="1:5" ht="12.75">
      <c r="A14" s="113"/>
      <c r="B14" s="113"/>
      <c r="C14" s="113"/>
      <c r="D14" s="113"/>
      <c r="E14" s="113"/>
    </row>
    <row r="15" spans="1:5" ht="15">
      <c r="A15" s="113"/>
      <c r="B15" s="114" t="s">
        <v>96</v>
      </c>
      <c r="C15" s="115" t="s">
        <v>97</v>
      </c>
      <c r="D15" s="113"/>
      <c r="E15" s="113"/>
    </row>
    <row r="16" spans="1:5" ht="12.75">
      <c r="A16" s="113"/>
      <c r="B16" s="113"/>
      <c r="C16" s="113"/>
      <c r="D16" s="113"/>
      <c r="E16" s="113"/>
    </row>
    <row r="17" spans="1:11" ht="12.75">
      <c r="A17" s="116">
        <v>1</v>
      </c>
      <c r="B17" s="117" t="s">
        <v>98</v>
      </c>
      <c r="C17" s="118" t="s">
        <v>99</v>
      </c>
      <c r="D17" s="119" t="s">
        <v>85</v>
      </c>
      <c r="E17" s="120">
        <v>227.474</v>
      </c>
      <c r="G17" s="106"/>
      <c r="H17" s="105"/>
      <c r="I17" s="106">
        <f>E17*H17</f>
        <v>0</v>
      </c>
      <c r="J17" s="103">
        <v>0</v>
      </c>
      <c r="K17" s="104">
        <f>E17*J17</f>
        <v>0</v>
      </c>
    </row>
    <row r="18" spans="1:11" ht="12.75">
      <c r="A18" s="113"/>
      <c r="B18" s="113"/>
      <c r="C18" s="121" t="str">
        <f>CONCATENATE(B15," celkem")</f>
        <v>17 celkem</v>
      </c>
      <c r="D18" s="113"/>
      <c r="E18" s="113"/>
      <c r="G18" s="108">
        <f>SUBTOTAL(9,G17:G17)</f>
        <v>0</v>
      </c>
      <c r="I18" s="108">
        <f>SUBTOTAL(9,I17:I17)</f>
        <v>0</v>
      </c>
      <c r="K18" s="107">
        <f>SUBTOTAL(9,K17:K17)</f>
        <v>0</v>
      </c>
    </row>
    <row r="19" spans="1:5" ht="12.75">
      <c r="A19" s="113"/>
      <c r="B19" s="113"/>
      <c r="C19" s="113"/>
      <c r="D19" s="113"/>
      <c r="E19" s="113"/>
    </row>
    <row r="20" spans="1:5" ht="15">
      <c r="A20" s="113"/>
      <c r="B20" s="114" t="s">
        <v>110</v>
      </c>
      <c r="C20" s="115" t="s">
        <v>111</v>
      </c>
      <c r="D20" s="113"/>
      <c r="E20" s="113"/>
    </row>
    <row r="21" spans="1:5" ht="12.75">
      <c r="A21" s="113"/>
      <c r="B21" s="113"/>
      <c r="C21" s="113"/>
      <c r="D21" s="113"/>
      <c r="E21" s="113"/>
    </row>
    <row r="22" spans="1:11" ht="12.75">
      <c r="A22" s="116">
        <v>1</v>
      </c>
      <c r="B22" s="117" t="s">
        <v>112</v>
      </c>
      <c r="C22" s="118" t="s">
        <v>113</v>
      </c>
      <c r="D22" s="119" t="s">
        <v>114</v>
      </c>
      <c r="E22" s="120">
        <v>300</v>
      </c>
      <c r="G22" s="106"/>
      <c r="H22" s="105"/>
      <c r="I22" s="106">
        <f>E22*H22</f>
        <v>0</v>
      </c>
      <c r="J22" s="103">
        <v>0</v>
      </c>
      <c r="K22" s="104">
        <f>E22*J22</f>
        <v>0</v>
      </c>
    </row>
    <row r="23" spans="1:11" ht="12.75">
      <c r="A23" s="116">
        <v>2</v>
      </c>
      <c r="B23" s="117" t="s">
        <v>116</v>
      </c>
      <c r="C23" s="118" t="s">
        <v>117</v>
      </c>
      <c r="D23" s="119" t="s">
        <v>114</v>
      </c>
      <c r="E23" s="120">
        <v>300</v>
      </c>
      <c r="G23" s="106"/>
      <c r="H23" s="105"/>
      <c r="I23" s="106">
        <f>E23*H23</f>
        <v>0</v>
      </c>
      <c r="J23" s="103">
        <v>0</v>
      </c>
      <c r="K23" s="104">
        <f>E23*J23</f>
        <v>0</v>
      </c>
    </row>
    <row r="24" spans="1:11" ht="12.75">
      <c r="A24" s="116">
        <v>3</v>
      </c>
      <c r="B24" s="117" t="s">
        <v>118</v>
      </c>
      <c r="C24" s="118" t="s">
        <v>119</v>
      </c>
      <c r="D24" s="119" t="s">
        <v>114</v>
      </c>
      <c r="E24" s="120">
        <v>300</v>
      </c>
      <c r="G24" s="106"/>
      <c r="H24" s="105"/>
      <c r="I24" s="106">
        <f>E24*H24</f>
        <v>0</v>
      </c>
      <c r="J24" s="103">
        <v>0</v>
      </c>
      <c r="K24" s="104">
        <f>E24*J24</f>
        <v>0</v>
      </c>
    </row>
    <row r="25" spans="1:11" ht="12.75">
      <c r="A25" s="122" t="s">
        <v>120</v>
      </c>
      <c r="B25" s="123">
        <v>500000</v>
      </c>
      <c r="C25" s="118" t="s">
        <v>121</v>
      </c>
      <c r="D25" s="119" t="s">
        <v>122</v>
      </c>
      <c r="E25" s="120">
        <v>5</v>
      </c>
      <c r="F25" s="105"/>
      <c r="G25" s="106">
        <f>E25*F25</f>
        <v>0</v>
      </c>
      <c r="I25" s="106"/>
      <c r="J25" s="103">
        <v>0</v>
      </c>
      <c r="K25" s="104">
        <f>E25*J25</f>
        <v>0</v>
      </c>
    </row>
    <row r="26" spans="1:11" ht="12.75">
      <c r="A26" s="116">
        <v>4</v>
      </c>
      <c r="B26" s="117" t="s">
        <v>123</v>
      </c>
      <c r="C26" s="118" t="s">
        <v>124</v>
      </c>
      <c r="D26" s="119" t="s">
        <v>114</v>
      </c>
      <c r="E26" s="120">
        <v>300</v>
      </c>
      <c r="G26" s="106"/>
      <c r="H26" s="105"/>
      <c r="I26" s="106">
        <f>E26*H26</f>
        <v>0</v>
      </c>
      <c r="J26" s="103">
        <v>0</v>
      </c>
      <c r="K26" s="104">
        <f>E26*J26</f>
        <v>0</v>
      </c>
    </row>
    <row r="27" spans="1:11" ht="12.75">
      <c r="A27" s="113"/>
      <c r="B27" s="113"/>
      <c r="C27" s="121" t="str">
        <f>CONCATENATE(B20," celkem")</f>
        <v>18 celkem</v>
      </c>
      <c r="D27" s="113"/>
      <c r="E27" s="113"/>
      <c r="G27" s="108">
        <f>SUBTOTAL(9,G22:G26)</f>
        <v>0</v>
      </c>
      <c r="I27" s="108">
        <f>SUBTOTAL(9,I22:I26)</f>
        <v>0</v>
      </c>
      <c r="K27" s="107">
        <f>SUBTOTAL(9,K22:K26)</f>
        <v>0</v>
      </c>
    </row>
    <row r="28" spans="1:5" ht="12.75">
      <c r="A28" s="113"/>
      <c r="B28" s="113"/>
      <c r="C28" s="113"/>
      <c r="D28" s="113"/>
      <c r="E28" s="113"/>
    </row>
    <row r="29" spans="1:5" ht="15">
      <c r="A29" s="113"/>
      <c r="B29" s="114" t="s">
        <v>125</v>
      </c>
      <c r="C29" s="115" t="s">
        <v>126</v>
      </c>
      <c r="D29" s="113"/>
      <c r="E29" s="113"/>
    </row>
    <row r="30" spans="1:5" ht="12.75">
      <c r="A30" s="113"/>
      <c r="B30" s="113"/>
      <c r="C30" s="113"/>
      <c r="D30" s="113"/>
      <c r="E30" s="113"/>
    </row>
    <row r="31" spans="1:11" ht="12.75">
      <c r="A31" s="116">
        <v>1</v>
      </c>
      <c r="B31" s="117" t="s">
        <v>127</v>
      </c>
      <c r="C31" s="118" t="s">
        <v>128</v>
      </c>
      <c r="D31" s="119" t="s">
        <v>85</v>
      </c>
      <c r="E31" s="120">
        <v>33.39</v>
      </c>
      <c r="G31" s="106"/>
      <c r="H31" s="105"/>
      <c r="I31" s="106">
        <f>E31*H31</f>
        <v>0</v>
      </c>
      <c r="J31" s="103">
        <v>0</v>
      </c>
      <c r="K31" s="104">
        <f>E31*J31</f>
        <v>0</v>
      </c>
    </row>
    <row r="32" spans="1:11" ht="12.75">
      <c r="A32" s="116">
        <v>2</v>
      </c>
      <c r="B32" s="117" t="s">
        <v>127</v>
      </c>
      <c r="C32" s="118" t="s">
        <v>132</v>
      </c>
      <c r="D32" s="119" t="s">
        <v>133</v>
      </c>
      <c r="E32" s="120">
        <v>2</v>
      </c>
      <c r="G32" s="106"/>
      <c r="H32" s="105"/>
      <c r="I32" s="106">
        <f>E32*H32</f>
        <v>0</v>
      </c>
      <c r="J32" s="103">
        <v>0</v>
      </c>
      <c r="K32" s="104">
        <f>E32*J32</f>
        <v>0</v>
      </c>
    </row>
    <row r="33" spans="1:11" ht="12.75">
      <c r="A33" s="116">
        <v>3</v>
      </c>
      <c r="B33" s="117" t="s">
        <v>127</v>
      </c>
      <c r="C33" s="118" t="s">
        <v>135</v>
      </c>
      <c r="D33" s="119" t="s">
        <v>114</v>
      </c>
      <c r="E33" s="120">
        <v>200</v>
      </c>
      <c r="G33" s="106"/>
      <c r="H33" s="105"/>
      <c r="I33" s="106">
        <f>E33*H33</f>
        <v>0</v>
      </c>
      <c r="J33" s="103">
        <v>0</v>
      </c>
      <c r="K33" s="104">
        <f>E33*J33</f>
        <v>0</v>
      </c>
    </row>
    <row r="34" spans="1:11" ht="12.75">
      <c r="A34" s="116">
        <v>4</v>
      </c>
      <c r="B34" s="117" t="s">
        <v>127</v>
      </c>
      <c r="C34" s="118" t="s">
        <v>137</v>
      </c>
      <c r="D34" s="119" t="s">
        <v>114</v>
      </c>
      <c r="E34" s="120">
        <v>150</v>
      </c>
      <c r="G34" s="106"/>
      <c r="H34" s="105"/>
      <c r="I34" s="106">
        <f>E34*H34</f>
        <v>0</v>
      </c>
      <c r="J34" s="103">
        <v>0</v>
      </c>
      <c r="K34" s="104">
        <f>E34*J34</f>
        <v>0</v>
      </c>
    </row>
    <row r="35" spans="1:11" ht="12.75">
      <c r="A35" s="116">
        <v>5</v>
      </c>
      <c r="B35" s="117" t="s">
        <v>127</v>
      </c>
      <c r="C35" s="118" t="s">
        <v>139</v>
      </c>
      <c r="D35" s="119" t="s">
        <v>140</v>
      </c>
      <c r="E35" s="120">
        <v>10</v>
      </c>
      <c r="G35" s="106"/>
      <c r="H35" s="105"/>
      <c r="I35" s="106">
        <f>E35*H35</f>
        <v>0</v>
      </c>
      <c r="J35" s="103">
        <v>0</v>
      </c>
      <c r="K35" s="104">
        <f>E35*J35</f>
        <v>0</v>
      </c>
    </row>
    <row r="36" spans="1:11" ht="12.75">
      <c r="A36" s="113"/>
      <c r="B36" s="113"/>
      <c r="C36" s="121" t="str">
        <f>CONCATENATE(B29," celkem")</f>
        <v>9 celkem</v>
      </c>
      <c r="D36" s="113"/>
      <c r="E36" s="113"/>
      <c r="G36" s="108">
        <f>SUBTOTAL(9,G31:G35)</f>
        <v>0</v>
      </c>
      <c r="I36" s="108">
        <f>SUBTOTAL(9,I31:I35)</f>
        <v>0</v>
      </c>
      <c r="K36" s="107">
        <f>SUBTOTAL(9,K31:K35)</f>
        <v>0</v>
      </c>
    </row>
    <row r="37" spans="1:5" ht="12.75">
      <c r="A37" s="113"/>
      <c r="B37" s="113"/>
      <c r="C37" s="113"/>
      <c r="D37" s="113"/>
      <c r="E37" s="113"/>
    </row>
    <row r="38" spans="1:5" ht="15">
      <c r="A38" s="113"/>
      <c r="B38" s="114" t="s">
        <v>142</v>
      </c>
      <c r="C38" s="115" t="s">
        <v>143</v>
      </c>
      <c r="D38" s="113"/>
      <c r="E38" s="113"/>
    </row>
    <row r="39" spans="1:5" ht="12.75">
      <c r="A39" s="113"/>
      <c r="B39" s="113"/>
      <c r="C39" s="113"/>
      <c r="D39" s="113"/>
      <c r="E39" s="113"/>
    </row>
    <row r="40" spans="1:11" ht="12.75">
      <c r="A40" s="116">
        <v>1</v>
      </c>
      <c r="B40" s="117" t="s">
        <v>144</v>
      </c>
      <c r="C40" s="118" t="s">
        <v>145</v>
      </c>
      <c r="D40" s="119" t="s">
        <v>140</v>
      </c>
      <c r="E40" s="120">
        <v>20</v>
      </c>
      <c r="G40" s="106"/>
      <c r="H40" s="105"/>
      <c r="I40" s="106">
        <f aca="true" t="shared" si="0" ref="I40:I53">E40*H40</f>
        <v>0</v>
      </c>
      <c r="J40" s="103">
        <v>0</v>
      </c>
      <c r="K40" s="112" t="str">
        <f aca="true" t="shared" si="1" ref="K40:K53">FIXED(E40*J40,3,TRUE)</f>
        <v>0,000</v>
      </c>
    </row>
    <row r="41" spans="1:11" ht="12.75">
      <c r="A41" s="116">
        <v>2</v>
      </c>
      <c r="B41" s="117" t="s">
        <v>144</v>
      </c>
      <c r="C41" s="118" t="s">
        <v>147</v>
      </c>
      <c r="D41" s="119" t="s">
        <v>140</v>
      </c>
      <c r="E41" s="120">
        <v>15</v>
      </c>
      <c r="G41" s="106"/>
      <c r="H41" s="105"/>
      <c r="I41" s="106">
        <f t="shared" si="0"/>
        <v>0</v>
      </c>
      <c r="J41" s="103">
        <v>0</v>
      </c>
      <c r="K41" s="112" t="str">
        <f t="shared" si="1"/>
        <v>0,000</v>
      </c>
    </row>
    <row r="42" spans="1:11" ht="12.75">
      <c r="A42" s="116">
        <v>3</v>
      </c>
      <c r="B42" s="117" t="s">
        <v>144</v>
      </c>
      <c r="C42" s="118" t="s">
        <v>149</v>
      </c>
      <c r="D42" s="119" t="s">
        <v>150</v>
      </c>
      <c r="E42" s="120">
        <v>37.9</v>
      </c>
      <c r="G42" s="106"/>
      <c r="H42" s="105"/>
      <c r="I42" s="106">
        <f t="shared" si="0"/>
        <v>0</v>
      </c>
      <c r="J42" s="103">
        <v>0</v>
      </c>
      <c r="K42" s="112" t="str">
        <f t="shared" si="1"/>
        <v>0,000</v>
      </c>
    </row>
    <row r="43" spans="1:11" ht="12.75">
      <c r="A43" s="116">
        <v>4</v>
      </c>
      <c r="B43" s="117" t="s">
        <v>144</v>
      </c>
      <c r="C43" s="118" t="s">
        <v>153</v>
      </c>
      <c r="D43" s="119" t="s">
        <v>114</v>
      </c>
      <c r="E43" s="120">
        <v>21.22</v>
      </c>
      <c r="G43" s="106"/>
      <c r="H43" s="105"/>
      <c r="I43" s="106">
        <f t="shared" si="0"/>
        <v>0</v>
      </c>
      <c r="J43" s="103">
        <v>0.018</v>
      </c>
      <c r="K43" s="112" t="str">
        <f t="shared" si="1"/>
        <v>0,382</v>
      </c>
    </row>
    <row r="44" spans="1:11" ht="12.75">
      <c r="A44" s="116">
        <v>5</v>
      </c>
      <c r="B44" s="117" t="s">
        <v>144</v>
      </c>
      <c r="C44" s="118" t="s">
        <v>158</v>
      </c>
      <c r="D44" s="119" t="s">
        <v>114</v>
      </c>
      <c r="E44" s="120">
        <v>47.66</v>
      </c>
      <c r="G44" s="106"/>
      <c r="H44" s="105"/>
      <c r="I44" s="106">
        <f t="shared" si="0"/>
        <v>0</v>
      </c>
      <c r="J44" s="103">
        <v>0.006</v>
      </c>
      <c r="K44" s="112" t="str">
        <f t="shared" si="1"/>
        <v>0,286</v>
      </c>
    </row>
    <row r="45" spans="1:11" ht="12.75">
      <c r="A45" s="116">
        <v>6</v>
      </c>
      <c r="B45" s="117" t="s">
        <v>164</v>
      </c>
      <c r="C45" s="118" t="s">
        <v>165</v>
      </c>
      <c r="D45" s="119" t="s">
        <v>114</v>
      </c>
      <c r="E45" s="120">
        <v>3.6</v>
      </c>
      <c r="G45" s="106"/>
      <c r="H45" s="105"/>
      <c r="I45" s="106">
        <f t="shared" si="0"/>
        <v>0</v>
      </c>
      <c r="J45" s="103">
        <v>0.076</v>
      </c>
      <c r="K45" s="112" t="str">
        <f t="shared" si="1"/>
        <v>0,274</v>
      </c>
    </row>
    <row r="46" spans="1:11" ht="12.75">
      <c r="A46" s="116">
        <v>7</v>
      </c>
      <c r="B46" s="117" t="s">
        <v>168</v>
      </c>
      <c r="C46" s="118" t="s">
        <v>169</v>
      </c>
      <c r="D46" s="119" t="s">
        <v>114</v>
      </c>
      <c r="E46" s="120">
        <v>0.45</v>
      </c>
      <c r="G46" s="106"/>
      <c r="H46" s="105"/>
      <c r="I46" s="106">
        <f t="shared" si="0"/>
        <v>0</v>
      </c>
      <c r="J46" s="103">
        <v>0.041</v>
      </c>
      <c r="K46" s="112" t="str">
        <f t="shared" si="1"/>
        <v>0,018</v>
      </c>
    </row>
    <row r="47" spans="1:11" ht="12.75">
      <c r="A47" s="116">
        <v>8</v>
      </c>
      <c r="B47" s="117" t="s">
        <v>172</v>
      </c>
      <c r="C47" s="118" t="s">
        <v>173</v>
      </c>
      <c r="D47" s="119" t="s">
        <v>114</v>
      </c>
      <c r="E47" s="120">
        <v>1.15</v>
      </c>
      <c r="G47" s="106"/>
      <c r="H47" s="105"/>
      <c r="I47" s="106">
        <f t="shared" si="0"/>
        <v>0</v>
      </c>
      <c r="J47" s="103">
        <v>0.059</v>
      </c>
      <c r="K47" s="112" t="str">
        <f t="shared" si="1"/>
        <v>0,068</v>
      </c>
    </row>
    <row r="48" spans="1:11" ht="12.75">
      <c r="A48" s="116">
        <v>9</v>
      </c>
      <c r="B48" s="117" t="s">
        <v>176</v>
      </c>
      <c r="C48" s="118" t="s">
        <v>177</v>
      </c>
      <c r="D48" s="119" t="s">
        <v>150</v>
      </c>
      <c r="E48" s="120">
        <v>5</v>
      </c>
      <c r="G48" s="106"/>
      <c r="H48" s="105"/>
      <c r="I48" s="106">
        <f t="shared" si="0"/>
        <v>0</v>
      </c>
      <c r="J48" s="103">
        <v>0.063</v>
      </c>
      <c r="K48" s="112" t="str">
        <f t="shared" si="1"/>
        <v>0,315</v>
      </c>
    </row>
    <row r="49" spans="1:11" ht="12.75">
      <c r="A49" s="116">
        <v>10</v>
      </c>
      <c r="B49" s="117" t="s">
        <v>179</v>
      </c>
      <c r="C49" s="118" t="s">
        <v>180</v>
      </c>
      <c r="D49" s="119" t="s">
        <v>181</v>
      </c>
      <c r="E49" s="120">
        <v>1.343</v>
      </c>
      <c r="G49" s="106"/>
      <c r="H49" s="105"/>
      <c r="I49" s="106">
        <f t="shared" si="0"/>
        <v>0</v>
      </c>
      <c r="J49" s="103">
        <v>0</v>
      </c>
      <c r="K49" s="112" t="str">
        <f t="shared" si="1"/>
        <v>0,000</v>
      </c>
    </row>
    <row r="50" spans="1:11" ht="12.75">
      <c r="A50" s="116">
        <v>11</v>
      </c>
      <c r="B50" s="117" t="s">
        <v>182</v>
      </c>
      <c r="C50" s="118" t="s">
        <v>183</v>
      </c>
      <c r="D50" s="119" t="s">
        <v>181</v>
      </c>
      <c r="E50" s="120">
        <v>1.343</v>
      </c>
      <c r="G50" s="106"/>
      <c r="H50" s="105"/>
      <c r="I50" s="106">
        <f t="shared" si="0"/>
        <v>0</v>
      </c>
      <c r="J50" s="103">
        <v>0</v>
      </c>
      <c r="K50" s="112" t="str">
        <f t="shared" si="1"/>
        <v>0,000</v>
      </c>
    </row>
    <row r="51" spans="1:11" ht="12.75">
      <c r="A51" s="116">
        <v>12</v>
      </c>
      <c r="B51" s="117" t="s">
        <v>184</v>
      </c>
      <c r="C51" s="118" t="s">
        <v>185</v>
      </c>
      <c r="D51" s="119" t="s">
        <v>181</v>
      </c>
      <c r="E51" s="120">
        <v>13.428</v>
      </c>
      <c r="G51" s="106"/>
      <c r="H51" s="105"/>
      <c r="I51" s="106">
        <f t="shared" si="0"/>
        <v>0</v>
      </c>
      <c r="J51" s="103">
        <v>0</v>
      </c>
      <c r="K51" s="112" t="str">
        <f t="shared" si="1"/>
        <v>0,000</v>
      </c>
    </row>
    <row r="52" spans="1:11" ht="12.75">
      <c r="A52" s="116">
        <v>13</v>
      </c>
      <c r="B52" s="117" t="s">
        <v>186</v>
      </c>
      <c r="C52" s="118" t="s">
        <v>187</v>
      </c>
      <c r="D52" s="119" t="s">
        <v>181</v>
      </c>
      <c r="E52" s="120">
        <v>0.668</v>
      </c>
      <c r="G52" s="106"/>
      <c r="H52" s="105"/>
      <c r="I52" s="106">
        <f t="shared" si="0"/>
        <v>0</v>
      </c>
      <c r="J52" s="103">
        <v>0</v>
      </c>
      <c r="K52" s="112" t="str">
        <f t="shared" si="1"/>
        <v>0,000</v>
      </c>
    </row>
    <row r="53" spans="1:11" ht="12.75">
      <c r="A53" s="116">
        <v>14</v>
      </c>
      <c r="B53" s="117" t="s">
        <v>189</v>
      </c>
      <c r="C53" s="118" t="s">
        <v>190</v>
      </c>
      <c r="D53" s="119" t="s">
        <v>181</v>
      </c>
      <c r="E53" s="120">
        <v>0.675</v>
      </c>
      <c r="G53" s="106"/>
      <c r="H53" s="105"/>
      <c r="I53" s="106">
        <f t="shared" si="0"/>
        <v>0</v>
      </c>
      <c r="J53" s="103">
        <v>0</v>
      </c>
      <c r="K53" s="112" t="str">
        <f t="shared" si="1"/>
        <v>0,000</v>
      </c>
    </row>
    <row r="54" spans="1:11" ht="12.75">
      <c r="A54" s="113"/>
      <c r="B54" s="113"/>
      <c r="C54" s="121" t="str">
        <f>CONCATENATE(B38," celkem")</f>
        <v>96 celkem</v>
      </c>
      <c r="D54" s="113"/>
      <c r="E54" s="113"/>
      <c r="G54" s="108">
        <f>SUBTOTAL(9,G40:G53)</f>
        <v>0</v>
      </c>
      <c r="I54" s="108">
        <f>SUBTOTAL(9,I40:I53)</f>
        <v>0</v>
      </c>
      <c r="K54" s="107">
        <f>SUBTOTAL(9,K40:K53)</f>
        <v>0</v>
      </c>
    </row>
    <row r="55" spans="1:5" ht="12.75">
      <c r="A55" s="113"/>
      <c r="B55" s="113"/>
      <c r="C55" s="113"/>
      <c r="D55" s="113"/>
      <c r="E55" s="113"/>
    </row>
    <row r="56" spans="1:5" ht="15">
      <c r="A56" s="113"/>
      <c r="B56" s="114" t="s">
        <v>192</v>
      </c>
      <c r="C56" s="115" t="s">
        <v>193</v>
      </c>
      <c r="D56" s="113"/>
      <c r="E56" s="113"/>
    </row>
    <row r="57" spans="1:5" ht="12.75">
      <c r="A57" s="113"/>
      <c r="B57" s="113"/>
      <c r="C57" s="113"/>
      <c r="D57" s="113"/>
      <c r="E57" s="113"/>
    </row>
    <row r="58" spans="1:11" ht="12.75">
      <c r="A58" s="116">
        <v>1</v>
      </c>
      <c r="B58" s="117" t="s">
        <v>194</v>
      </c>
      <c r="C58" s="118" t="s">
        <v>195</v>
      </c>
      <c r="D58" s="119" t="s">
        <v>85</v>
      </c>
      <c r="E58" s="120">
        <v>66.661</v>
      </c>
      <c r="G58" s="106"/>
      <c r="H58" s="105"/>
      <c r="I58" s="106">
        <f aca="true" t="shared" si="2" ref="I58:I65">E58*H58</f>
        <v>0</v>
      </c>
      <c r="J58" s="103">
        <v>0.45</v>
      </c>
      <c r="K58" s="112" t="str">
        <f>FIXED(E58*J58,3,TRUE)</f>
        <v>29,997</v>
      </c>
    </row>
    <row r="59" spans="1:11" ht="12.75">
      <c r="A59" s="116">
        <v>2</v>
      </c>
      <c r="B59" s="117" t="s">
        <v>198</v>
      </c>
      <c r="C59" s="118" t="s">
        <v>199</v>
      </c>
      <c r="D59" s="119" t="s">
        <v>85</v>
      </c>
      <c r="E59" s="120">
        <v>95.648</v>
      </c>
      <c r="G59" s="106"/>
      <c r="H59" s="105"/>
      <c r="I59" s="106">
        <f t="shared" si="2"/>
        <v>0</v>
      </c>
      <c r="J59" s="103">
        <v>2.41</v>
      </c>
      <c r="K59" s="112" t="str">
        <f>FIXED(E59*J59,3,TRUE)</f>
        <v>230,512</v>
      </c>
    </row>
    <row r="60" spans="1:11" ht="12.75">
      <c r="A60" s="116">
        <v>3</v>
      </c>
      <c r="B60" s="117" t="s">
        <v>221</v>
      </c>
      <c r="C60" s="118" t="s">
        <v>222</v>
      </c>
      <c r="D60" s="119" t="s">
        <v>85</v>
      </c>
      <c r="E60" s="120">
        <v>17.979</v>
      </c>
      <c r="G60" s="106"/>
      <c r="H60" s="105"/>
      <c r="I60" s="106">
        <f t="shared" si="2"/>
        <v>0</v>
      </c>
      <c r="J60" s="103">
        <v>2.38</v>
      </c>
      <c r="K60" s="112" t="str">
        <f>FIXED(E60*J60,3,TRUE)</f>
        <v>42,790</v>
      </c>
    </row>
    <row r="61" spans="1:11" ht="12.75">
      <c r="A61" s="116">
        <v>4</v>
      </c>
      <c r="B61" s="117" t="s">
        <v>245</v>
      </c>
      <c r="C61" s="118" t="s">
        <v>246</v>
      </c>
      <c r="D61" s="119" t="s">
        <v>181</v>
      </c>
      <c r="E61" s="120">
        <v>303.299</v>
      </c>
      <c r="G61" s="106"/>
      <c r="H61" s="105"/>
      <c r="I61" s="106">
        <f t="shared" si="2"/>
        <v>0</v>
      </c>
      <c r="J61" s="103">
        <v>0</v>
      </c>
      <c r="K61" s="104">
        <f>E61*J61</f>
        <v>0</v>
      </c>
    </row>
    <row r="62" spans="1:11" ht="12.75">
      <c r="A62" s="116">
        <v>5</v>
      </c>
      <c r="B62" s="117" t="s">
        <v>247</v>
      </c>
      <c r="C62" s="118" t="s">
        <v>185</v>
      </c>
      <c r="D62" s="119" t="s">
        <v>181</v>
      </c>
      <c r="E62" s="120">
        <v>3032.992</v>
      </c>
      <c r="G62" s="106"/>
      <c r="H62" s="105"/>
      <c r="I62" s="106">
        <f t="shared" si="2"/>
        <v>0</v>
      </c>
      <c r="J62" s="103">
        <v>0</v>
      </c>
      <c r="K62" s="104">
        <f>E62*J62</f>
        <v>0</v>
      </c>
    </row>
    <row r="63" spans="1:11" ht="12.75">
      <c r="A63" s="116">
        <v>6</v>
      </c>
      <c r="B63" s="117" t="s">
        <v>248</v>
      </c>
      <c r="C63" s="118" t="s">
        <v>249</v>
      </c>
      <c r="D63" s="119" t="s">
        <v>181</v>
      </c>
      <c r="E63" s="120">
        <v>29.997</v>
      </c>
      <c r="G63" s="106"/>
      <c r="H63" s="105"/>
      <c r="I63" s="106">
        <f t="shared" si="2"/>
        <v>0</v>
      </c>
      <c r="J63" s="103">
        <v>0</v>
      </c>
      <c r="K63" s="104">
        <f>E63*J63</f>
        <v>0</v>
      </c>
    </row>
    <row r="64" spans="1:11" ht="12.75">
      <c r="A64" s="116">
        <v>7</v>
      </c>
      <c r="B64" s="117" t="s">
        <v>251</v>
      </c>
      <c r="C64" s="118" t="s">
        <v>252</v>
      </c>
      <c r="D64" s="119" t="s">
        <v>181</v>
      </c>
      <c r="E64" s="120">
        <v>230.512</v>
      </c>
      <c r="G64" s="106"/>
      <c r="H64" s="105"/>
      <c r="I64" s="106">
        <f t="shared" si="2"/>
        <v>0</v>
      </c>
      <c r="J64" s="103">
        <v>0</v>
      </c>
      <c r="K64" s="104">
        <f>E64*J64</f>
        <v>0</v>
      </c>
    </row>
    <row r="65" spans="1:11" ht="12.75">
      <c r="A65" s="116">
        <v>8</v>
      </c>
      <c r="B65" s="117" t="s">
        <v>254</v>
      </c>
      <c r="C65" s="118" t="s">
        <v>255</v>
      </c>
      <c r="D65" s="119" t="s">
        <v>181</v>
      </c>
      <c r="E65" s="120">
        <v>42.79</v>
      </c>
      <c r="G65" s="106"/>
      <c r="H65" s="105"/>
      <c r="I65" s="106">
        <f t="shared" si="2"/>
        <v>0</v>
      </c>
      <c r="J65" s="103">
        <v>0</v>
      </c>
      <c r="K65" s="104">
        <f>E65*J65</f>
        <v>0</v>
      </c>
    </row>
    <row r="66" spans="1:11" ht="12.75">
      <c r="A66" s="113"/>
      <c r="B66" s="113"/>
      <c r="C66" s="121" t="str">
        <f>CONCATENATE(B56," celkem")</f>
        <v>98 celkem</v>
      </c>
      <c r="D66" s="113"/>
      <c r="E66" s="113"/>
      <c r="G66" s="108">
        <f>SUBTOTAL(9,G58:G65)</f>
        <v>0</v>
      </c>
      <c r="I66" s="108">
        <f>SUBTOTAL(9,I58:I65)</f>
        <v>0</v>
      </c>
      <c r="K66" s="107">
        <f>SUBTOTAL(9,K58:K65)</f>
        <v>0</v>
      </c>
    </row>
  </sheetData>
  <sheetProtection/>
  <mergeCells count="3">
    <mergeCell ref="F2:I2"/>
    <mergeCell ref="F3:I3"/>
    <mergeCell ref="F4:I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63" r:id="rId1"/>
  <headerFooter alignWithMargins="0">
    <oddFooter>&amp;CStránka &amp;P z &amp;N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17"/>
  <sheetViews>
    <sheetView view="pageBreakPreview" zoomScale="60" zoomScalePageLayoutView="0" workbookViewId="0" topLeftCell="A1">
      <selection activeCell="E38" sqref="E38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1" t="s">
        <v>31</v>
      </c>
      <c r="F1" s="41"/>
    </row>
    <row r="2" spans="1:6" ht="12.75">
      <c r="A2" s="36"/>
      <c r="B2" s="36"/>
      <c r="C2" s="36"/>
      <c r="D2" s="36"/>
      <c r="E2" s="36"/>
      <c r="F2" s="41"/>
    </row>
    <row r="3" spans="1:6" ht="12.75">
      <c r="A3" s="36" t="s">
        <v>16</v>
      </c>
      <c r="B3" s="131" t="str">
        <f>Rozpočet!C2</f>
        <v>CHOCERADY POZ.ST.667 - NEUŽÍVANÁ ČOV</v>
      </c>
      <c r="C3" s="131"/>
      <c r="D3" s="131"/>
      <c r="E3" s="131"/>
      <c r="F3" s="41"/>
    </row>
    <row r="4" spans="1:6" ht="12.75">
      <c r="A4" s="36" t="s">
        <v>19</v>
      </c>
      <c r="B4" s="131" t="str">
        <f>Rozpočet!C3</f>
        <v>ČOV - ODSTRANĚNÍ STAVBY</v>
      </c>
      <c r="C4" s="132"/>
      <c r="D4" s="132"/>
      <c r="E4" s="132"/>
      <c r="F4" s="41"/>
    </row>
    <row r="5" spans="1:6" ht="12.75">
      <c r="A5" s="36" t="s">
        <v>20</v>
      </c>
      <c r="B5" s="133">
        <v>42599</v>
      </c>
      <c r="C5" s="134"/>
      <c r="D5" s="134"/>
      <c r="E5" s="134"/>
      <c r="F5" s="41"/>
    </row>
    <row r="6" spans="1:6" ht="13.5" thickBot="1">
      <c r="A6" s="36"/>
      <c r="B6" s="36"/>
      <c r="C6" s="36"/>
      <c r="D6" s="36"/>
      <c r="E6" s="36"/>
      <c r="F6" s="41"/>
    </row>
    <row r="7" spans="1:6" ht="12.75">
      <c r="A7" s="42" t="s">
        <v>21</v>
      </c>
      <c r="B7" s="43" t="s">
        <v>22</v>
      </c>
      <c r="C7" s="44" t="s">
        <v>18</v>
      </c>
      <c r="D7" s="44"/>
      <c r="E7" s="45"/>
      <c r="F7" s="46" t="s">
        <v>0</v>
      </c>
    </row>
    <row r="8" spans="1:6" ht="13.5" thickBot="1">
      <c r="A8" s="47"/>
      <c r="B8" s="48"/>
      <c r="C8" s="49" t="s">
        <v>29</v>
      </c>
      <c r="D8" s="49" t="s">
        <v>30</v>
      </c>
      <c r="E8" s="50" t="s">
        <v>23</v>
      </c>
      <c r="F8" s="50"/>
    </row>
    <row r="9" spans="1:6" ht="12.75">
      <c r="A9" s="37"/>
      <c r="B9" s="38"/>
      <c r="C9" s="51"/>
      <c r="D9" s="51"/>
      <c r="E9" s="1"/>
      <c r="F9" s="39"/>
    </row>
    <row r="10" spans="1:6" ht="12.75">
      <c r="A10" s="109" t="str">
        <f>Rozpočet!B9</f>
        <v>16</v>
      </c>
      <c r="B10" s="110" t="str">
        <f>Rozpočet!C9</f>
        <v>Přemístění výkopku</v>
      </c>
      <c r="C10" s="111">
        <f>Rozpočet!G13</f>
        <v>0</v>
      </c>
      <c r="D10" s="111">
        <f>Rozpočet!I13</f>
        <v>0</v>
      </c>
      <c r="E10" s="1">
        <f aca="true" t="shared" si="0" ref="E10:E15">C10+D10</f>
        <v>0</v>
      </c>
      <c r="F10" s="39">
        <f>Rozpočet!K13</f>
        <v>0</v>
      </c>
    </row>
    <row r="11" spans="1:6" ht="12.75">
      <c r="A11" s="109" t="str">
        <f>Rozpočet!B15</f>
        <v>17</v>
      </c>
      <c r="B11" s="110" t="str">
        <f>Rozpočet!C15</f>
        <v>Konstrukce ze zemin, zásypy</v>
      </c>
      <c r="C11" s="111">
        <f>Rozpočet!G18</f>
        <v>0</v>
      </c>
      <c r="D11" s="111">
        <f>Rozpočet!I18</f>
        <v>0</v>
      </c>
      <c r="E11" s="1">
        <f t="shared" si="0"/>
        <v>0</v>
      </c>
      <c r="F11" s="39">
        <f>Rozpočet!K18</f>
        <v>0</v>
      </c>
    </row>
    <row r="12" spans="1:6" ht="12.75">
      <c r="A12" s="109" t="str">
        <f>Rozpočet!B20</f>
        <v>18</v>
      </c>
      <c r="B12" s="110" t="str">
        <f>Rozpočet!C20</f>
        <v>Povrchové úpravy terénu</v>
      </c>
      <c r="C12" s="111">
        <f>Rozpočet!G27</f>
        <v>0</v>
      </c>
      <c r="D12" s="111">
        <f>Rozpočet!I27</f>
        <v>0</v>
      </c>
      <c r="E12" s="1">
        <f t="shared" si="0"/>
        <v>0</v>
      </c>
      <c r="F12" s="39">
        <f>Rozpočet!K27</f>
        <v>0</v>
      </c>
    </row>
    <row r="13" spans="1:6" ht="12.75">
      <c r="A13" s="109" t="str">
        <f>Rozpočet!B29</f>
        <v>9</v>
      </c>
      <c r="B13" s="110" t="str">
        <f>Rozpočet!C29</f>
        <v>Ostatní konstrukce a práce HSV</v>
      </c>
      <c r="C13" s="111">
        <f>Rozpočet!G36</f>
        <v>0</v>
      </c>
      <c r="D13" s="111">
        <f>Rozpočet!I36</f>
        <v>0</v>
      </c>
      <c r="E13" s="1">
        <f t="shared" si="0"/>
        <v>0</v>
      </c>
      <c r="F13" s="39">
        <f>Rozpočet!K36</f>
        <v>0</v>
      </c>
    </row>
    <row r="14" spans="1:6" ht="12.75">
      <c r="A14" s="109" t="str">
        <f>Rozpočet!B38</f>
        <v>96</v>
      </c>
      <c r="B14" s="110" t="str">
        <f>Rozpočet!C38</f>
        <v>Bourání, demontáže</v>
      </c>
      <c r="C14" s="111">
        <f>Rozpočet!G54</f>
        <v>0</v>
      </c>
      <c r="D14" s="111">
        <f>Rozpočet!I54</f>
        <v>0</v>
      </c>
      <c r="E14" s="1">
        <f t="shared" si="0"/>
        <v>0</v>
      </c>
      <c r="F14" s="39">
        <f>Rozpočet!K54</f>
        <v>0</v>
      </c>
    </row>
    <row r="15" spans="1:6" ht="12.75">
      <c r="A15" s="109" t="str">
        <f>Rozpočet!B56</f>
        <v>98</v>
      </c>
      <c r="B15" s="110" t="str">
        <f>Rozpočet!C56</f>
        <v>Demolice, sanace</v>
      </c>
      <c r="C15" s="111">
        <f>Rozpočet!G66</f>
        <v>0</v>
      </c>
      <c r="D15" s="111">
        <f>Rozpočet!I66</f>
        <v>0</v>
      </c>
      <c r="E15" s="1">
        <f t="shared" si="0"/>
        <v>0</v>
      </c>
      <c r="F15" s="39">
        <f>Rozpočet!K66</f>
        <v>0</v>
      </c>
    </row>
    <row r="16" spans="1:6" ht="13.5" thickBot="1">
      <c r="A16" s="40"/>
      <c r="B16" s="52"/>
      <c r="C16" s="52"/>
      <c r="D16" s="52"/>
      <c r="E16" s="1"/>
      <c r="F16" s="39"/>
    </row>
    <row r="17" spans="1:6" ht="13.5" thickTop="1">
      <c r="A17" s="53"/>
      <c r="B17" s="54" t="s">
        <v>23</v>
      </c>
      <c r="C17" s="55">
        <f>SUM(C9:C16)</f>
        <v>0</v>
      </c>
      <c r="D17" s="56">
        <f>SUM(D9:D16)</f>
        <v>0</v>
      </c>
      <c r="E17" s="55">
        <f>SUM(E9:E16)</f>
        <v>0</v>
      </c>
      <c r="F17" s="56">
        <f>SUM(F9:F16)</f>
        <v>0</v>
      </c>
    </row>
  </sheetData>
  <sheetProtection/>
  <mergeCells count="3">
    <mergeCell ref="B3:E3"/>
    <mergeCell ref="B4:E4"/>
    <mergeCell ref="B5:E5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164"/>
  <sheetViews>
    <sheetView view="pageBreakPreview" zoomScale="60" zoomScalePageLayoutView="0" workbookViewId="0" topLeftCell="A1">
      <selection activeCell="O12" sqref="O12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88.00390625" style="0" customWidth="1"/>
    <col min="5" max="5" width="13.375" style="0" customWidth="1"/>
    <col min="6" max="6" width="15.25390625" style="0" customWidth="1"/>
    <col min="7" max="7" width="13.00390625" style="0" customWidth="1"/>
    <col min="8" max="8" width="13.875" style="0" customWidth="1"/>
    <col min="9" max="9" width="13.75390625" style="0" customWidth="1"/>
    <col min="10" max="10" width="12.75390625" style="0" customWidth="1"/>
    <col min="11" max="11" width="12.00390625" style="0" customWidth="1"/>
  </cols>
  <sheetData>
    <row r="1" ht="12.75">
      <c r="C1" s="62" t="s">
        <v>32</v>
      </c>
    </row>
    <row r="2" spans="1:11" ht="12.75">
      <c r="A2" s="5" t="s">
        <v>25</v>
      </c>
      <c r="B2" s="5"/>
      <c r="C2" s="6" t="str">
        <f>+Rozpočet!C2</f>
        <v>CHOCERADY POZ.ST.667 - NEUŽÍVANÁ ČOV</v>
      </c>
      <c r="D2" s="7"/>
      <c r="E2" s="7"/>
      <c r="F2" s="127"/>
      <c r="G2" s="127"/>
      <c r="H2" s="127"/>
      <c r="I2" s="127"/>
      <c r="J2" s="6"/>
      <c r="K2" s="8"/>
    </row>
    <row r="3" spans="1:11" ht="12.75">
      <c r="A3" s="5" t="s">
        <v>24</v>
      </c>
      <c r="B3" s="5"/>
      <c r="C3" s="9" t="str">
        <f>+Rozpočet!C3</f>
        <v>ČOV - ODSTRANĚNÍ STAVBY</v>
      </c>
      <c r="D3" s="7"/>
      <c r="E3" s="7"/>
      <c r="F3" s="128"/>
      <c r="G3" s="128"/>
      <c r="H3" s="128"/>
      <c r="I3" s="128"/>
      <c r="J3" s="6"/>
      <c r="K3" s="8"/>
    </row>
    <row r="4" spans="1:11" ht="13.5" thickBot="1">
      <c r="A4" s="5" t="s">
        <v>1</v>
      </c>
      <c r="B4" s="5"/>
      <c r="C4" s="10">
        <f>+Rozpočet!C4</f>
        <v>42599</v>
      </c>
      <c r="D4" s="5"/>
      <c r="E4" s="5"/>
      <c r="J4" s="11"/>
      <c r="K4" s="12"/>
    </row>
    <row r="5" spans="1:11" ht="12.75">
      <c r="A5" s="13" t="s">
        <v>2</v>
      </c>
      <c r="B5" s="14"/>
      <c r="C5" s="14"/>
      <c r="D5" s="15"/>
      <c r="E5" s="15"/>
      <c r="F5" s="18" t="s">
        <v>3</v>
      </c>
      <c r="G5" s="18"/>
      <c r="H5" s="18"/>
      <c r="I5" s="19"/>
      <c r="J5" s="16"/>
      <c r="K5" s="17"/>
    </row>
    <row r="6" spans="1:11" ht="12.75">
      <c r="A6" s="20" t="s">
        <v>4</v>
      </c>
      <c r="B6" s="21" t="s">
        <v>5</v>
      </c>
      <c r="C6" s="21"/>
      <c r="D6" s="58" t="s">
        <v>26</v>
      </c>
      <c r="E6" s="59" t="s">
        <v>27</v>
      </c>
      <c r="F6" s="23" t="s">
        <v>8</v>
      </c>
      <c r="G6" s="24"/>
      <c r="H6" s="23" t="s">
        <v>9</v>
      </c>
      <c r="I6" s="25"/>
      <c r="J6" s="57" t="s">
        <v>28</v>
      </c>
      <c r="K6" s="22" t="s">
        <v>7</v>
      </c>
    </row>
    <row r="7" spans="1:11" ht="12.75">
      <c r="A7" s="26" t="s">
        <v>10</v>
      </c>
      <c r="B7" s="27" t="s">
        <v>11</v>
      </c>
      <c r="C7" s="27" t="s">
        <v>12</v>
      </c>
      <c r="D7" s="27" t="s">
        <v>13</v>
      </c>
      <c r="E7" s="60"/>
      <c r="F7" s="27" t="s">
        <v>6</v>
      </c>
      <c r="G7" s="27" t="s">
        <v>17</v>
      </c>
      <c r="H7" s="27" t="s">
        <v>6</v>
      </c>
      <c r="I7" s="30" t="s">
        <v>17</v>
      </c>
      <c r="J7" s="28" t="s">
        <v>14</v>
      </c>
      <c r="K7" s="29" t="s">
        <v>14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5">
        <v>8</v>
      </c>
      <c r="J8" s="34">
        <v>9</v>
      </c>
      <c r="K8" s="34">
        <v>10</v>
      </c>
    </row>
    <row r="9" spans="1:11" ht="12.75">
      <c r="A9" s="113"/>
      <c r="B9" s="113"/>
      <c r="C9" s="113"/>
      <c r="D9" s="113"/>
      <c r="E9" s="113"/>
      <c r="J9" s="63"/>
      <c r="K9" s="63"/>
    </row>
    <row r="10" spans="1:5" ht="15">
      <c r="A10" s="113"/>
      <c r="B10" s="115" t="s">
        <v>81</v>
      </c>
      <c r="C10" s="115" t="s">
        <v>82</v>
      </c>
      <c r="D10" s="113"/>
      <c r="E10" s="113"/>
    </row>
    <row r="11" spans="1:5" ht="12.75">
      <c r="A11" s="113"/>
      <c r="B11" s="113"/>
      <c r="C11" s="113"/>
      <c r="D11" s="113"/>
      <c r="E11" s="113"/>
    </row>
    <row r="12" spans="1:11" ht="12.75">
      <c r="A12" s="124">
        <v>1</v>
      </c>
      <c r="B12" s="125" t="s">
        <v>83</v>
      </c>
      <c r="C12" s="118" t="s">
        <v>84</v>
      </c>
      <c r="D12" s="119" t="s">
        <v>85</v>
      </c>
      <c r="E12" s="120">
        <v>316.054</v>
      </c>
      <c r="G12" s="106"/>
      <c r="H12" s="105"/>
      <c r="I12" s="106">
        <f>E12*H12</f>
        <v>0</v>
      </c>
      <c r="J12" s="103">
        <v>0</v>
      </c>
      <c r="K12" s="104">
        <f>E12*J12</f>
        <v>0</v>
      </c>
    </row>
    <row r="13" spans="1:11" ht="12.75">
      <c r="A13" s="113"/>
      <c r="B13" s="113"/>
      <c r="C13" s="126" t="s">
        <v>86</v>
      </c>
      <c r="D13" s="113"/>
      <c r="E13" s="120">
        <v>0</v>
      </c>
      <c r="G13" s="106"/>
      <c r="I13" s="106"/>
      <c r="K13" s="104"/>
    </row>
    <row r="14" spans="1:11" ht="12.75">
      <c r="A14" s="113"/>
      <c r="B14" s="113"/>
      <c r="C14" s="126" t="s">
        <v>87</v>
      </c>
      <c r="D14" s="113"/>
      <c r="E14" s="120">
        <v>12.717</v>
      </c>
      <c r="G14" s="106"/>
      <c r="I14" s="106"/>
      <c r="K14" s="104"/>
    </row>
    <row r="15" spans="1:11" ht="12.75">
      <c r="A15" s="113"/>
      <c r="B15" s="113"/>
      <c r="C15" s="126" t="s">
        <v>88</v>
      </c>
      <c r="D15" s="113"/>
      <c r="E15" s="120">
        <v>0</v>
      </c>
      <c r="G15" s="106"/>
      <c r="I15" s="106"/>
      <c r="K15" s="104"/>
    </row>
    <row r="16" spans="1:11" ht="12.75">
      <c r="A16" s="113"/>
      <c r="B16" s="113"/>
      <c r="C16" s="126" t="s">
        <v>89</v>
      </c>
      <c r="D16" s="113"/>
      <c r="E16" s="120">
        <v>75.8625</v>
      </c>
      <c r="G16" s="106"/>
      <c r="I16" s="106"/>
      <c r="K16" s="104"/>
    </row>
    <row r="17" spans="1:11" ht="12.75">
      <c r="A17" s="113"/>
      <c r="B17" s="113"/>
      <c r="C17" s="126" t="s">
        <v>90</v>
      </c>
      <c r="D17" s="113"/>
      <c r="E17" s="120">
        <v>0</v>
      </c>
      <c r="G17" s="106"/>
      <c r="I17" s="106"/>
      <c r="K17" s="104"/>
    </row>
    <row r="18" spans="1:11" ht="12.75">
      <c r="A18" s="113"/>
      <c r="B18" s="113"/>
      <c r="C18" s="126" t="s">
        <v>91</v>
      </c>
      <c r="D18" s="113"/>
      <c r="E18" s="120">
        <v>227.474</v>
      </c>
      <c r="G18" s="106"/>
      <c r="I18" s="106"/>
      <c r="K18" s="104"/>
    </row>
    <row r="19" spans="1:11" ht="12.75">
      <c r="A19" s="124">
        <v>2</v>
      </c>
      <c r="B19" s="125" t="s">
        <v>92</v>
      </c>
      <c r="C19" s="118" t="s">
        <v>93</v>
      </c>
      <c r="D19" s="119" t="s">
        <v>85</v>
      </c>
      <c r="E19" s="120">
        <v>138.894</v>
      </c>
      <c r="G19" s="106"/>
      <c r="H19" s="105"/>
      <c r="I19" s="106">
        <f>E19*H19</f>
        <v>0</v>
      </c>
      <c r="J19" s="103">
        <v>0</v>
      </c>
      <c r="K19" s="104">
        <f>E19*J19</f>
        <v>0</v>
      </c>
    </row>
    <row r="20" spans="1:11" ht="12.75">
      <c r="A20" s="113"/>
      <c r="B20" s="113"/>
      <c r="C20" s="126" t="s">
        <v>94</v>
      </c>
      <c r="D20" s="113"/>
      <c r="E20" s="120">
        <v>0</v>
      </c>
      <c r="G20" s="106"/>
      <c r="I20" s="106"/>
      <c r="K20" s="104"/>
    </row>
    <row r="21" spans="1:11" ht="12.75">
      <c r="A21" s="113"/>
      <c r="B21" s="113"/>
      <c r="C21" s="126" t="s">
        <v>95</v>
      </c>
      <c r="D21" s="113"/>
      <c r="E21" s="120">
        <v>138.894</v>
      </c>
      <c r="G21" s="106"/>
      <c r="I21" s="106"/>
      <c r="K21" s="104"/>
    </row>
    <row r="22" spans="1:5" ht="12.75">
      <c r="A22" s="113"/>
      <c r="B22" s="113"/>
      <c r="C22" s="113"/>
      <c r="D22" s="113"/>
      <c r="E22" s="113"/>
    </row>
    <row r="23" spans="1:5" ht="15">
      <c r="A23" s="113"/>
      <c r="B23" s="115" t="s">
        <v>96</v>
      </c>
      <c r="C23" s="115" t="s">
        <v>97</v>
      </c>
      <c r="D23" s="113"/>
      <c r="E23" s="113"/>
    </row>
    <row r="24" spans="1:5" ht="12.75">
      <c r="A24" s="113"/>
      <c r="B24" s="113"/>
      <c r="C24" s="113"/>
      <c r="D24" s="113"/>
      <c r="E24" s="113"/>
    </row>
    <row r="25" spans="1:11" ht="12.75">
      <c r="A25" s="124">
        <v>1</v>
      </c>
      <c r="B25" s="125" t="s">
        <v>98</v>
      </c>
      <c r="C25" s="118" t="s">
        <v>99</v>
      </c>
      <c r="D25" s="119" t="s">
        <v>85</v>
      </c>
      <c r="E25" s="120">
        <v>227.474</v>
      </c>
      <c r="G25" s="106"/>
      <c r="H25" s="105"/>
      <c r="I25" s="106">
        <f>E25*H25</f>
        <v>0</v>
      </c>
      <c r="J25" s="103">
        <v>0</v>
      </c>
      <c r="K25" s="104">
        <f>E25*J25</f>
        <v>0</v>
      </c>
    </row>
    <row r="26" spans="1:11" ht="12.75">
      <c r="A26" s="113"/>
      <c r="B26" s="113"/>
      <c r="C26" s="126" t="s">
        <v>100</v>
      </c>
      <c r="D26" s="113"/>
      <c r="E26" s="120">
        <v>0</v>
      </c>
      <c r="G26" s="106"/>
      <c r="I26" s="106"/>
      <c r="K26" s="104"/>
    </row>
    <row r="27" spans="1:11" ht="12.75">
      <c r="A27" s="113"/>
      <c r="B27" s="113"/>
      <c r="C27" s="126" t="s">
        <v>101</v>
      </c>
      <c r="D27" s="113"/>
      <c r="E27" s="120">
        <v>3.1</v>
      </c>
      <c r="G27" s="106"/>
      <c r="I27" s="106"/>
      <c r="K27" s="104"/>
    </row>
    <row r="28" spans="1:11" ht="12.75">
      <c r="A28" s="113"/>
      <c r="B28" s="113"/>
      <c r="C28" s="126" t="s">
        <v>102</v>
      </c>
      <c r="D28" s="113"/>
      <c r="E28" s="120">
        <v>0</v>
      </c>
      <c r="G28" s="106"/>
      <c r="I28" s="106"/>
      <c r="K28" s="104"/>
    </row>
    <row r="29" spans="1:11" ht="12.75">
      <c r="A29" s="113"/>
      <c r="B29" s="113"/>
      <c r="C29" s="126" t="s">
        <v>103</v>
      </c>
      <c r="D29" s="113"/>
      <c r="E29" s="120">
        <v>24</v>
      </c>
      <c r="G29" s="106"/>
      <c r="I29" s="106"/>
      <c r="K29" s="104"/>
    </row>
    <row r="30" spans="1:11" ht="12.75">
      <c r="A30" s="113"/>
      <c r="B30" s="113"/>
      <c r="C30" s="126" t="s">
        <v>104</v>
      </c>
      <c r="D30" s="113"/>
      <c r="E30" s="120">
        <v>0</v>
      </c>
      <c r="G30" s="106"/>
      <c r="I30" s="106"/>
      <c r="K30" s="104"/>
    </row>
    <row r="31" spans="1:11" ht="12.75">
      <c r="A31" s="113"/>
      <c r="B31" s="113"/>
      <c r="C31" s="126" t="s">
        <v>105</v>
      </c>
      <c r="D31" s="113"/>
      <c r="E31" s="120">
        <v>10.1736</v>
      </c>
      <c r="G31" s="106"/>
      <c r="I31" s="106"/>
      <c r="K31" s="104"/>
    </row>
    <row r="32" spans="1:11" ht="12.75">
      <c r="A32" s="113"/>
      <c r="B32" s="113"/>
      <c r="C32" s="126" t="s">
        <v>106</v>
      </c>
      <c r="D32" s="113"/>
      <c r="E32" s="120">
        <v>0</v>
      </c>
      <c r="G32" s="106"/>
      <c r="I32" s="106"/>
      <c r="K32" s="104"/>
    </row>
    <row r="33" spans="1:11" ht="12.75">
      <c r="A33" s="113"/>
      <c r="B33" s="113"/>
      <c r="C33" s="126" t="s">
        <v>107</v>
      </c>
      <c r="D33" s="113"/>
      <c r="E33" s="120">
        <v>71.4</v>
      </c>
      <c r="G33" s="106"/>
      <c r="I33" s="106"/>
      <c r="K33" s="104"/>
    </row>
    <row r="34" spans="1:11" ht="12.75">
      <c r="A34" s="113"/>
      <c r="B34" s="113"/>
      <c r="C34" s="126" t="s">
        <v>108</v>
      </c>
      <c r="D34" s="113"/>
      <c r="E34" s="120">
        <v>0</v>
      </c>
      <c r="G34" s="106"/>
      <c r="I34" s="106"/>
      <c r="K34" s="104"/>
    </row>
    <row r="35" spans="1:11" ht="12.75">
      <c r="A35" s="113"/>
      <c r="B35" s="113"/>
      <c r="C35" s="126" t="s">
        <v>109</v>
      </c>
      <c r="D35" s="113"/>
      <c r="E35" s="120">
        <v>118.8</v>
      </c>
      <c r="G35" s="106"/>
      <c r="I35" s="106"/>
      <c r="K35" s="104"/>
    </row>
    <row r="36" spans="1:5" ht="12.75">
      <c r="A36" s="113"/>
      <c r="B36" s="113"/>
      <c r="C36" s="113"/>
      <c r="D36" s="113"/>
      <c r="E36" s="113"/>
    </row>
    <row r="37" spans="1:5" ht="15">
      <c r="A37" s="113"/>
      <c r="B37" s="115" t="s">
        <v>110</v>
      </c>
      <c r="C37" s="115" t="s">
        <v>111</v>
      </c>
      <c r="D37" s="113"/>
      <c r="E37" s="113"/>
    </row>
    <row r="38" spans="1:5" ht="12.75">
      <c r="A38" s="113"/>
      <c r="B38" s="113"/>
      <c r="C38" s="113"/>
      <c r="D38" s="113"/>
      <c r="E38" s="113"/>
    </row>
    <row r="39" spans="1:11" ht="12.75">
      <c r="A39" s="124">
        <v>1</v>
      </c>
      <c r="B39" s="125" t="s">
        <v>112</v>
      </c>
      <c r="C39" s="118" t="s">
        <v>113</v>
      </c>
      <c r="D39" s="119" t="s">
        <v>114</v>
      </c>
      <c r="E39" s="120">
        <v>300</v>
      </c>
      <c r="G39" s="106"/>
      <c r="H39" s="105"/>
      <c r="I39" s="106">
        <f>E39*H39</f>
        <v>0</v>
      </c>
      <c r="J39" s="103">
        <v>0</v>
      </c>
      <c r="K39" s="104">
        <f>E39*J39</f>
        <v>0</v>
      </c>
    </row>
    <row r="40" spans="1:11" ht="12.75">
      <c r="A40" s="113"/>
      <c r="B40" s="113"/>
      <c r="C40" s="126" t="s">
        <v>115</v>
      </c>
      <c r="D40" s="113"/>
      <c r="E40" s="120">
        <v>300</v>
      </c>
      <c r="G40" s="106"/>
      <c r="I40" s="106"/>
      <c r="K40" s="104"/>
    </row>
    <row r="41" spans="1:11" ht="12.75">
      <c r="A41" s="124">
        <v>2</v>
      </c>
      <c r="B41" s="125" t="s">
        <v>116</v>
      </c>
      <c r="C41" s="118" t="s">
        <v>117</v>
      </c>
      <c r="D41" s="119" t="s">
        <v>114</v>
      </c>
      <c r="E41" s="120">
        <v>300</v>
      </c>
      <c r="G41" s="106"/>
      <c r="H41" s="105"/>
      <c r="I41" s="106">
        <f>E41*H41</f>
        <v>0</v>
      </c>
      <c r="J41" s="103">
        <v>0</v>
      </c>
      <c r="K41" s="104">
        <f>E41*J41</f>
        <v>0</v>
      </c>
    </row>
    <row r="42" spans="1:11" ht="12.75">
      <c r="A42" s="113"/>
      <c r="B42" s="113"/>
      <c r="C42" s="126" t="s">
        <v>115</v>
      </c>
      <c r="D42" s="113"/>
      <c r="E42" s="120">
        <v>300</v>
      </c>
      <c r="G42" s="106"/>
      <c r="I42" s="106"/>
      <c r="K42" s="104"/>
    </row>
    <row r="43" spans="1:11" ht="12.75">
      <c r="A43" s="124">
        <v>3</v>
      </c>
      <c r="B43" s="125" t="s">
        <v>118</v>
      </c>
      <c r="C43" s="118" t="s">
        <v>119</v>
      </c>
      <c r="D43" s="119" t="s">
        <v>114</v>
      </c>
      <c r="E43" s="120">
        <v>300</v>
      </c>
      <c r="G43" s="106"/>
      <c r="H43" s="105"/>
      <c r="I43" s="106">
        <f>E43*H43</f>
        <v>0</v>
      </c>
      <c r="J43" s="103">
        <v>0</v>
      </c>
      <c r="K43" s="104">
        <f>E43*J43</f>
        <v>0</v>
      </c>
    </row>
    <row r="44" spans="1:11" ht="12.75">
      <c r="A44" s="113"/>
      <c r="B44" s="113"/>
      <c r="C44" s="126" t="s">
        <v>115</v>
      </c>
      <c r="D44" s="113"/>
      <c r="E44" s="120">
        <v>300</v>
      </c>
      <c r="G44" s="106"/>
      <c r="I44" s="106"/>
      <c r="K44" s="104"/>
    </row>
    <row r="45" spans="1:11" ht="12.75">
      <c r="A45" s="122" t="s">
        <v>120</v>
      </c>
      <c r="B45" s="123">
        <v>500000</v>
      </c>
      <c r="C45" s="118" t="s">
        <v>121</v>
      </c>
      <c r="D45" s="119" t="s">
        <v>122</v>
      </c>
      <c r="E45" s="120">
        <v>5</v>
      </c>
      <c r="F45" s="105"/>
      <c r="G45" s="106">
        <f>E45*F45</f>
        <v>0</v>
      </c>
      <c r="I45" s="106"/>
      <c r="J45" s="103">
        <v>0</v>
      </c>
      <c r="K45" s="104">
        <f>E45*J45</f>
        <v>0</v>
      </c>
    </row>
    <row r="46" spans="1:11" ht="12.75">
      <c r="A46" s="124">
        <v>4</v>
      </c>
      <c r="B46" s="125" t="s">
        <v>123</v>
      </c>
      <c r="C46" s="118" t="s">
        <v>124</v>
      </c>
      <c r="D46" s="119" t="s">
        <v>114</v>
      </c>
      <c r="E46" s="120">
        <v>300</v>
      </c>
      <c r="G46" s="106"/>
      <c r="H46" s="105"/>
      <c r="I46" s="106">
        <f>E46*H46</f>
        <v>0</v>
      </c>
      <c r="J46" s="103">
        <v>0</v>
      </c>
      <c r="K46" s="104">
        <f>E46*J46</f>
        <v>0</v>
      </c>
    </row>
    <row r="47" spans="1:11" ht="12.75">
      <c r="A47" s="113"/>
      <c r="B47" s="113"/>
      <c r="C47" s="126" t="s">
        <v>115</v>
      </c>
      <c r="D47" s="113"/>
      <c r="E47" s="120">
        <v>300</v>
      </c>
      <c r="G47" s="106"/>
      <c r="I47" s="106"/>
      <c r="K47" s="104"/>
    </row>
    <row r="48" spans="1:5" ht="12.75">
      <c r="A48" s="113"/>
      <c r="B48" s="113"/>
      <c r="C48" s="113"/>
      <c r="D48" s="113"/>
      <c r="E48" s="113"/>
    </row>
    <row r="49" spans="1:5" ht="15">
      <c r="A49" s="113"/>
      <c r="B49" s="115" t="s">
        <v>125</v>
      </c>
      <c r="C49" s="115" t="s">
        <v>126</v>
      </c>
      <c r="D49" s="113"/>
      <c r="E49" s="113"/>
    </row>
    <row r="50" spans="1:5" ht="12.75">
      <c r="A50" s="113"/>
      <c r="B50" s="113"/>
      <c r="C50" s="113"/>
      <c r="D50" s="113"/>
      <c r="E50" s="113"/>
    </row>
    <row r="51" spans="1:11" ht="12.75">
      <c r="A51" s="124">
        <v>1</v>
      </c>
      <c r="B51" s="125" t="s">
        <v>127</v>
      </c>
      <c r="C51" s="118" t="s">
        <v>128</v>
      </c>
      <c r="D51" s="119" t="s">
        <v>85</v>
      </c>
      <c r="E51" s="120">
        <v>33.39</v>
      </c>
      <c r="G51" s="106"/>
      <c r="H51" s="105"/>
      <c r="I51" s="106">
        <f>E51*H51</f>
        <v>0</v>
      </c>
      <c r="J51" s="103">
        <v>0</v>
      </c>
      <c r="K51" s="104">
        <f>E51*J51</f>
        <v>0</v>
      </c>
    </row>
    <row r="52" spans="1:11" ht="12.75">
      <c r="A52" s="113"/>
      <c r="B52" s="113"/>
      <c r="C52" s="126" t="s">
        <v>106</v>
      </c>
      <c r="D52" s="113"/>
      <c r="E52" s="120">
        <v>0</v>
      </c>
      <c r="G52" s="106"/>
      <c r="I52" s="106"/>
      <c r="K52" s="104"/>
    </row>
    <row r="53" spans="1:11" ht="12.75">
      <c r="A53" s="113"/>
      <c r="B53" s="113"/>
      <c r="C53" s="126" t="s">
        <v>129</v>
      </c>
      <c r="D53" s="113"/>
      <c r="E53" s="120">
        <v>23.4</v>
      </c>
      <c r="G53" s="106"/>
      <c r="I53" s="106"/>
      <c r="K53" s="104"/>
    </row>
    <row r="54" spans="1:11" ht="12.75">
      <c r="A54" s="113"/>
      <c r="B54" s="113"/>
      <c r="C54" s="126" t="s">
        <v>130</v>
      </c>
      <c r="D54" s="113"/>
      <c r="E54" s="120">
        <v>0</v>
      </c>
      <c r="G54" s="106"/>
      <c r="I54" s="106"/>
      <c r="K54" s="104"/>
    </row>
    <row r="55" spans="1:11" ht="12.75">
      <c r="A55" s="113"/>
      <c r="B55" s="113"/>
      <c r="C55" s="126" t="s">
        <v>131</v>
      </c>
      <c r="D55" s="113"/>
      <c r="E55" s="120">
        <v>9.99</v>
      </c>
      <c r="G55" s="106"/>
      <c r="I55" s="106"/>
      <c r="K55" s="104"/>
    </row>
    <row r="56" spans="1:11" ht="12.75">
      <c r="A56" s="124">
        <v>2</v>
      </c>
      <c r="B56" s="125" t="s">
        <v>127</v>
      </c>
      <c r="C56" s="118" t="s">
        <v>132</v>
      </c>
      <c r="D56" s="119" t="s">
        <v>133</v>
      </c>
      <c r="E56" s="120">
        <v>2</v>
      </c>
      <c r="G56" s="106"/>
      <c r="H56" s="105"/>
      <c r="I56" s="106">
        <f>E56*H56</f>
        <v>0</v>
      </c>
      <c r="J56" s="103">
        <v>0</v>
      </c>
      <c r="K56" s="104">
        <f>E56*J56</f>
        <v>0</v>
      </c>
    </row>
    <row r="57" spans="1:11" ht="12.75">
      <c r="A57" s="113"/>
      <c r="B57" s="113"/>
      <c r="C57" s="126" t="s">
        <v>134</v>
      </c>
      <c r="D57" s="113"/>
      <c r="E57" s="120">
        <v>2</v>
      </c>
      <c r="G57" s="106"/>
      <c r="I57" s="106"/>
      <c r="K57" s="104"/>
    </row>
    <row r="58" spans="1:11" ht="12.75">
      <c r="A58" s="124">
        <v>3</v>
      </c>
      <c r="B58" s="125" t="s">
        <v>127</v>
      </c>
      <c r="C58" s="118" t="s">
        <v>135</v>
      </c>
      <c r="D58" s="119" t="s">
        <v>114</v>
      </c>
      <c r="E58" s="120">
        <v>200</v>
      </c>
      <c r="G58" s="106"/>
      <c r="H58" s="105"/>
      <c r="I58" s="106">
        <f>E58*H58</f>
        <v>0</v>
      </c>
      <c r="J58" s="103">
        <v>0</v>
      </c>
      <c r="K58" s="104">
        <f>E58*J58</f>
        <v>0</v>
      </c>
    </row>
    <row r="59" spans="1:11" ht="12.75">
      <c r="A59" s="113"/>
      <c r="B59" s="113"/>
      <c r="C59" s="126" t="s">
        <v>136</v>
      </c>
      <c r="D59" s="113"/>
      <c r="E59" s="120">
        <v>200</v>
      </c>
      <c r="G59" s="106"/>
      <c r="I59" s="106"/>
      <c r="K59" s="104"/>
    </row>
    <row r="60" spans="1:11" ht="12.75">
      <c r="A60" s="124">
        <v>4</v>
      </c>
      <c r="B60" s="125" t="s">
        <v>127</v>
      </c>
      <c r="C60" s="118" t="s">
        <v>137</v>
      </c>
      <c r="D60" s="119" t="s">
        <v>114</v>
      </c>
      <c r="E60" s="120">
        <v>150</v>
      </c>
      <c r="G60" s="106"/>
      <c r="H60" s="105"/>
      <c r="I60" s="106">
        <f>E60*H60</f>
        <v>0</v>
      </c>
      <c r="J60" s="103">
        <v>0</v>
      </c>
      <c r="K60" s="104">
        <f>E60*J60</f>
        <v>0</v>
      </c>
    </row>
    <row r="61" spans="1:11" ht="12.75">
      <c r="A61" s="113"/>
      <c r="B61" s="113"/>
      <c r="C61" s="126" t="s">
        <v>138</v>
      </c>
      <c r="D61" s="113"/>
      <c r="E61" s="120">
        <v>150</v>
      </c>
      <c r="G61" s="106"/>
      <c r="I61" s="106"/>
      <c r="K61" s="104"/>
    </row>
    <row r="62" spans="1:11" ht="12.75">
      <c r="A62" s="124">
        <v>5</v>
      </c>
      <c r="B62" s="125" t="s">
        <v>127</v>
      </c>
      <c r="C62" s="118" t="s">
        <v>139</v>
      </c>
      <c r="D62" s="119" t="s">
        <v>140</v>
      </c>
      <c r="E62" s="120">
        <v>10</v>
      </c>
      <c r="G62" s="106"/>
      <c r="H62" s="105"/>
      <c r="I62" s="106">
        <f>E62*H62</f>
        <v>0</v>
      </c>
      <c r="J62" s="103">
        <v>0</v>
      </c>
      <c r="K62" s="104">
        <f>E62*J62</f>
        <v>0</v>
      </c>
    </row>
    <row r="63" spans="1:11" ht="12.75">
      <c r="A63" s="113"/>
      <c r="B63" s="113"/>
      <c r="C63" s="126" t="s">
        <v>141</v>
      </c>
      <c r="D63" s="113"/>
      <c r="E63" s="120">
        <v>10</v>
      </c>
      <c r="G63" s="106"/>
      <c r="I63" s="106"/>
      <c r="K63" s="104"/>
    </row>
    <row r="64" spans="1:5" ht="12.75">
      <c r="A64" s="113"/>
      <c r="B64" s="113"/>
      <c r="C64" s="113"/>
      <c r="D64" s="113"/>
      <c r="E64" s="113"/>
    </row>
    <row r="65" spans="1:5" ht="15">
      <c r="A65" s="113"/>
      <c r="B65" s="115" t="s">
        <v>142</v>
      </c>
      <c r="C65" s="115" t="s">
        <v>143</v>
      </c>
      <c r="D65" s="113"/>
      <c r="E65" s="113"/>
    </row>
    <row r="66" spans="1:5" ht="12.75">
      <c r="A66" s="113"/>
      <c r="B66" s="113"/>
      <c r="C66" s="113"/>
      <c r="D66" s="113"/>
      <c r="E66" s="113"/>
    </row>
    <row r="67" spans="1:11" ht="12.75">
      <c r="A67" s="124">
        <v>1</v>
      </c>
      <c r="B67" s="125" t="s">
        <v>144</v>
      </c>
      <c r="C67" s="118" t="s">
        <v>145</v>
      </c>
      <c r="D67" s="119" t="s">
        <v>140</v>
      </c>
      <c r="E67" s="120">
        <v>20</v>
      </c>
      <c r="G67" s="106"/>
      <c r="H67" s="105"/>
      <c r="I67" s="106">
        <f>E67*H67</f>
        <v>0</v>
      </c>
      <c r="J67" s="103">
        <v>0</v>
      </c>
      <c r="K67" s="104" t="str">
        <f>FIXED(E67*J67,3,TRUE)</f>
        <v>0,000</v>
      </c>
    </row>
    <row r="68" spans="1:11" ht="12.75">
      <c r="A68" s="113"/>
      <c r="B68" s="113"/>
      <c r="C68" s="126" t="s">
        <v>146</v>
      </c>
      <c r="D68" s="113"/>
      <c r="E68" s="120">
        <v>20</v>
      </c>
      <c r="G68" s="106"/>
      <c r="I68" s="106"/>
      <c r="K68" s="104"/>
    </row>
    <row r="69" spans="1:11" ht="12.75">
      <c r="A69" s="124">
        <v>2</v>
      </c>
      <c r="B69" s="125" t="s">
        <v>144</v>
      </c>
      <c r="C69" s="118" t="s">
        <v>147</v>
      </c>
      <c r="D69" s="119" t="s">
        <v>140</v>
      </c>
      <c r="E69" s="120">
        <v>15</v>
      </c>
      <c r="G69" s="106"/>
      <c r="H69" s="105"/>
      <c r="I69" s="106">
        <f>E69*H69</f>
        <v>0</v>
      </c>
      <c r="J69" s="103">
        <v>0</v>
      </c>
      <c r="K69" s="104" t="str">
        <f>FIXED(E69*J69,3,TRUE)</f>
        <v>0,000</v>
      </c>
    </row>
    <row r="70" spans="1:11" ht="12.75">
      <c r="A70" s="113"/>
      <c r="B70" s="113"/>
      <c r="C70" s="126" t="s">
        <v>148</v>
      </c>
      <c r="D70" s="113"/>
      <c r="E70" s="120">
        <v>15</v>
      </c>
      <c r="G70" s="106"/>
      <c r="I70" s="106"/>
      <c r="K70" s="104"/>
    </row>
    <row r="71" spans="1:11" ht="12.75">
      <c r="A71" s="124">
        <v>3</v>
      </c>
      <c r="B71" s="125" t="s">
        <v>144</v>
      </c>
      <c r="C71" s="118" t="s">
        <v>149</v>
      </c>
      <c r="D71" s="119" t="s">
        <v>150</v>
      </c>
      <c r="E71" s="120">
        <v>37.9</v>
      </c>
      <c r="G71" s="106"/>
      <c r="H71" s="105"/>
      <c r="I71" s="106">
        <f>E71*H71</f>
        <v>0</v>
      </c>
      <c r="J71" s="103">
        <v>0</v>
      </c>
      <c r="K71" s="104" t="str">
        <f>FIXED(E71*J71,3,TRUE)</f>
        <v>0,000</v>
      </c>
    </row>
    <row r="72" spans="1:11" ht="12.75">
      <c r="A72" s="113"/>
      <c r="B72" s="113"/>
      <c r="C72" s="126" t="s">
        <v>151</v>
      </c>
      <c r="D72" s="113"/>
      <c r="E72" s="120">
        <v>0</v>
      </c>
      <c r="G72" s="106"/>
      <c r="I72" s="106"/>
      <c r="K72" s="104"/>
    </row>
    <row r="73" spans="1:11" ht="12.75">
      <c r="A73" s="113"/>
      <c r="B73" s="113"/>
      <c r="C73" s="126" t="s">
        <v>152</v>
      </c>
      <c r="D73" s="113"/>
      <c r="E73" s="120">
        <v>37.9</v>
      </c>
      <c r="G73" s="106"/>
      <c r="I73" s="106"/>
      <c r="K73" s="104"/>
    </row>
    <row r="74" spans="1:11" ht="12.75">
      <c r="A74" s="124">
        <v>4</v>
      </c>
      <c r="B74" s="125" t="s">
        <v>144</v>
      </c>
      <c r="C74" s="118" t="s">
        <v>153</v>
      </c>
      <c r="D74" s="119" t="s">
        <v>114</v>
      </c>
      <c r="E74" s="120">
        <v>21.22</v>
      </c>
      <c r="G74" s="106"/>
      <c r="H74" s="105"/>
      <c r="I74" s="106">
        <f>E74*H74</f>
        <v>0</v>
      </c>
      <c r="J74" s="103">
        <v>0.018</v>
      </c>
      <c r="K74" s="104" t="str">
        <f>FIXED(E74*J74,3,TRUE)</f>
        <v>0,382</v>
      </c>
    </row>
    <row r="75" spans="1:11" ht="12.75">
      <c r="A75" s="113"/>
      <c r="B75" s="113"/>
      <c r="C75" s="126" t="s">
        <v>154</v>
      </c>
      <c r="D75" s="113"/>
      <c r="E75" s="120">
        <v>0</v>
      </c>
      <c r="G75" s="106"/>
      <c r="I75" s="106"/>
      <c r="K75" s="104"/>
    </row>
    <row r="76" spans="1:11" ht="12.75">
      <c r="A76" s="113"/>
      <c r="B76" s="113"/>
      <c r="C76" s="126" t="s">
        <v>155</v>
      </c>
      <c r="D76" s="113"/>
      <c r="E76" s="120">
        <v>15.5</v>
      </c>
      <c r="G76" s="106"/>
      <c r="I76" s="106"/>
      <c r="K76" s="104"/>
    </row>
    <row r="77" spans="1:11" ht="12.75">
      <c r="A77" s="113"/>
      <c r="B77" s="113"/>
      <c r="C77" s="126" t="s">
        <v>156</v>
      </c>
      <c r="D77" s="113"/>
      <c r="E77" s="120">
        <v>0</v>
      </c>
      <c r="G77" s="106"/>
      <c r="I77" s="106"/>
      <c r="K77" s="104"/>
    </row>
    <row r="78" spans="1:11" ht="12.75">
      <c r="A78" s="113"/>
      <c r="B78" s="113"/>
      <c r="C78" s="126" t="s">
        <v>157</v>
      </c>
      <c r="D78" s="113"/>
      <c r="E78" s="120">
        <v>5.72</v>
      </c>
      <c r="G78" s="106"/>
      <c r="I78" s="106"/>
      <c r="K78" s="104"/>
    </row>
    <row r="79" spans="1:11" ht="12.75">
      <c r="A79" s="124">
        <v>5</v>
      </c>
      <c r="B79" s="125" t="s">
        <v>144</v>
      </c>
      <c r="C79" s="118" t="s">
        <v>158</v>
      </c>
      <c r="D79" s="119" t="s">
        <v>114</v>
      </c>
      <c r="E79" s="120">
        <v>47.66</v>
      </c>
      <c r="G79" s="106"/>
      <c r="H79" s="105"/>
      <c r="I79" s="106">
        <f>E79*H79</f>
        <v>0</v>
      </c>
      <c r="J79" s="103">
        <v>0.006</v>
      </c>
      <c r="K79" s="104" t="str">
        <f>FIXED(E79*J79,3,TRUE)</f>
        <v>0,286</v>
      </c>
    </row>
    <row r="80" spans="1:11" ht="12.75">
      <c r="A80" s="113"/>
      <c r="B80" s="113"/>
      <c r="C80" s="126" t="s">
        <v>159</v>
      </c>
      <c r="D80" s="113"/>
      <c r="E80" s="120">
        <v>0</v>
      </c>
      <c r="G80" s="106"/>
      <c r="I80" s="106"/>
      <c r="K80" s="104"/>
    </row>
    <row r="81" spans="1:11" ht="12.75">
      <c r="A81" s="113"/>
      <c r="B81" s="113"/>
      <c r="C81" s="126" t="s">
        <v>155</v>
      </c>
      <c r="D81" s="113"/>
      <c r="E81" s="120">
        <v>15.5</v>
      </c>
      <c r="G81" s="106"/>
      <c r="I81" s="106"/>
      <c r="K81" s="104"/>
    </row>
    <row r="82" spans="1:11" ht="12.75">
      <c r="A82" s="113"/>
      <c r="B82" s="113"/>
      <c r="C82" s="126" t="s">
        <v>160</v>
      </c>
      <c r="D82" s="113"/>
      <c r="E82" s="120">
        <v>0</v>
      </c>
      <c r="G82" s="106"/>
      <c r="I82" s="106"/>
      <c r="K82" s="104"/>
    </row>
    <row r="83" spans="1:11" ht="12.75">
      <c r="A83" s="113"/>
      <c r="B83" s="113"/>
      <c r="C83" s="126" t="s">
        <v>161</v>
      </c>
      <c r="D83" s="113"/>
      <c r="E83" s="120">
        <v>5.28</v>
      </c>
      <c r="G83" s="106"/>
      <c r="I83" s="106"/>
      <c r="K83" s="104"/>
    </row>
    <row r="84" spans="1:11" ht="12.75">
      <c r="A84" s="113"/>
      <c r="B84" s="113"/>
      <c r="C84" s="126" t="s">
        <v>162</v>
      </c>
      <c r="D84" s="113"/>
      <c r="E84" s="120">
        <v>0</v>
      </c>
      <c r="G84" s="106"/>
      <c r="I84" s="106"/>
      <c r="K84" s="104"/>
    </row>
    <row r="85" spans="1:11" ht="12.75">
      <c r="A85" s="113"/>
      <c r="B85" s="113"/>
      <c r="C85" s="126" t="s">
        <v>163</v>
      </c>
      <c r="D85" s="113"/>
      <c r="E85" s="120">
        <v>26.88</v>
      </c>
      <c r="G85" s="106"/>
      <c r="I85" s="106"/>
      <c r="K85" s="104"/>
    </row>
    <row r="86" spans="1:11" ht="12.75">
      <c r="A86" s="124">
        <v>6</v>
      </c>
      <c r="B86" s="125" t="s">
        <v>164</v>
      </c>
      <c r="C86" s="118" t="s">
        <v>165</v>
      </c>
      <c r="D86" s="119" t="s">
        <v>114</v>
      </c>
      <c r="E86" s="120">
        <v>3.6</v>
      </c>
      <c r="G86" s="106"/>
      <c r="H86" s="105"/>
      <c r="I86" s="106">
        <f>E86*H86</f>
        <v>0</v>
      </c>
      <c r="J86" s="103">
        <v>0.076</v>
      </c>
      <c r="K86" s="104" t="str">
        <f>FIXED(E86*J86,3,TRUE)</f>
        <v>0,274</v>
      </c>
    </row>
    <row r="87" spans="1:11" ht="12.75">
      <c r="A87" s="113"/>
      <c r="B87" s="113"/>
      <c r="C87" s="126" t="s">
        <v>166</v>
      </c>
      <c r="D87" s="113"/>
      <c r="E87" s="120">
        <v>0</v>
      </c>
      <c r="G87" s="106"/>
      <c r="I87" s="106"/>
      <c r="K87" s="104"/>
    </row>
    <row r="88" spans="1:11" ht="12.75">
      <c r="A88" s="113"/>
      <c r="B88" s="113"/>
      <c r="C88" s="126" t="s">
        <v>167</v>
      </c>
      <c r="D88" s="113"/>
      <c r="E88" s="120">
        <v>3.6</v>
      </c>
      <c r="G88" s="106"/>
      <c r="I88" s="106"/>
      <c r="K88" s="104"/>
    </row>
    <row r="89" spans="1:11" ht="12.75">
      <c r="A89" s="124">
        <v>7</v>
      </c>
      <c r="B89" s="125" t="s">
        <v>168</v>
      </c>
      <c r="C89" s="118" t="s">
        <v>169</v>
      </c>
      <c r="D89" s="119" t="s">
        <v>114</v>
      </c>
      <c r="E89" s="120">
        <v>0.45</v>
      </c>
      <c r="G89" s="106"/>
      <c r="H89" s="105"/>
      <c r="I89" s="106">
        <f>E89*H89</f>
        <v>0</v>
      </c>
      <c r="J89" s="103">
        <v>0.041</v>
      </c>
      <c r="K89" s="104" t="str">
        <f>FIXED(E89*J89,3,TRUE)</f>
        <v>0,018</v>
      </c>
    </row>
    <row r="90" spans="1:11" ht="12.75">
      <c r="A90" s="113"/>
      <c r="B90" s="113"/>
      <c r="C90" s="126" t="s">
        <v>170</v>
      </c>
      <c r="D90" s="113"/>
      <c r="E90" s="120">
        <v>0</v>
      </c>
      <c r="G90" s="106"/>
      <c r="I90" s="106"/>
      <c r="K90" s="104"/>
    </row>
    <row r="91" spans="1:11" ht="12.75">
      <c r="A91" s="113"/>
      <c r="B91" s="113"/>
      <c r="C91" s="126" t="s">
        <v>171</v>
      </c>
      <c r="D91" s="113"/>
      <c r="E91" s="120">
        <v>0.45</v>
      </c>
      <c r="G91" s="106"/>
      <c r="I91" s="106"/>
      <c r="K91" s="104"/>
    </row>
    <row r="92" spans="1:11" ht="12.75">
      <c r="A92" s="124">
        <v>8</v>
      </c>
      <c r="B92" s="125" t="s">
        <v>172</v>
      </c>
      <c r="C92" s="118" t="s">
        <v>173</v>
      </c>
      <c r="D92" s="119" t="s">
        <v>114</v>
      </c>
      <c r="E92" s="120">
        <v>1.15</v>
      </c>
      <c r="G92" s="106"/>
      <c r="H92" s="105"/>
      <c r="I92" s="106">
        <f>E92*H92</f>
        <v>0</v>
      </c>
      <c r="J92" s="103">
        <v>0.059</v>
      </c>
      <c r="K92" s="104" t="str">
        <f>FIXED(E92*J92,3,TRUE)</f>
        <v>0,068</v>
      </c>
    </row>
    <row r="93" spans="1:11" ht="12.75">
      <c r="A93" s="113"/>
      <c r="B93" s="113"/>
      <c r="C93" s="126" t="s">
        <v>174</v>
      </c>
      <c r="D93" s="113"/>
      <c r="E93" s="120">
        <v>0</v>
      </c>
      <c r="G93" s="106"/>
      <c r="I93" s="106"/>
      <c r="K93" s="104"/>
    </row>
    <row r="94" spans="1:11" ht="12.75">
      <c r="A94" s="113"/>
      <c r="B94" s="113"/>
      <c r="C94" s="126" t="s">
        <v>175</v>
      </c>
      <c r="D94" s="113"/>
      <c r="E94" s="120">
        <v>1.15</v>
      </c>
      <c r="G94" s="106"/>
      <c r="I94" s="106"/>
      <c r="K94" s="104"/>
    </row>
    <row r="95" spans="1:11" ht="12.75">
      <c r="A95" s="124">
        <v>9</v>
      </c>
      <c r="B95" s="125" t="s">
        <v>176</v>
      </c>
      <c r="C95" s="118" t="s">
        <v>177</v>
      </c>
      <c r="D95" s="119" t="s">
        <v>150</v>
      </c>
      <c r="E95" s="120">
        <v>5</v>
      </c>
      <c r="G95" s="106"/>
      <c r="H95" s="105"/>
      <c r="I95" s="106">
        <f>E95*H95</f>
        <v>0</v>
      </c>
      <c r="J95" s="103">
        <v>0.063</v>
      </c>
      <c r="K95" s="104" t="str">
        <f>FIXED(E95*J95,3,TRUE)</f>
        <v>0,315</v>
      </c>
    </row>
    <row r="96" spans="1:11" ht="12.75">
      <c r="A96" s="113"/>
      <c r="B96" s="113"/>
      <c r="C96" s="126" t="s">
        <v>178</v>
      </c>
      <c r="D96" s="113"/>
      <c r="E96" s="120">
        <v>5</v>
      </c>
      <c r="G96" s="106"/>
      <c r="I96" s="106"/>
      <c r="K96" s="104"/>
    </row>
    <row r="97" spans="1:11" ht="12.75">
      <c r="A97" s="124">
        <v>10</v>
      </c>
      <c r="B97" s="125" t="s">
        <v>179</v>
      </c>
      <c r="C97" s="118" t="s">
        <v>180</v>
      </c>
      <c r="D97" s="119" t="s">
        <v>181</v>
      </c>
      <c r="E97" s="120">
        <v>1.343</v>
      </c>
      <c r="G97" s="106"/>
      <c r="H97" s="105"/>
      <c r="I97" s="106">
        <f>E97*H97</f>
        <v>0</v>
      </c>
      <c r="J97" s="103">
        <v>0</v>
      </c>
      <c r="K97" s="104" t="str">
        <f>FIXED(E97*J97,3,TRUE)</f>
        <v>0,000</v>
      </c>
    </row>
    <row r="98" spans="1:11" ht="12.75">
      <c r="A98" s="124">
        <v>11</v>
      </c>
      <c r="B98" s="125" t="s">
        <v>182</v>
      </c>
      <c r="C98" s="118" t="s">
        <v>183</v>
      </c>
      <c r="D98" s="119" t="s">
        <v>181</v>
      </c>
      <c r="E98" s="120">
        <v>1.343</v>
      </c>
      <c r="G98" s="106"/>
      <c r="H98" s="105"/>
      <c r="I98" s="106">
        <f>E98*H98</f>
        <v>0</v>
      </c>
      <c r="J98" s="103">
        <v>0</v>
      </c>
      <c r="K98" s="104" t="str">
        <f>FIXED(E98*J98,3,TRUE)</f>
        <v>0,000</v>
      </c>
    </row>
    <row r="99" spans="1:11" ht="12.75">
      <c r="A99" s="124">
        <v>12</v>
      </c>
      <c r="B99" s="125" t="s">
        <v>184</v>
      </c>
      <c r="C99" s="118" t="s">
        <v>185</v>
      </c>
      <c r="D99" s="119" t="s">
        <v>181</v>
      </c>
      <c r="E99" s="120">
        <v>13.428</v>
      </c>
      <c r="G99" s="106"/>
      <c r="H99" s="105"/>
      <c r="I99" s="106">
        <f>E99*H99</f>
        <v>0</v>
      </c>
      <c r="J99" s="103">
        <v>0</v>
      </c>
      <c r="K99" s="104" t="str">
        <f>FIXED(E99*J99,3,TRUE)</f>
        <v>0,000</v>
      </c>
    </row>
    <row r="100" spans="1:11" ht="12.75">
      <c r="A100" s="124">
        <v>13</v>
      </c>
      <c r="B100" s="125" t="s">
        <v>186</v>
      </c>
      <c r="C100" s="118" t="s">
        <v>187</v>
      </c>
      <c r="D100" s="119" t="s">
        <v>181</v>
      </c>
      <c r="E100" s="120">
        <v>0.668</v>
      </c>
      <c r="G100" s="106"/>
      <c r="H100" s="105"/>
      <c r="I100" s="106">
        <f>E100*H100</f>
        <v>0</v>
      </c>
      <c r="J100" s="103">
        <v>0</v>
      </c>
      <c r="K100" s="104" t="str">
        <f>FIXED(E100*J100,3,TRUE)</f>
        <v>0,000</v>
      </c>
    </row>
    <row r="101" spans="1:11" ht="12.75">
      <c r="A101" s="113"/>
      <c r="B101" s="113"/>
      <c r="C101" s="126" t="s">
        <v>188</v>
      </c>
      <c r="D101" s="113"/>
      <c r="E101" s="120">
        <v>0.668</v>
      </c>
      <c r="G101" s="106"/>
      <c r="I101" s="106"/>
      <c r="K101" s="104"/>
    </row>
    <row r="102" spans="1:11" ht="12.75">
      <c r="A102" s="124">
        <v>14</v>
      </c>
      <c r="B102" s="125" t="s">
        <v>189</v>
      </c>
      <c r="C102" s="118" t="s">
        <v>190</v>
      </c>
      <c r="D102" s="119" t="s">
        <v>181</v>
      </c>
      <c r="E102" s="120">
        <v>0.675</v>
      </c>
      <c r="G102" s="106"/>
      <c r="H102" s="105"/>
      <c r="I102" s="106">
        <f>E102*H102</f>
        <v>0</v>
      </c>
      <c r="J102" s="103">
        <v>0</v>
      </c>
      <c r="K102" s="104" t="str">
        <f>FIXED(E102*J102,3,TRUE)</f>
        <v>0,000</v>
      </c>
    </row>
    <row r="103" spans="1:11" ht="12.75">
      <c r="A103" s="113"/>
      <c r="B103" s="113"/>
      <c r="C103" s="126" t="s">
        <v>191</v>
      </c>
      <c r="D103" s="113"/>
      <c r="E103" s="120">
        <v>0.675</v>
      </c>
      <c r="G103" s="106"/>
      <c r="I103" s="106"/>
      <c r="K103" s="104"/>
    </row>
    <row r="104" spans="1:5" ht="12.75">
      <c r="A104" s="113"/>
      <c r="B104" s="113"/>
      <c r="C104" s="113"/>
      <c r="D104" s="113"/>
      <c r="E104" s="113"/>
    </row>
    <row r="105" spans="1:5" ht="15">
      <c r="A105" s="113"/>
      <c r="B105" s="115" t="s">
        <v>192</v>
      </c>
      <c r="C105" s="115" t="s">
        <v>193</v>
      </c>
      <c r="D105" s="113"/>
      <c r="E105" s="113"/>
    </row>
    <row r="106" spans="1:5" ht="12.75">
      <c r="A106" s="113"/>
      <c r="B106" s="113"/>
      <c r="C106" s="113"/>
      <c r="D106" s="113"/>
      <c r="E106" s="113"/>
    </row>
    <row r="107" spans="1:11" ht="12.75">
      <c r="A107" s="124">
        <v>1</v>
      </c>
      <c r="B107" s="125" t="s">
        <v>194</v>
      </c>
      <c r="C107" s="118" t="s">
        <v>195</v>
      </c>
      <c r="D107" s="119" t="s">
        <v>85</v>
      </c>
      <c r="E107" s="120">
        <v>66.661</v>
      </c>
      <c r="G107" s="106"/>
      <c r="H107" s="105"/>
      <c r="I107" s="106">
        <f>E107*H107</f>
        <v>0</v>
      </c>
      <c r="J107" s="103">
        <v>0.45</v>
      </c>
      <c r="K107" s="104" t="str">
        <f>FIXED(E107*J107,3,TRUE)</f>
        <v>29,997</v>
      </c>
    </row>
    <row r="108" spans="1:11" ht="12.75">
      <c r="A108" s="113"/>
      <c r="B108" s="113"/>
      <c r="C108" s="126" t="s">
        <v>100</v>
      </c>
      <c r="D108" s="113"/>
      <c r="E108" s="120">
        <v>0</v>
      </c>
      <c r="G108" s="106"/>
      <c r="I108" s="106"/>
      <c r="K108" s="104"/>
    </row>
    <row r="109" spans="1:11" ht="12.75">
      <c r="A109" s="113"/>
      <c r="B109" s="113"/>
      <c r="C109" s="126" t="s">
        <v>196</v>
      </c>
      <c r="D109" s="113"/>
      <c r="E109" s="120">
        <v>49.6</v>
      </c>
      <c r="G109" s="106"/>
      <c r="I109" s="106"/>
      <c r="K109" s="104"/>
    </row>
    <row r="110" spans="1:11" ht="12.75">
      <c r="A110" s="113"/>
      <c r="B110" s="113"/>
      <c r="C110" s="126" t="s">
        <v>170</v>
      </c>
      <c r="D110" s="113"/>
      <c r="E110" s="120">
        <v>0</v>
      </c>
      <c r="G110" s="106"/>
      <c r="I110" s="106"/>
      <c r="K110" s="104"/>
    </row>
    <row r="111" spans="1:11" ht="12.75">
      <c r="A111" s="113"/>
      <c r="B111" s="113"/>
      <c r="C111" s="126" t="s">
        <v>197</v>
      </c>
      <c r="D111" s="113"/>
      <c r="E111" s="120">
        <v>17.061</v>
      </c>
      <c r="G111" s="106"/>
      <c r="I111" s="106"/>
      <c r="K111" s="104"/>
    </row>
    <row r="112" spans="1:11" ht="12.75">
      <c r="A112" s="124">
        <v>2</v>
      </c>
      <c r="B112" s="125" t="s">
        <v>198</v>
      </c>
      <c r="C112" s="118" t="s">
        <v>199</v>
      </c>
      <c r="D112" s="119" t="s">
        <v>85</v>
      </c>
      <c r="E112" s="120">
        <v>95.648</v>
      </c>
      <c r="G112" s="106"/>
      <c r="H112" s="105"/>
      <c r="I112" s="106">
        <f>E112*H112</f>
        <v>0</v>
      </c>
      <c r="J112" s="103">
        <v>2.41</v>
      </c>
      <c r="K112" s="104" t="str">
        <f>FIXED(E112*J112,3,TRUE)</f>
        <v>230,512</v>
      </c>
    </row>
    <row r="113" spans="1:11" ht="12.75">
      <c r="A113" s="113"/>
      <c r="B113" s="113"/>
      <c r="C113" s="126" t="s">
        <v>200</v>
      </c>
      <c r="D113" s="113"/>
      <c r="E113" s="120">
        <v>0</v>
      </c>
      <c r="G113" s="106"/>
      <c r="I113" s="106"/>
      <c r="K113" s="104"/>
    </row>
    <row r="114" spans="1:11" ht="12.75">
      <c r="A114" s="113"/>
      <c r="B114" s="113"/>
      <c r="C114" s="126" t="s">
        <v>201</v>
      </c>
      <c r="D114" s="113"/>
      <c r="E114" s="120">
        <v>6.4056</v>
      </c>
      <c r="G114" s="106"/>
      <c r="I114" s="106"/>
      <c r="K114" s="104"/>
    </row>
    <row r="115" spans="1:11" ht="12.75">
      <c r="A115" s="113"/>
      <c r="B115" s="113"/>
      <c r="C115" s="126" t="s">
        <v>202</v>
      </c>
      <c r="D115" s="113"/>
      <c r="E115" s="120">
        <v>3.62984</v>
      </c>
      <c r="G115" s="106"/>
      <c r="I115" s="106"/>
      <c r="K115" s="104"/>
    </row>
    <row r="116" spans="1:11" ht="12.75">
      <c r="A116" s="113"/>
      <c r="B116" s="113"/>
      <c r="C116" s="126" t="s">
        <v>203</v>
      </c>
      <c r="D116" s="113"/>
      <c r="E116" s="120">
        <v>0</v>
      </c>
      <c r="G116" s="106"/>
      <c r="I116" s="106"/>
      <c r="K116" s="104"/>
    </row>
    <row r="117" spans="1:11" ht="12.75">
      <c r="A117" s="113"/>
      <c r="B117" s="113"/>
      <c r="C117" s="126" t="s">
        <v>204</v>
      </c>
      <c r="D117" s="113"/>
      <c r="E117" s="120">
        <v>0.918</v>
      </c>
      <c r="G117" s="106"/>
      <c r="I117" s="106"/>
      <c r="K117" s="104"/>
    </row>
    <row r="118" spans="1:11" ht="12.75">
      <c r="A118" s="113"/>
      <c r="B118" s="113"/>
      <c r="C118" s="126" t="s">
        <v>205</v>
      </c>
      <c r="D118" s="113"/>
      <c r="E118" s="120">
        <v>6.932</v>
      </c>
      <c r="G118" s="106"/>
      <c r="I118" s="106"/>
      <c r="K118" s="104"/>
    </row>
    <row r="119" spans="1:11" ht="12.75">
      <c r="A119" s="113"/>
      <c r="B119" s="113"/>
      <c r="C119" s="126" t="s">
        <v>206</v>
      </c>
      <c r="D119" s="113"/>
      <c r="E119" s="120">
        <v>1.584</v>
      </c>
      <c r="G119" s="106"/>
      <c r="I119" s="106"/>
      <c r="K119" s="104"/>
    </row>
    <row r="120" spans="1:11" ht="12.75">
      <c r="A120" s="113"/>
      <c r="B120" s="113"/>
      <c r="C120" s="126" t="s">
        <v>207</v>
      </c>
      <c r="D120" s="113"/>
      <c r="E120" s="120">
        <v>4.44</v>
      </c>
      <c r="G120" s="106"/>
      <c r="I120" s="106"/>
      <c r="K120" s="104"/>
    </row>
    <row r="121" spans="1:11" ht="12.75">
      <c r="A121" s="113"/>
      <c r="B121" s="113"/>
      <c r="C121" s="126" t="s">
        <v>208</v>
      </c>
      <c r="D121" s="113"/>
      <c r="E121" s="120">
        <v>11.109</v>
      </c>
      <c r="G121" s="106"/>
      <c r="I121" s="106"/>
      <c r="K121" s="104"/>
    </row>
    <row r="122" spans="1:11" ht="12.75">
      <c r="A122" s="113"/>
      <c r="B122" s="113"/>
      <c r="C122" s="126" t="s">
        <v>209</v>
      </c>
      <c r="D122" s="113"/>
      <c r="E122" s="120">
        <v>10.752</v>
      </c>
      <c r="G122" s="106"/>
      <c r="I122" s="106"/>
      <c r="K122" s="104"/>
    </row>
    <row r="123" spans="1:11" ht="12.75">
      <c r="A123" s="113"/>
      <c r="B123" s="113"/>
      <c r="C123" s="126" t="s">
        <v>210</v>
      </c>
      <c r="D123" s="113"/>
      <c r="E123" s="120">
        <v>0</v>
      </c>
      <c r="G123" s="106"/>
      <c r="I123" s="106"/>
      <c r="K123" s="104"/>
    </row>
    <row r="124" spans="1:11" ht="12.75">
      <c r="A124" s="113"/>
      <c r="B124" s="113"/>
      <c r="C124" s="126" t="s">
        <v>211</v>
      </c>
      <c r="D124" s="113"/>
      <c r="E124" s="120">
        <v>0.858</v>
      </c>
      <c r="G124" s="106"/>
      <c r="I124" s="106"/>
      <c r="K124" s="104"/>
    </row>
    <row r="125" spans="1:11" ht="12.75">
      <c r="A125" s="113"/>
      <c r="B125" s="113"/>
      <c r="C125" s="126" t="s">
        <v>212</v>
      </c>
      <c r="D125" s="113"/>
      <c r="E125" s="120">
        <v>0.424</v>
      </c>
      <c r="G125" s="106"/>
      <c r="I125" s="106"/>
      <c r="K125" s="104"/>
    </row>
    <row r="126" spans="1:11" ht="12.75">
      <c r="A126" s="113"/>
      <c r="B126" s="113"/>
      <c r="C126" s="126" t="s">
        <v>213</v>
      </c>
      <c r="D126" s="113"/>
      <c r="E126" s="120">
        <v>0.217</v>
      </c>
      <c r="G126" s="106"/>
      <c r="I126" s="106"/>
      <c r="K126" s="104"/>
    </row>
    <row r="127" spans="1:11" ht="12.75">
      <c r="A127" s="113"/>
      <c r="B127" s="113"/>
      <c r="C127" s="126" t="s">
        <v>214</v>
      </c>
      <c r="D127" s="113"/>
      <c r="E127" s="120">
        <v>2.703</v>
      </c>
      <c r="G127" s="106"/>
      <c r="I127" s="106"/>
      <c r="K127" s="104"/>
    </row>
    <row r="128" spans="1:11" ht="12.75">
      <c r="A128" s="113"/>
      <c r="B128" s="113"/>
      <c r="C128" s="126" t="s">
        <v>215</v>
      </c>
      <c r="D128" s="113"/>
      <c r="E128" s="120">
        <v>6.336</v>
      </c>
      <c r="G128" s="106"/>
      <c r="I128" s="106"/>
      <c r="K128" s="104"/>
    </row>
    <row r="129" spans="1:11" ht="12.75">
      <c r="A129" s="113"/>
      <c r="B129" s="113"/>
      <c r="C129" s="126" t="s">
        <v>216</v>
      </c>
      <c r="D129" s="113"/>
      <c r="E129" s="120">
        <v>3.696</v>
      </c>
      <c r="G129" s="106"/>
      <c r="I129" s="106"/>
      <c r="K129" s="104"/>
    </row>
    <row r="130" spans="1:11" ht="12.75">
      <c r="A130" s="113"/>
      <c r="B130" s="113"/>
      <c r="C130" s="126" t="s">
        <v>217</v>
      </c>
      <c r="D130" s="113"/>
      <c r="E130" s="120">
        <v>0</v>
      </c>
      <c r="G130" s="106"/>
      <c r="I130" s="106"/>
      <c r="K130" s="104"/>
    </row>
    <row r="131" spans="1:11" ht="12.75">
      <c r="A131" s="113"/>
      <c r="B131" s="113"/>
      <c r="C131" s="126" t="s">
        <v>218</v>
      </c>
      <c r="D131" s="113"/>
      <c r="E131" s="120">
        <v>2.56</v>
      </c>
      <c r="G131" s="106"/>
      <c r="I131" s="106"/>
      <c r="K131" s="104"/>
    </row>
    <row r="132" spans="1:11" ht="12.75">
      <c r="A132" s="113"/>
      <c r="B132" s="113"/>
      <c r="C132" s="126" t="s">
        <v>219</v>
      </c>
      <c r="D132" s="113"/>
      <c r="E132" s="120">
        <v>19.2</v>
      </c>
      <c r="G132" s="106"/>
      <c r="I132" s="106"/>
      <c r="K132" s="104"/>
    </row>
    <row r="133" spans="1:11" ht="12.75">
      <c r="A133" s="113"/>
      <c r="B133" s="113"/>
      <c r="C133" s="126" t="s">
        <v>220</v>
      </c>
      <c r="D133" s="113"/>
      <c r="E133" s="120">
        <v>13.884</v>
      </c>
      <c r="G133" s="106"/>
      <c r="I133" s="106"/>
      <c r="K133" s="104"/>
    </row>
    <row r="134" spans="1:11" ht="12.75">
      <c r="A134" s="124">
        <v>3</v>
      </c>
      <c r="B134" s="125" t="s">
        <v>221</v>
      </c>
      <c r="C134" s="118" t="s">
        <v>222</v>
      </c>
      <c r="D134" s="119" t="s">
        <v>85</v>
      </c>
      <c r="E134" s="120">
        <v>17.979</v>
      </c>
      <c r="G134" s="106"/>
      <c r="H134" s="105"/>
      <c r="I134" s="106">
        <f>E134*H134</f>
        <v>0</v>
      </c>
      <c r="J134" s="103">
        <v>2.38</v>
      </c>
      <c r="K134" s="104" t="str">
        <f>FIXED(E134*J134,3,TRUE)</f>
        <v>42,790</v>
      </c>
    </row>
    <row r="135" spans="1:11" ht="12.75">
      <c r="A135" s="113"/>
      <c r="B135" s="113"/>
      <c r="C135" s="126" t="s">
        <v>223</v>
      </c>
      <c r="D135" s="113"/>
      <c r="E135" s="120">
        <v>0</v>
      </c>
      <c r="G135" s="106"/>
      <c r="I135" s="106"/>
      <c r="K135" s="104"/>
    </row>
    <row r="136" spans="1:11" ht="12.75">
      <c r="A136" s="113"/>
      <c r="B136" s="113"/>
      <c r="C136" s="126" t="s">
        <v>224</v>
      </c>
      <c r="D136" s="113"/>
      <c r="E136" s="120">
        <v>0.7065</v>
      </c>
      <c r="G136" s="106"/>
      <c r="I136" s="106"/>
      <c r="K136" s="104"/>
    </row>
    <row r="137" spans="1:11" ht="12.75">
      <c r="A137" s="113"/>
      <c r="B137" s="113"/>
      <c r="C137" s="126" t="s">
        <v>225</v>
      </c>
      <c r="D137" s="113"/>
      <c r="E137" s="120">
        <v>0</v>
      </c>
      <c r="G137" s="106"/>
      <c r="I137" s="106"/>
      <c r="K137" s="104"/>
    </row>
    <row r="138" spans="1:11" ht="12.75">
      <c r="A138" s="113"/>
      <c r="B138" s="113"/>
      <c r="C138" s="126" t="s">
        <v>226</v>
      </c>
      <c r="D138" s="113"/>
      <c r="E138" s="120">
        <v>2.076</v>
      </c>
      <c r="G138" s="106"/>
      <c r="I138" s="106"/>
      <c r="K138" s="104"/>
    </row>
    <row r="139" spans="1:11" ht="12.75">
      <c r="A139" s="113"/>
      <c r="B139" s="113"/>
      <c r="C139" s="126" t="s">
        <v>227</v>
      </c>
      <c r="D139" s="113"/>
      <c r="E139" s="120">
        <v>0</v>
      </c>
      <c r="G139" s="106"/>
      <c r="I139" s="106"/>
      <c r="K139" s="104"/>
    </row>
    <row r="140" spans="1:11" ht="12.75">
      <c r="A140" s="113"/>
      <c r="B140" s="113"/>
      <c r="C140" s="126" t="s">
        <v>228</v>
      </c>
      <c r="D140" s="113"/>
      <c r="E140" s="120">
        <v>0.666</v>
      </c>
      <c r="G140" s="106"/>
      <c r="I140" s="106"/>
      <c r="K140" s="104"/>
    </row>
    <row r="141" spans="1:11" ht="12.75">
      <c r="A141" s="113"/>
      <c r="B141" s="113"/>
      <c r="C141" s="126" t="s">
        <v>229</v>
      </c>
      <c r="D141" s="113"/>
      <c r="E141" s="120">
        <v>0</v>
      </c>
      <c r="G141" s="106"/>
      <c r="I141" s="106"/>
      <c r="K141" s="104"/>
    </row>
    <row r="142" spans="1:11" ht="12.75">
      <c r="A142" s="113"/>
      <c r="B142" s="113"/>
      <c r="C142" s="126" t="s">
        <v>230</v>
      </c>
      <c r="D142" s="113"/>
      <c r="E142" s="120">
        <v>2.975</v>
      </c>
      <c r="G142" s="106"/>
      <c r="I142" s="106"/>
      <c r="K142" s="104"/>
    </row>
    <row r="143" spans="1:11" ht="12.75">
      <c r="A143" s="113"/>
      <c r="B143" s="113"/>
      <c r="C143" s="126" t="s">
        <v>231</v>
      </c>
      <c r="D143" s="113"/>
      <c r="E143" s="120">
        <v>0</v>
      </c>
      <c r="G143" s="106"/>
      <c r="I143" s="106"/>
      <c r="K143" s="104"/>
    </row>
    <row r="144" spans="1:11" ht="12.75">
      <c r="A144" s="113"/>
      <c r="B144" s="113"/>
      <c r="C144" s="126" t="s">
        <v>232</v>
      </c>
      <c r="D144" s="113"/>
      <c r="E144" s="120">
        <v>1.256</v>
      </c>
      <c r="G144" s="106"/>
      <c r="I144" s="106"/>
      <c r="K144" s="104"/>
    </row>
    <row r="145" spans="1:11" ht="12.75">
      <c r="A145" s="113"/>
      <c r="B145" s="113"/>
      <c r="C145" s="126" t="s">
        <v>233</v>
      </c>
      <c r="D145" s="113"/>
      <c r="E145" s="120">
        <v>0</v>
      </c>
      <c r="G145" s="106"/>
      <c r="I145" s="106"/>
      <c r="K145" s="104"/>
    </row>
    <row r="146" spans="1:11" ht="12.75">
      <c r="A146" s="113"/>
      <c r="B146" s="113"/>
      <c r="C146" s="126" t="s">
        <v>234</v>
      </c>
      <c r="D146" s="113"/>
      <c r="E146" s="120">
        <v>2.457</v>
      </c>
      <c r="G146" s="106"/>
      <c r="I146" s="106"/>
      <c r="K146" s="104"/>
    </row>
    <row r="147" spans="1:11" ht="12.75">
      <c r="A147" s="113"/>
      <c r="B147" s="113"/>
      <c r="C147" s="126" t="s">
        <v>235</v>
      </c>
      <c r="D147" s="113"/>
      <c r="E147" s="120">
        <v>0</v>
      </c>
      <c r="G147" s="106"/>
      <c r="I147" s="106"/>
      <c r="K147" s="104"/>
    </row>
    <row r="148" spans="1:11" ht="12.75">
      <c r="A148" s="113"/>
      <c r="B148" s="113"/>
      <c r="C148" s="126" t="s">
        <v>236</v>
      </c>
      <c r="D148" s="113"/>
      <c r="E148" s="120">
        <v>1.08</v>
      </c>
      <c r="G148" s="106"/>
      <c r="I148" s="106"/>
      <c r="K148" s="104"/>
    </row>
    <row r="149" spans="1:11" ht="12.75">
      <c r="A149" s="113"/>
      <c r="B149" s="113"/>
      <c r="C149" s="126" t="s">
        <v>237</v>
      </c>
      <c r="D149" s="113"/>
      <c r="E149" s="120">
        <v>0</v>
      </c>
      <c r="G149" s="106"/>
      <c r="I149" s="106"/>
      <c r="K149" s="104"/>
    </row>
    <row r="150" spans="1:11" ht="12.75">
      <c r="A150" s="113"/>
      <c r="B150" s="113"/>
      <c r="C150" s="126" t="s">
        <v>238</v>
      </c>
      <c r="D150" s="113"/>
      <c r="E150" s="120">
        <v>3.731</v>
      </c>
      <c r="G150" s="106"/>
      <c r="I150" s="106"/>
      <c r="K150" s="104"/>
    </row>
    <row r="151" spans="1:11" ht="12.75">
      <c r="A151" s="113"/>
      <c r="B151" s="113"/>
      <c r="C151" s="126" t="s">
        <v>239</v>
      </c>
      <c r="D151" s="113"/>
      <c r="E151" s="120">
        <v>0</v>
      </c>
      <c r="G151" s="106"/>
      <c r="I151" s="106"/>
      <c r="K151" s="104"/>
    </row>
    <row r="152" spans="1:11" ht="12.75">
      <c r="A152" s="113"/>
      <c r="B152" s="113"/>
      <c r="C152" s="126" t="s">
        <v>240</v>
      </c>
      <c r="D152" s="113"/>
      <c r="E152" s="120">
        <v>1.336</v>
      </c>
      <c r="G152" s="106"/>
      <c r="I152" s="106"/>
      <c r="K152" s="104"/>
    </row>
    <row r="153" spans="1:11" ht="12.75">
      <c r="A153" s="113"/>
      <c r="B153" s="113"/>
      <c r="C153" s="126" t="s">
        <v>241</v>
      </c>
      <c r="D153" s="113"/>
      <c r="E153" s="120">
        <v>0</v>
      </c>
      <c r="G153" s="106"/>
      <c r="I153" s="106"/>
      <c r="K153" s="104"/>
    </row>
    <row r="154" spans="1:11" ht="12.75">
      <c r="A154" s="113"/>
      <c r="B154" s="113"/>
      <c r="C154" s="126" t="s">
        <v>242</v>
      </c>
      <c r="D154" s="113"/>
      <c r="E154" s="120">
        <v>0.495</v>
      </c>
      <c r="G154" s="106"/>
      <c r="I154" s="106"/>
      <c r="K154" s="104"/>
    </row>
    <row r="155" spans="1:11" ht="12.75">
      <c r="A155" s="113"/>
      <c r="B155" s="113"/>
      <c r="C155" s="126" t="s">
        <v>243</v>
      </c>
      <c r="D155" s="113"/>
      <c r="E155" s="120">
        <v>0</v>
      </c>
      <c r="G155" s="106"/>
      <c r="I155" s="106"/>
      <c r="K155" s="104"/>
    </row>
    <row r="156" spans="1:11" ht="12.75">
      <c r="A156" s="113"/>
      <c r="B156" s="113"/>
      <c r="C156" s="126" t="s">
        <v>244</v>
      </c>
      <c r="D156" s="113"/>
      <c r="E156" s="120">
        <v>1.2</v>
      </c>
      <c r="G156" s="106"/>
      <c r="I156" s="106"/>
      <c r="K156" s="104"/>
    </row>
    <row r="157" spans="1:11" ht="12.75">
      <c r="A157" s="124">
        <v>4</v>
      </c>
      <c r="B157" s="125" t="s">
        <v>245</v>
      </c>
      <c r="C157" s="118" t="s">
        <v>246</v>
      </c>
      <c r="D157" s="119" t="s">
        <v>181</v>
      </c>
      <c r="E157" s="120">
        <v>303.299</v>
      </c>
      <c r="G157" s="106"/>
      <c r="H157" s="105"/>
      <c r="I157" s="106">
        <f>E157*H157</f>
        <v>0</v>
      </c>
      <c r="J157" s="103">
        <v>0</v>
      </c>
      <c r="K157" s="104">
        <f>E157*J157</f>
        <v>0</v>
      </c>
    </row>
    <row r="158" spans="1:11" ht="12.75">
      <c r="A158" s="124">
        <v>5</v>
      </c>
      <c r="B158" s="125" t="s">
        <v>247</v>
      </c>
      <c r="C158" s="118" t="s">
        <v>185</v>
      </c>
      <c r="D158" s="119" t="s">
        <v>181</v>
      </c>
      <c r="E158" s="120">
        <v>3032.992</v>
      </c>
      <c r="G158" s="106"/>
      <c r="H158" s="105"/>
      <c r="I158" s="106">
        <f>E158*H158</f>
        <v>0</v>
      </c>
      <c r="J158" s="103">
        <v>0</v>
      </c>
      <c r="K158" s="104">
        <f>E158*J158</f>
        <v>0</v>
      </c>
    </row>
    <row r="159" spans="1:11" ht="12.75">
      <c r="A159" s="124">
        <v>6</v>
      </c>
      <c r="B159" s="125" t="s">
        <v>248</v>
      </c>
      <c r="C159" s="118" t="s">
        <v>249</v>
      </c>
      <c r="D159" s="119" t="s">
        <v>181</v>
      </c>
      <c r="E159" s="120">
        <v>29.997</v>
      </c>
      <c r="G159" s="106"/>
      <c r="H159" s="105"/>
      <c r="I159" s="106">
        <f>E159*H159</f>
        <v>0</v>
      </c>
      <c r="J159" s="103">
        <v>0</v>
      </c>
      <c r="K159" s="104">
        <f>E159*J159</f>
        <v>0</v>
      </c>
    </row>
    <row r="160" spans="1:11" ht="12.75">
      <c r="A160" s="113"/>
      <c r="B160" s="113"/>
      <c r="C160" s="126" t="s">
        <v>250</v>
      </c>
      <c r="D160" s="113"/>
      <c r="E160" s="120">
        <v>29.997</v>
      </c>
      <c r="G160" s="106"/>
      <c r="I160" s="106"/>
      <c r="K160" s="104"/>
    </row>
    <row r="161" spans="1:11" ht="12.75">
      <c r="A161" s="124">
        <v>7</v>
      </c>
      <c r="B161" s="125" t="s">
        <v>251</v>
      </c>
      <c r="C161" s="118" t="s">
        <v>252</v>
      </c>
      <c r="D161" s="119" t="s">
        <v>181</v>
      </c>
      <c r="E161" s="120">
        <v>230.512</v>
      </c>
      <c r="G161" s="106"/>
      <c r="H161" s="105"/>
      <c r="I161" s="106">
        <f>E161*H161</f>
        <v>0</v>
      </c>
      <c r="J161" s="103">
        <v>0</v>
      </c>
      <c r="K161" s="104">
        <f>E161*J161</f>
        <v>0</v>
      </c>
    </row>
    <row r="162" spans="1:11" ht="12.75">
      <c r="A162" s="113"/>
      <c r="B162" s="113"/>
      <c r="C162" s="126" t="s">
        <v>253</v>
      </c>
      <c r="D162" s="113"/>
      <c r="E162" s="120">
        <v>230.512</v>
      </c>
      <c r="G162" s="106"/>
      <c r="I162" s="106"/>
      <c r="K162" s="104"/>
    </row>
    <row r="163" spans="1:11" ht="12.75">
      <c r="A163" s="124">
        <v>8</v>
      </c>
      <c r="B163" s="125" t="s">
        <v>254</v>
      </c>
      <c r="C163" s="118" t="s">
        <v>255</v>
      </c>
      <c r="D163" s="119" t="s">
        <v>181</v>
      </c>
      <c r="E163" s="120">
        <v>42.79</v>
      </c>
      <c r="G163" s="106"/>
      <c r="H163" s="105"/>
      <c r="I163" s="106">
        <f>E163*H163</f>
        <v>0</v>
      </c>
      <c r="J163" s="103">
        <v>0</v>
      </c>
      <c r="K163" s="104">
        <f>E163*J163</f>
        <v>0</v>
      </c>
    </row>
    <row r="164" spans="1:11" ht="12.75">
      <c r="A164" s="113"/>
      <c r="B164" s="113"/>
      <c r="C164" s="126" t="s">
        <v>256</v>
      </c>
      <c r="D164" s="113"/>
      <c r="E164" s="120">
        <v>42.79</v>
      </c>
      <c r="G164" s="106"/>
      <c r="I164" s="106"/>
      <c r="K164" s="104"/>
    </row>
  </sheetData>
  <sheetProtection password="8B8B" sheet="1" selectLockedCells="1" selectUnlockedCells="1"/>
  <mergeCells count="2">
    <mergeCell ref="F2:I2"/>
    <mergeCell ref="F3:I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63" r:id="rId1"/>
  <headerFooter alignWithMargins="0">
    <oddFooter>&amp;CStránka &amp;P</oddFooter>
  </headerFooter>
  <rowBreaks count="4" manualBreakCount="4">
    <brk id="35" max="255" man="1"/>
    <brk id="63" max="255" man="1"/>
    <brk id="103" max="255" man="1"/>
    <brk id="1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view="pageBreakPreview" zoomScale="60" zoomScalePageLayoutView="0" workbookViewId="0" topLeftCell="A1">
      <selection activeCell="P37" sqref="P37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161" t="s">
        <v>61</v>
      </c>
      <c r="B1" s="162"/>
      <c r="C1" s="163"/>
      <c r="D1" s="163"/>
      <c r="E1" s="163"/>
      <c r="F1" s="163"/>
      <c r="G1" s="163"/>
      <c r="H1" s="163"/>
      <c r="I1" s="163"/>
      <c r="J1" s="163"/>
      <c r="K1" s="164"/>
    </row>
    <row r="2" spans="1:11" ht="15.75" customHeigh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7"/>
    </row>
    <row r="3" spans="1:11" ht="15.75" customHeight="1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7"/>
    </row>
    <row r="4" spans="1:11" ht="15.75" customHeight="1" thickBot="1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70"/>
    </row>
    <row r="5" spans="1:11" ht="15.75" customHeight="1">
      <c r="A5" s="94" t="s">
        <v>33</v>
      </c>
      <c r="B5" s="95"/>
      <c r="C5" s="157" t="s">
        <v>78</v>
      </c>
      <c r="D5" s="158"/>
      <c r="E5" s="158"/>
      <c r="F5" s="158"/>
      <c r="G5" s="158"/>
      <c r="H5" s="158"/>
      <c r="I5" s="158"/>
      <c r="J5" s="158"/>
      <c r="K5" s="159"/>
    </row>
    <row r="6" spans="1:11" ht="15.75" customHeight="1">
      <c r="A6" s="90" t="s">
        <v>34</v>
      </c>
      <c r="B6" s="91"/>
      <c r="C6" s="143" t="s">
        <v>80</v>
      </c>
      <c r="D6" s="144"/>
      <c r="E6" s="144"/>
      <c r="F6" s="144"/>
      <c r="G6" s="144"/>
      <c r="H6" s="144"/>
      <c r="I6" s="144"/>
      <c r="J6" s="144"/>
      <c r="K6" s="160"/>
    </row>
    <row r="7" spans="1:11" ht="15.75" customHeight="1">
      <c r="A7" s="149"/>
      <c r="B7" s="150"/>
      <c r="C7" s="150"/>
      <c r="D7" s="150"/>
      <c r="E7" s="150"/>
      <c r="F7" s="150"/>
      <c r="G7" s="150"/>
      <c r="H7" s="176" t="s">
        <v>48</v>
      </c>
      <c r="I7" s="177"/>
      <c r="J7" s="176" t="s">
        <v>49</v>
      </c>
      <c r="K7" s="236"/>
    </row>
    <row r="8" spans="1:11" ht="15.75" customHeight="1">
      <c r="A8" s="90" t="s">
        <v>35</v>
      </c>
      <c r="B8" s="91"/>
      <c r="C8" s="143" t="s">
        <v>258</v>
      </c>
      <c r="D8" s="144"/>
      <c r="E8" s="144"/>
      <c r="F8" s="144"/>
      <c r="G8" s="145"/>
      <c r="H8" s="143"/>
      <c r="I8" s="145"/>
      <c r="J8" s="227"/>
      <c r="K8" s="228"/>
    </row>
    <row r="9" spans="1:11" ht="15.75" customHeight="1">
      <c r="A9" s="90" t="s">
        <v>36</v>
      </c>
      <c r="B9" s="91"/>
      <c r="C9" s="143" t="s">
        <v>259</v>
      </c>
      <c r="D9" s="144"/>
      <c r="E9" s="144"/>
      <c r="F9" s="144"/>
      <c r="G9" s="145"/>
      <c r="H9" s="143"/>
      <c r="I9" s="145"/>
      <c r="J9" s="227"/>
      <c r="K9" s="228"/>
    </row>
    <row r="10" spans="1:11" ht="15.75" customHeight="1">
      <c r="A10" s="90" t="s">
        <v>37</v>
      </c>
      <c r="B10" s="91"/>
      <c r="C10" s="143"/>
      <c r="D10" s="144"/>
      <c r="E10" s="144"/>
      <c r="F10" s="144"/>
      <c r="G10" s="145"/>
      <c r="H10" s="143"/>
      <c r="I10" s="145"/>
      <c r="J10" s="227"/>
      <c r="K10" s="228"/>
    </row>
    <row r="11" spans="1:11" ht="15.75" customHeight="1">
      <c r="A11" s="90" t="s">
        <v>38</v>
      </c>
      <c r="B11" s="91"/>
      <c r="C11" s="143"/>
      <c r="D11" s="144"/>
      <c r="E11" s="144"/>
      <c r="F11" s="144"/>
      <c r="G11" s="145"/>
      <c r="H11" s="143"/>
      <c r="I11" s="145"/>
      <c r="J11" s="227"/>
      <c r="K11" s="228"/>
    </row>
    <row r="12" spans="1:11" ht="15.75" customHeight="1">
      <c r="A12" s="90" t="s">
        <v>39</v>
      </c>
      <c r="B12" s="91"/>
      <c r="C12" s="143"/>
      <c r="D12" s="144"/>
      <c r="E12" s="144"/>
      <c r="F12" s="144"/>
      <c r="G12" s="145"/>
      <c r="H12" s="143"/>
      <c r="I12" s="145"/>
      <c r="J12" s="227"/>
      <c r="K12" s="228"/>
    </row>
    <row r="13" spans="1:11" ht="15.75" customHeight="1">
      <c r="A13" s="90" t="s">
        <v>40</v>
      </c>
      <c r="B13" s="91"/>
      <c r="C13" s="143"/>
      <c r="D13" s="144"/>
      <c r="E13" s="144"/>
      <c r="F13" s="144"/>
      <c r="G13" s="145"/>
      <c r="H13" s="143"/>
      <c r="I13" s="145"/>
      <c r="J13" s="227"/>
      <c r="K13" s="228"/>
    </row>
    <row r="14" spans="1:11" ht="15.75" customHeight="1">
      <c r="A14" s="90" t="s">
        <v>41</v>
      </c>
      <c r="B14" s="91"/>
      <c r="C14" s="143"/>
      <c r="D14" s="144"/>
      <c r="E14" s="144"/>
      <c r="F14" s="144"/>
      <c r="G14" s="145"/>
      <c r="H14" s="143"/>
      <c r="I14" s="145"/>
      <c r="J14" s="227"/>
      <c r="K14" s="228"/>
    </row>
    <row r="15" spans="1:11" ht="15.75" customHeight="1">
      <c r="A15" s="90" t="s">
        <v>42</v>
      </c>
      <c r="B15" s="91"/>
      <c r="C15" s="143" t="s">
        <v>257</v>
      </c>
      <c r="D15" s="145"/>
      <c r="E15" s="78" t="s">
        <v>47</v>
      </c>
      <c r="F15" s="178">
        <v>325</v>
      </c>
      <c r="G15" s="178"/>
      <c r="H15" s="136" t="s">
        <v>76</v>
      </c>
      <c r="I15" s="136"/>
      <c r="J15" s="178"/>
      <c r="K15" s="239"/>
    </row>
    <row r="16" spans="1:11" ht="15.75" customHeight="1">
      <c r="A16" s="90" t="s">
        <v>43</v>
      </c>
      <c r="B16" s="91"/>
      <c r="C16" s="143"/>
      <c r="D16" s="145"/>
      <c r="E16" s="78" t="s">
        <v>46</v>
      </c>
      <c r="F16" s="146"/>
      <c r="G16" s="146"/>
      <c r="H16" s="135" t="s">
        <v>75</v>
      </c>
      <c r="I16" s="135"/>
      <c r="J16" s="135"/>
      <c r="K16" s="240"/>
    </row>
    <row r="17" spans="1:11" ht="15.75" customHeight="1" thickBot="1">
      <c r="A17" s="92" t="s">
        <v>44</v>
      </c>
      <c r="B17" s="93"/>
      <c r="C17" s="174"/>
      <c r="D17" s="175"/>
      <c r="E17" s="79" t="s">
        <v>45</v>
      </c>
      <c r="F17" s="174"/>
      <c r="G17" s="175"/>
      <c r="H17" s="174"/>
      <c r="I17" s="237"/>
      <c r="J17" s="237"/>
      <c r="K17" s="238"/>
    </row>
    <row r="18" spans="1:11" ht="21" customHeight="1" thickBot="1">
      <c r="A18" s="171" t="s">
        <v>50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3"/>
    </row>
    <row r="19" spans="1:11" ht="21.75" customHeight="1" thickBot="1">
      <c r="A19" s="181" t="s">
        <v>51</v>
      </c>
      <c r="B19" s="182"/>
      <c r="C19" s="182"/>
      <c r="D19" s="182"/>
      <c r="E19" s="183"/>
      <c r="F19" s="69"/>
      <c r="G19" s="184" t="s">
        <v>52</v>
      </c>
      <c r="H19" s="182"/>
      <c r="I19" s="182"/>
      <c r="J19" s="182"/>
      <c r="K19" s="185"/>
    </row>
    <row r="20" spans="1:11" ht="15.75" customHeight="1">
      <c r="A20" s="67">
        <v>1</v>
      </c>
      <c r="B20" s="179" t="s">
        <v>53</v>
      </c>
      <c r="C20" s="180"/>
      <c r="D20" s="96" t="s">
        <v>29</v>
      </c>
      <c r="E20" s="80"/>
      <c r="F20" s="68">
        <v>13</v>
      </c>
      <c r="G20" s="231" t="s">
        <v>260</v>
      </c>
      <c r="H20" s="232"/>
      <c r="I20" s="232"/>
      <c r="J20" s="233"/>
      <c r="K20" s="84"/>
    </row>
    <row r="21" spans="1:11" ht="15.75" customHeight="1">
      <c r="A21" s="64">
        <v>2</v>
      </c>
      <c r="B21" s="153"/>
      <c r="C21" s="154"/>
      <c r="D21" s="78" t="s">
        <v>30</v>
      </c>
      <c r="E21" s="81"/>
      <c r="F21" s="65">
        <v>14</v>
      </c>
      <c r="G21" s="143"/>
      <c r="H21" s="144"/>
      <c r="I21" s="144"/>
      <c r="J21" s="145"/>
      <c r="K21" s="85"/>
    </row>
    <row r="22" spans="1:11" ht="15.75" customHeight="1">
      <c r="A22" s="64">
        <v>3</v>
      </c>
      <c r="B22" s="151" t="s">
        <v>54</v>
      </c>
      <c r="C22" s="152"/>
      <c r="D22" s="78" t="s">
        <v>55</v>
      </c>
      <c r="E22" s="81"/>
      <c r="F22" s="65">
        <v>15</v>
      </c>
      <c r="G22" s="143"/>
      <c r="H22" s="144"/>
      <c r="I22" s="144"/>
      <c r="J22" s="145"/>
      <c r="K22" s="85"/>
    </row>
    <row r="23" spans="1:11" ht="15.75" customHeight="1" thickBot="1">
      <c r="A23" s="64">
        <v>4</v>
      </c>
      <c r="B23" s="153"/>
      <c r="C23" s="154"/>
      <c r="D23" s="78" t="s">
        <v>56</v>
      </c>
      <c r="E23" s="82"/>
      <c r="F23" s="66">
        <v>16</v>
      </c>
      <c r="G23" s="143"/>
      <c r="H23" s="144"/>
      <c r="I23" s="144"/>
      <c r="J23" s="145"/>
      <c r="K23" s="85"/>
    </row>
    <row r="24" spans="1:11" ht="15.75" customHeight="1" thickBot="1">
      <c r="A24" s="64">
        <v>5</v>
      </c>
      <c r="B24" s="148" t="s">
        <v>62</v>
      </c>
      <c r="C24" s="155"/>
      <c r="D24" s="156"/>
      <c r="E24" s="83"/>
      <c r="F24" s="70">
        <v>17</v>
      </c>
      <c r="G24" s="143"/>
      <c r="H24" s="144"/>
      <c r="I24" s="144"/>
      <c r="J24" s="145"/>
      <c r="K24" s="85"/>
    </row>
    <row r="25" spans="1:11" ht="15.75" customHeight="1">
      <c r="A25" s="64">
        <v>6</v>
      </c>
      <c r="B25" s="137" t="s">
        <v>63</v>
      </c>
      <c r="C25" s="138"/>
      <c r="D25" s="139"/>
      <c r="E25" s="80"/>
      <c r="F25" s="66">
        <v>18</v>
      </c>
      <c r="G25" s="143"/>
      <c r="H25" s="144"/>
      <c r="I25" s="144"/>
      <c r="J25" s="145"/>
      <c r="K25" s="85"/>
    </row>
    <row r="26" spans="1:11" ht="15.75" customHeight="1" thickBot="1">
      <c r="A26" s="64">
        <v>7</v>
      </c>
      <c r="B26" s="137" t="s">
        <v>64</v>
      </c>
      <c r="C26" s="138"/>
      <c r="D26" s="139"/>
      <c r="E26" s="82"/>
      <c r="F26" s="66">
        <v>19</v>
      </c>
      <c r="G26" s="143"/>
      <c r="H26" s="144"/>
      <c r="I26" s="144"/>
      <c r="J26" s="145"/>
      <c r="K26" s="85"/>
    </row>
    <row r="27" spans="1:11" ht="15.75" customHeight="1" thickBot="1">
      <c r="A27" s="64">
        <v>8</v>
      </c>
      <c r="B27" s="148" t="s">
        <v>65</v>
      </c>
      <c r="C27" s="155"/>
      <c r="D27" s="156"/>
      <c r="E27" s="83"/>
      <c r="F27" s="70">
        <v>20</v>
      </c>
      <c r="G27" s="143"/>
      <c r="H27" s="144"/>
      <c r="I27" s="144"/>
      <c r="J27" s="145"/>
      <c r="K27" s="85"/>
    </row>
    <row r="28" spans="1:11" ht="15.75" customHeight="1">
      <c r="A28" s="64">
        <v>9</v>
      </c>
      <c r="B28" s="137" t="s">
        <v>66</v>
      </c>
      <c r="C28" s="138"/>
      <c r="D28" s="139"/>
      <c r="E28" s="80"/>
      <c r="F28" s="66">
        <v>21</v>
      </c>
      <c r="G28" s="143"/>
      <c r="H28" s="144"/>
      <c r="I28" s="144"/>
      <c r="J28" s="145"/>
      <c r="K28" s="85"/>
    </row>
    <row r="29" spans="1:11" ht="15.75" customHeight="1">
      <c r="A29" s="64">
        <v>10</v>
      </c>
      <c r="B29" s="137" t="s">
        <v>67</v>
      </c>
      <c r="C29" s="138"/>
      <c r="D29" s="139"/>
      <c r="E29" s="81"/>
      <c r="F29" s="66">
        <v>22</v>
      </c>
      <c r="G29" s="143"/>
      <c r="H29" s="144"/>
      <c r="I29" s="144"/>
      <c r="J29" s="145"/>
      <c r="K29" s="85"/>
    </row>
    <row r="30" spans="1:11" ht="15.75" customHeight="1" thickBot="1">
      <c r="A30" s="64">
        <v>11</v>
      </c>
      <c r="B30" s="137" t="s">
        <v>68</v>
      </c>
      <c r="C30" s="138"/>
      <c r="D30" s="139"/>
      <c r="E30" s="82"/>
      <c r="F30" s="66">
        <v>23</v>
      </c>
      <c r="G30" s="143"/>
      <c r="H30" s="144"/>
      <c r="I30" s="144"/>
      <c r="J30" s="145"/>
      <c r="K30" s="85"/>
    </row>
    <row r="31" spans="1:11" ht="15.75" customHeight="1" thickBot="1">
      <c r="A31" s="73">
        <v>12</v>
      </c>
      <c r="B31" s="148" t="s">
        <v>69</v>
      </c>
      <c r="C31" s="155"/>
      <c r="D31" s="156"/>
      <c r="E31" s="89"/>
      <c r="F31" s="74">
        <v>24</v>
      </c>
      <c r="G31" s="146"/>
      <c r="H31" s="146"/>
      <c r="I31" s="146"/>
      <c r="J31" s="146"/>
      <c r="K31" s="86"/>
    </row>
    <row r="32" spans="1:11" ht="15.75" customHeight="1" thickBot="1">
      <c r="A32" s="75"/>
      <c r="B32" s="140"/>
      <c r="C32" s="141"/>
      <c r="D32" s="142"/>
      <c r="E32" s="77"/>
      <c r="F32" s="76">
        <v>25</v>
      </c>
      <c r="G32" s="234" t="s">
        <v>70</v>
      </c>
      <c r="H32" s="235"/>
      <c r="I32" s="235"/>
      <c r="J32" s="99"/>
      <c r="K32" s="87"/>
    </row>
    <row r="33" spans="1:11" ht="15.75" customHeight="1" thickBot="1">
      <c r="A33" s="194"/>
      <c r="B33" s="195"/>
      <c r="C33" s="195"/>
      <c r="D33" s="195"/>
      <c r="E33" s="195"/>
      <c r="F33" s="202" t="s">
        <v>57</v>
      </c>
      <c r="G33" s="203"/>
      <c r="H33" s="203"/>
      <c r="I33" s="203"/>
      <c r="J33" s="204"/>
      <c r="K33" s="205"/>
    </row>
    <row r="34" spans="1:11" ht="15.75" customHeight="1" thickBot="1">
      <c r="A34" s="194"/>
      <c r="B34" s="195"/>
      <c r="C34" s="195"/>
      <c r="D34" s="195"/>
      <c r="E34" s="195"/>
      <c r="F34" s="71">
        <v>26</v>
      </c>
      <c r="G34" s="147" t="s">
        <v>71</v>
      </c>
      <c r="H34" s="147"/>
      <c r="I34" s="147"/>
      <c r="J34" s="148"/>
      <c r="K34" s="89"/>
    </row>
    <row r="35" spans="1:11" ht="15.75" customHeight="1">
      <c r="A35" s="194"/>
      <c r="B35" s="195"/>
      <c r="C35" s="195"/>
      <c r="D35" s="195"/>
      <c r="E35" s="195"/>
      <c r="F35" s="71">
        <v>27</v>
      </c>
      <c r="G35" s="136" t="s">
        <v>261</v>
      </c>
      <c r="H35" s="136"/>
      <c r="I35" s="136"/>
      <c r="J35" s="136"/>
      <c r="K35" s="100"/>
    </row>
    <row r="36" spans="1:11" ht="15.75" customHeight="1">
      <c r="A36" s="194"/>
      <c r="B36" s="195"/>
      <c r="C36" s="195"/>
      <c r="D36" s="195"/>
      <c r="E36" s="195"/>
      <c r="F36" s="71">
        <v>28</v>
      </c>
      <c r="G36" s="135" t="s">
        <v>263</v>
      </c>
      <c r="H36" s="136"/>
      <c r="I36" s="136"/>
      <c r="J36" s="136"/>
      <c r="K36" s="101"/>
    </row>
    <row r="37" spans="1:11" ht="15.75" customHeight="1" thickBot="1">
      <c r="A37" s="194"/>
      <c r="B37" s="195"/>
      <c r="C37" s="195"/>
      <c r="D37" s="195"/>
      <c r="E37" s="195"/>
      <c r="F37" s="71">
        <v>29</v>
      </c>
      <c r="G37" s="135" t="s">
        <v>262</v>
      </c>
      <c r="H37" s="136"/>
      <c r="I37" s="136"/>
      <c r="J37" s="136"/>
      <c r="K37" s="101"/>
    </row>
    <row r="38" spans="1:11" ht="15.75" customHeight="1" thickBot="1">
      <c r="A38" s="194"/>
      <c r="B38" s="195"/>
      <c r="C38" s="195"/>
      <c r="D38" s="195"/>
      <c r="E38" s="195"/>
      <c r="F38" s="72">
        <v>30</v>
      </c>
      <c r="G38" s="229" t="s">
        <v>77</v>
      </c>
      <c r="H38" s="229"/>
      <c r="I38" s="229"/>
      <c r="J38" s="230"/>
      <c r="K38" s="89"/>
    </row>
    <row r="39" spans="1:11" ht="15.75" customHeight="1">
      <c r="A39" s="196"/>
      <c r="B39" s="197"/>
      <c r="C39" s="197"/>
      <c r="D39" s="197"/>
      <c r="E39" s="197"/>
      <c r="F39" s="197"/>
      <c r="G39" s="197"/>
      <c r="H39" s="197"/>
      <c r="I39" s="197"/>
      <c r="J39" s="197"/>
      <c r="K39" s="198"/>
    </row>
    <row r="40" spans="1:11" ht="15.75" customHeight="1">
      <c r="A40" s="97"/>
      <c r="B40" s="98"/>
      <c r="C40" s="88"/>
      <c r="D40" s="189"/>
      <c r="E40" s="190"/>
      <c r="F40" s="224" t="s">
        <v>72</v>
      </c>
      <c r="G40" s="225"/>
      <c r="H40" s="226"/>
      <c r="I40" s="199" t="s">
        <v>79</v>
      </c>
      <c r="J40" s="200"/>
      <c r="K40" s="201"/>
    </row>
    <row r="41" spans="1:11" ht="15.75" customHeight="1">
      <c r="A41" s="212"/>
      <c r="B41" s="213"/>
      <c r="C41" s="214"/>
      <c r="D41" s="191"/>
      <c r="E41" s="192"/>
      <c r="F41" s="224" t="s">
        <v>73</v>
      </c>
      <c r="G41" s="225"/>
      <c r="H41" s="226"/>
      <c r="I41" s="199">
        <v>1</v>
      </c>
      <c r="J41" s="200"/>
      <c r="K41" s="201"/>
    </row>
    <row r="42" spans="1:11" ht="15.75" customHeight="1">
      <c r="A42" s="215"/>
      <c r="B42" s="216"/>
      <c r="C42" s="217"/>
      <c r="D42" s="191"/>
      <c r="E42" s="192"/>
      <c r="F42" s="224" t="s">
        <v>74</v>
      </c>
      <c r="G42" s="225"/>
      <c r="H42" s="226"/>
      <c r="I42" s="206"/>
      <c r="J42" s="207"/>
      <c r="K42" s="208"/>
    </row>
    <row r="43" spans="1:11" ht="15.75" customHeight="1">
      <c r="A43" s="218"/>
      <c r="B43" s="219"/>
      <c r="C43" s="220"/>
      <c r="D43" s="191"/>
      <c r="E43" s="192"/>
      <c r="F43" s="224"/>
      <c r="G43" s="225"/>
      <c r="H43" s="226"/>
      <c r="I43" s="199"/>
      <c r="J43" s="200"/>
      <c r="K43" s="201"/>
    </row>
    <row r="44" spans="1:11" ht="15.75" customHeight="1" thickBot="1">
      <c r="A44" s="186" t="s">
        <v>58</v>
      </c>
      <c r="B44" s="187"/>
      <c r="C44" s="188"/>
      <c r="D44" s="193" t="s">
        <v>59</v>
      </c>
      <c r="E44" s="188"/>
      <c r="F44" s="221" t="s">
        <v>60</v>
      </c>
      <c r="G44" s="222"/>
      <c r="H44" s="223"/>
      <c r="I44" s="209"/>
      <c r="J44" s="210"/>
      <c r="K44" s="211"/>
    </row>
  </sheetData>
  <sheetProtection/>
  <mergeCells count="88">
    <mergeCell ref="J13:K13"/>
    <mergeCell ref="J14:K14"/>
    <mergeCell ref="H13:I13"/>
    <mergeCell ref="H14:I14"/>
    <mergeCell ref="H16:I16"/>
    <mergeCell ref="J15:K15"/>
    <mergeCell ref="J16:K16"/>
    <mergeCell ref="H15:I15"/>
    <mergeCell ref="G26:J26"/>
    <mergeCell ref="G27:J27"/>
    <mergeCell ref="G28:J28"/>
    <mergeCell ref="H17:K17"/>
    <mergeCell ref="G25:J25"/>
    <mergeCell ref="G24:J24"/>
    <mergeCell ref="H9:I9"/>
    <mergeCell ref="H10:I10"/>
    <mergeCell ref="H11:I11"/>
    <mergeCell ref="H12:I12"/>
    <mergeCell ref="J7:K7"/>
    <mergeCell ref="J8:K8"/>
    <mergeCell ref="J9:K9"/>
    <mergeCell ref="J10:K10"/>
    <mergeCell ref="J12:K12"/>
    <mergeCell ref="F43:H43"/>
    <mergeCell ref="J11:K11"/>
    <mergeCell ref="G38:J38"/>
    <mergeCell ref="F40:H40"/>
    <mergeCell ref="F41:H41"/>
    <mergeCell ref="G20:J20"/>
    <mergeCell ref="G21:J21"/>
    <mergeCell ref="G22:J22"/>
    <mergeCell ref="G23:J23"/>
    <mergeCell ref="G32:I32"/>
    <mergeCell ref="G37:J37"/>
    <mergeCell ref="F33:K33"/>
    <mergeCell ref="I42:K42"/>
    <mergeCell ref="I44:K44"/>
    <mergeCell ref="I43:K43"/>
    <mergeCell ref="A41:C41"/>
    <mergeCell ref="A42:C43"/>
    <mergeCell ref="F44:H44"/>
    <mergeCell ref="F42:H42"/>
    <mergeCell ref="I41:K41"/>
    <mergeCell ref="B25:D25"/>
    <mergeCell ref="B26:D26"/>
    <mergeCell ref="B27:D27"/>
    <mergeCell ref="A44:C44"/>
    <mergeCell ref="D40:E43"/>
    <mergeCell ref="D44:E44"/>
    <mergeCell ref="A33:E38"/>
    <mergeCell ref="A39:K39"/>
    <mergeCell ref="I40:K40"/>
    <mergeCell ref="G35:J35"/>
    <mergeCell ref="C17:D17"/>
    <mergeCell ref="H7:I7"/>
    <mergeCell ref="H8:I8"/>
    <mergeCell ref="C15:D15"/>
    <mergeCell ref="B31:D31"/>
    <mergeCell ref="F15:G15"/>
    <mergeCell ref="F16:G16"/>
    <mergeCell ref="B20:C21"/>
    <mergeCell ref="A19:E19"/>
    <mergeCell ref="G19:K19"/>
    <mergeCell ref="C13:G13"/>
    <mergeCell ref="B22:C23"/>
    <mergeCell ref="B24:D24"/>
    <mergeCell ref="C5:K5"/>
    <mergeCell ref="C6:K6"/>
    <mergeCell ref="A1:K4"/>
    <mergeCell ref="A18:K18"/>
    <mergeCell ref="F17:G17"/>
    <mergeCell ref="C14:G14"/>
    <mergeCell ref="C16:D16"/>
    <mergeCell ref="A7:G7"/>
    <mergeCell ref="C8:G8"/>
    <mergeCell ref="C9:G9"/>
    <mergeCell ref="C10:G10"/>
    <mergeCell ref="C11:G11"/>
    <mergeCell ref="C12:G12"/>
    <mergeCell ref="G36:J36"/>
    <mergeCell ref="B28:D28"/>
    <mergeCell ref="B29:D29"/>
    <mergeCell ref="B30:D30"/>
    <mergeCell ref="B32:D32"/>
    <mergeCell ref="G30:J30"/>
    <mergeCell ref="G31:J31"/>
    <mergeCell ref="G34:J34"/>
    <mergeCell ref="G29:J29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Korfová Hana</cp:lastModifiedBy>
  <cp:lastPrinted>2003-02-27T17:49:46Z</cp:lastPrinted>
  <dcterms:created xsi:type="dcterms:W3CDTF">2000-09-05T09:25:34Z</dcterms:created>
  <dcterms:modified xsi:type="dcterms:W3CDTF">2017-03-21T12:18:31Z</dcterms:modified>
  <cp:category/>
  <cp:version/>
  <cp:contentType/>
  <cp:contentStatus/>
</cp:coreProperties>
</file>