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01"/>
  <workbookPr defaultThemeVersion="124226"/>
  <bookViews>
    <workbookView xWindow="65416" yWindow="65416" windowWidth="29040" windowHeight="17790" activeTab="0"/>
  </bookViews>
  <sheets>
    <sheet name="Rekapitulace" sheetId="1" r:id="rId1"/>
    <sheet name="Položky všech ceníků" sheetId="2" r:id="rId2"/>
  </sheets>
  <definedNames>
    <definedName name="_xlnm.Print_Titles" localSheetId="0">'Rekapitulace'!$1:$7</definedName>
    <definedName name="_xlnm.Print_Titles" localSheetId="1">'Položky všech ceníků'!$1:$7</definedName>
  </definedNames>
  <calcPr calcId="181029"/>
  <extLst/>
</workbook>
</file>

<file path=xl/sharedStrings.xml><?xml version="1.0" encoding="utf-8"?>
<sst xmlns="http://schemas.openxmlformats.org/spreadsheetml/2006/main" count="315" uniqueCount="181">
  <si>
    <r>
      <rPr>
        <b/>
        <sz val="16"/>
        <color rgb="FFFF0000"/>
        <rFont val="Arial"/>
        <family val="2"/>
      </rPr>
      <t>SOMMER PROJEKT, s.r.o.</t>
    </r>
  </si>
  <si>
    <t>Žižkova 278, 282 01 Český Brod</t>
  </si>
  <si>
    <t xml:space="preserve">Zpracováno programem firmy SELPO Broumy, tel. +420 603 525768 </t>
  </si>
  <si>
    <t>Zakázka číslo:</t>
  </si>
  <si>
    <t>Název:</t>
  </si>
  <si>
    <t>Seletice</t>
  </si>
  <si>
    <t/>
  </si>
  <si>
    <t>Veřejné osvětlení</t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</si>
  <si>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</si>
  <si>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</si>
  <si>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</si>
  <si>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</si>
  <si>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</si>
  <si>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</si>
  <si>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</si>
  <si>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</si>
  <si>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</si>
  <si>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</si>
  <si>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4,80% z C21M a navázaného materiálu</t>
  </si>
  <si>
    <t>3.</t>
  </si>
  <si>
    <t>C46M - Zemní práce  -  MONTÁŽ</t>
  </si>
  <si>
    <t>107 878,40</t>
  </si>
  <si>
    <t>4.</t>
  </si>
  <si>
    <t xml:space="preserve">   Podíl přidružených výkonů 1,60% z C46M</t>
  </si>
  <si>
    <t>5.</t>
  </si>
  <si>
    <t>Revize, DSPS,  geo. zaměření  -  MONTÁŽ</t>
  </si>
  <si>
    <t>6.</t>
  </si>
  <si>
    <t>MATERIÁL</t>
  </si>
  <si>
    <t>7.</t>
  </si>
  <si>
    <t xml:space="preserve">   Podružný materiál 5,00%</t>
  </si>
  <si>
    <t>CELKEM URN</t>
  </si>
  <si>
    <t>B.</t>
  </si>
  <si>
    <t>VEDLEJŠÍ ROZPOČTOVÉ NÁKLADY</t>
  </si>
  <si>
    <t>8.</t>
  </si>
  <si>
    <t>GZS 2,50% z C21M a navázaného materiálu</t>
  </si>
  <si>
    <t>CELKEM VRN</t>
  </si>
  <si>
    <t>Σ</t>
  </si>
  <si>
    <t>REKAPITULACE CELKEM</t>
  </si>
  <si>
    <t>Základ DPH (*)</t>
  </si>
  <si>
    <t>DPH</t>
  </si>
  <si>
    <t>Celkem s DPH</t>
  </si>
  <si>
    <t>Sazba 21,00%</t>
  </si>
  <si>
    <t>Celkem:</t>
  </si>
  <si>
    <t>(*) byl upraven z důvodu zaokrouhlení</t>
  </si>
  <si>
    <t>Děkujeme za Vaši zakázku. Těšíme se na další spolupráci.</t>
  </si>
  <si>
    <t>vypracoval:</t>
  </si>
  <si>
    <t>e-mail:</t>
  </si>
  <si>
    <t>dne: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</si>
  <si>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</si>
  <si>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</si>
  <si>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</si>
  <si>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</si>
  <si>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</si>
  <si>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</si>
  <si>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</si>
  <si>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210010046</t>
  </si>
  <si>
    <t>trubka KOPODUR 50, volně</t>
  </si>
  <si>
    <t>370,00</t>
  </si>
  <si>
    <t>m</t>
  </si>
  <si>
    <t>210100001</t>
  </si>
  <si>
    <t>ukončení vodiče v rozvaděči vč. zapojení a koncovky do 2.5mm2</t>
  </si>
  <si>
    <t>30,00</t>
  </si>
  <si>
    <t>ks</t>
  </si>
  <si>
    <t>210100002</t>
  </si>
  <si>
    <t>ukončení vodiče v rozvaděči vč. zapojení a koncovky do 6mm2</t>
  </si>
  <si>
    <t>10,00</t>
  </si>
  <si>
    <t>210100003</t>
  </si>
  <si>
    <t>ukončení vodiče v rozvaděči vč. zapojení a koncovky do 16mm2</t>
  </si>
  <si>
    <t>88,00</t>
  </si>
  <si>
    <t>210120001</t>
  </si>
  <si>
    <t>pojistka včetně vložek E 27 do 25 A</t>
  </si>
  <si>
    <t>13,00</t>
  </si>
  <si>
    <t>210202011.1</t>
  </si>
  <si>
    <t>montáž svítidla</t>
  </si>
  <si>
    <t>210204002</t>
  </si>
  <si>
    <t>stožár sadový ocelový</t>
  </si>
  <si>
    <t>210204201</t>
  </si>
  <si>
    <t>elektrovýzbroj stožáru pro 1okruh</t>
  </si>
  <si>
    <t>210220022</t>
  </si>
  <si>
    <t>uzemění v zemi FeZn průměru 8-10mm vč. svorek, propojení a izolace spojů</t>
  </si>
  <si>
    <t>350,00</t>
  </si>
  <si>
    <t>210220302</t>
  </si>
  <si>
    <t>svorky hromosvodové nad 2 šrouby (ST, SJ, SK, SZ, SR01, 02)</t>
  </si>
  <si>
    <t>210800527</t>
  </si>
  <si>
    <t>CY 6mm2 (H07V-U) zelenožlutý (VU)</t>
  </si>
  <si>
    <t>210810005</t>
  </si>
  <si>
    <t>CYKY-CYKYm 3Bx1.5mm2 (CYKY 3J1.5) 750V (VU)</t>
  </si>
  <si>
    <t>70,00</t>
  </si>
  <si>
    <t>210810013</t>
  </si>
  <si>
    <t>CYKY-CYKYm 4Bx10mm2 (CYKY 4J10) 750V (VU)</t>
  </si>
  <si>
    <t>210950101</t>
  </si>
  <si>
    <t>označovací štítek na kabel(navíc proti ČSN)</t>
  </si>
  <si>
    <t>22,00</t>
  </si>
  <si>
    <t>Celkem za ceník:</t>
  </si>
  <si>
    <t>Cena:</t>
  </si>
  <si>
    <t>Kč</t>
  </si>
  <si>
    <t>C46M - Zemní práce</t>
  </si>
  <si>
    <t>4600000001</t>
  </si>
  <si>
    <t>kabel.lože z kop.písku rýha 65cm tl.10cm</t>
  </si>
  <si>
    <t>320,00</t>
  </si>
  <si>
    <t>4600000002</t>
  </si>
  <si>
    <t>křižovatka se silovým kabelem (potrubí)</t>
  </si>
  <si>
    <t>4600000003</t>
  </si>
  <si>
    <t>fólie výstražná z PVC šířky 33cm</t>
  </si>
  <si>
    <t>300,00</t>
  </si>
  <si>
    <t>460010024</t>
  </si>
  <si>
    <t>Vytyčení trati vedení kabelového podzemního v zástavbě</t>
  </si>
  <si>
    <t>0,30</t>
  </si>
  <si>
    <t>km</t>
  </si>
  <si>
    <t>460050003</t>
  </si>
  <si>
    <t>Hloubení nezapažených jam pro stožáry jednoduché délky do 8 m na rovině ručně v hornině tř. 3</t>
  </si>
  <si>
    <t>kus</t>
  </si>
  <si>
    <t>460050003.1</t>
  </si>
  <si>
    <t>ruční výkop jámy zem.tř.3-4</t>
  </si>
  <si>
    <t>5,00</t>
  </si>
  <si>
    <t>m3</t>
  </si>
  <si>
    <t>zához jámy zem.tř. 3-4</t>
  </si>
  <si>
    <t>2,50</t>
  </si>
  <si>
    <t>460050005</t>
  </si>
  <si>
    <t>betonový základ do bednění</t>
  </si>
  <si>
    <t>460200163</t>
  </si>
  <si>
    <t>Hloubení kabelových nezapažených rýh ručně š. 35 cm, hl. 80 cm, v hornině tř. 3</t>
  </si>
  <si>
    <t>270,00</t>
  </si>
  <si>
    <t>460200303</t>
  </si>
  <si>
    <t>Hloubení kabelových nezapažených rýh ručně š. 50 cm, hl. 120 cm, v hornině tř. 3</t>
  </si>
  <si>
    <t>25,00</t>
  </si>
  <si>
    <t>460560143</t>
  </si>
  <si>
    <t>Zásyp rýh ručně šířky 35 cm, hloubky 60 cm, z horniny tř. 3</t>
  </si>
  <si>
    <t>460560283</t>
  </si>
  <si>
    <t>Zásyp rýh ručně šířky 50 cm, hloubky 100 cm, z horniny tř. 3</t>
  </si>
  <si>
    <t>107 878,40 Kč</t>
  </si>
  <si>
    <t>Revize, DSPS,  geo. zaměření</t>
  </si>
  <si>
    <t>320410001</t>
  </si>
  <si>
    <t>celk.prohl.el.zaříz.a vyhot.rev.zp.do 50.tis.mont.</t>
  </si>
  <si>
    <t>1,00</t>
  </si>
  <si>
    <t>dekomentace skutečného provedení stavby</t>
  </si>
  <si>
    <t>geodetické zaměření</t>
  </si>
  <si>
    <t>montážní plošina</t>
  </si>
  <si>
    <t>320410021</t>
  </si>
  <si>
    <t>Měř.zemn.odporu pro zem.sít do 500m pásku</t>
  </si>
  <si>
    <t>měření</t>
  </si>
  <si>
    <t>Materiály</t>
  </si>
  <si>
    <t>00240</t>
  </si>
  <si>
    <t>trubka ohebná KOPODUR 50</t>
  </si>
  <si>
    <t>00906</t>
  </si>
  <si>
    <t>pojistkový dotyk 20A</t>
  </si>
  <si>
    <t>00909</t>
  </si>
  <si>
    <t>pojistková vložka E27/20A</t>
  </si>
  <si>
    <t>svítidlo LED -54 W, WW</t>
  </si>
  <si>
    <t>01063</t>
  </si>
  <si>
    <t>beton</t>
  </si>
  <si>
    <t>kopaný písek</t>
  </si>
  <si>
    <t>stožár sadový ocelový výška 7 m</t>
  </si>
  <si>
    <t>01154</t>
  </si>
  <si>
    <t>elektrovýzbroj stožáru pro 1 okruh</t>
  </si>
  <si>
    <t>01429</t>
  </si>
  <si>
    <t>svorka SP1</t>
  </si>
  <si>
    <t>01473</t>
  </si>
  <si>
    <t>ochranná manžeta plastová</t>
  </si>
  <si>
    <t>připojovací svorka SS spojovací pro lana</t>
  </si>
  <si>
    <t>stožárové pouzdro</t>
  </si>
  <si>
    <t>02944</t>
  </si>
  <si>
    <t>CYKY 4Bx10mm2 (CYKY 4J10)</t>
  </si>
  <si>
    <t>výstražná fólie 330 mm červená</t>
  </si>
  <si>
    <t>15100</t>
  </si>
  <si>
    <t>pojistková hlavice 2310-11 E27</t>
  </si>
  <si>
    <t>15101</t>
  </si>
  <si>
    <t>pojistkový spodek 2110-30 E27</t>
  </si>
  <si>
    <t>33746</t>
  </si>
  <si>
    <t>CY  6mm2 (H07V-U) zelenožlutý</t>
  </si>
  <si>
    <t>33912</t>
  </si>
  <si>
    <t>CYKY 3Bx1.5mm2 (CYKY 3J1.5)</t>
  </si>
  <si>
    <t>Celkem za materiály:</t>
  </si>
  <si>
    <t>Prořez 5,00%</t>
  </si>
  <si>
    <t>Montáž celkem:</t>
  </si>
  <si>
    <t>kpl</t>
  </si>
  <si>
    <t>Základ 21,00% DPH:</t>
  </si>
  <si>
    <t>Karel Sommer</t>
  </si>
  <si>
    <t>Z-2021/0160</t>
  </si>
  <si>
    <t>kaja.sommer@email.cz</t>
  </si>
  <si>
    <t>tel. 739 733 066, e-mail: kaja.sommer@email.cz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</si>
</sst>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5]#,##0.00;\-#,##0.00"/>
    <numFmt numFmtId="165" formatCode="#,##0.00\ &quot;Kč&quot;"/>
  </numFmts>
  <fonts count="13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2" fillId="0" borderId="7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vertical="top" wrapText="1" readingOrder="1"/>
    </xf>
    <xf numFmtId="164" fontId="10" fillId="0" borderId="0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0" fontId="2" fillId="0" borderId="9" xfId="0" applyNumberFormat="1" applyFont="1" applyFill="1" applyBorder="1" applyAlignment="1">
      <alignment vertical="top" wrapText="1"/>
    </xf>
    <xf numFmtId="165" fontId="2" fillId="0" borderId="9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/>
    <xf numFmtId="165" fontId="12" fillId="0" borderId="7" xfId="0" applyNumberFormat="1" applyFont="1" applyFill="1" applyBorder="1" applyAlignment="1">
      <alignment horizontal="right" vertical="top" wrapText="1" readingOrder="1"/>
    </xf>
    <xf numFmtId="165" fontId="12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6" fillId="2" borderId="0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10" xfId="0" applyNumberFormat="1" applyFont="1" applyFill="1" applyBorder="1" applyAlignment="1">
      <alignment horizontal="right" vertical="top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165" fontId="2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right" vertical="top" wrapText="1" readingOrder="1"/>
    </xf>
    <xf numFmtId="0" fontId="9" fillId="0" borderId="10" xfId="0" applyNumberFormat="1" applyFont="1" applyFill="1" applyBorder="1" applyAlignment="1">
      <alignment horizontal="left" vertical="center" wrapText="1" readingOrder="1"/>
    </xf>
    <xf numFmtId="0" fontId="9" fillId="0" borderId="10" xfId="0" applyNumberFormat="1" applyFont="1" applyFill="1" applyBorder="1" applyAlignment="1">
      <alignment vertical="center" wrapText="1" readingOrder="1"/>
    </xf>
    <xf numFmtId="165" fontId="9" fillId="0" borderId="10" xfId="0" applyNumberFormat="1" applyFont="1" applyFill="1" applyBorder="1" applyAlignment="1">
      <alignment horizontal="right" vertical="center" wrapText="1" readingOrder="1"/>
    </xf>
    <xf numFmtId="165" fontId="2" fillId="0" borderId="10" xfId="0" applyNumberFormat="1" applyFont="1" applyFill="1" applyBorder="1" applyAlignment="1">
      <alignment vertical="top" wrapText="1"/>
    </xf>
    <xf numFmtId="0" fontId="11" fillId="0" borderId="7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2" fillId="0" borderId="7" xfId="0" applyNumberFormat="1" applyFont="1" applyFill="1" applyBorder="1" applyAlignment="1">
      <alignment horizontal="right" vertical="top" wrapText="1" readingOrder="1"/>
    </xf>
    <xf numFmtId="165" fontId="12" fillId="0" borderId="7" xfId="0" applyNumberFormat="1" applyFont="1" applyFill="1" applyBorder="1" applyAlignment="1">
      <alignment horizontal="right" vertical="top" wrapText="1" readingOrder="1"/>
    </xf>
    <xf numFmtId="0" fontId="12" fillId="0" borderId="0" xfId="0" applyNumberFormat="1" applyFont="1" applyFill="1" applyBorder="1" applyAlignment="1">
      <alignment horizontal="right" vertical="top" wrapText="1" readingOrder="1"/>
    </xf>
    <xf numFmtId="165" fontId="12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horizontal="left" vertical="top" wrapText="1" readingOrder="1"/>
    </xf>
    <xf numFmtId="14" fontId="9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horizontal="right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9" fillId="0" borderId="9" xfId="0" applyNumberFormat="1" applyFont="1" applyFill="1" applyBorder="1" applyAlignment="1">
      <alignment vertical="top" wrapText="1" readingOrder="1"/>
    </xf>
    <xf numFmtId="0" fontId="9" fillId="0" borderId="9" xfId="0" applyNumberFormat="1" applyFont="1" applyFill="1" applyBorder="1" applyAlignment="1">
      <alignment vertical="center" wrapText="1" readingOrder="1"/>
    </xf>
    <xf numFmtId="165" fontId="10" fillId="0" borderId="0" xfId="0" applyNumberFormat="1" applyFont="1" applyFill="1" applyBorder="1" applyAlignment="1">
      <alignment horizontal="left" vertical="top" wrapText="1" readingOrder="1"/>
    </xf>
    <xf numFmtId="165" fontId="2" fillId="0" borderId="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1"/>
  <sheetViews>
    <sheetView showGridLines="0" tabSelected="1" workbookViewId="0" topLeftCell="A1">
      <pane ySplit="7" topLeftCell="A8" activePane="bottomLeft" state="frozen"/>
      <selection pane="bottomLeft" activeCell="H3" sqref="H3:W3"/>
    </sheetView>
  </sheetViews>
  <sheetFormatPr defaultColWidth="9.140625" defaultRowHeight="15"/>
  <cols>
    <col min="1" max="2" width="0.5625" style="0" customWidth="1"/>
    <col min="3" max="3" width="1.1484375" style="0" customWidth="1"/>
    <col min="4" max="4" width="0.2890625" style="0" customWidth="1"/>
    <col min="5" max="5" width="6.7109375" style="0" customWidth="1"/>
    <col min="6" max="6" width="2.00390625" style="0" customWidth="1"/>
    <col min="7" max="7" width="0.9921875" style="0" customWidth="1"/>
    <col min="8" max="8" width="2.57421875" style="0" customWidth="1"/>
    <col min="9" max="9" width="9.140625" style="0" hidden="1" customWidth="1"/>
    <col min="10" max="10" width="5.421875" style="0" customWidth="1"/>
    <col min="11" max="11" width="7.57421875" style="0" customWidth="1"/>
    <col min="12" max="12" width="2.421875" style="0" customWidth="1"/>
    <col min="13" max="13" width="0.5625" style="0" customWidth="1"/>
    <col min="14" max="14" width="9.140625" style="0" hidden="1" customWidth="1"/>
    <col min="15" max="15" width="2.140625" style="0" customWidth="1"/>
    <col min="16" max="16" width="12.00390625" style="0" customWidth="1"/>
    <col min="17" max="17" width="1.1484375" style="0" customWidth="1"/>
    <col min="18" max="18" width="15.7109375" style="0" customWidth="1"/>
    <col min="19" max="19" width="8.00390625" style="0" customWidth="1"/>
    <col min="20" max="20" width="0.5625" style="0" customWidth="1"/>
    <col min="21" max="21" width="2.140625" style="0" customWidth="1"/>
    <col min="22" max="22" width="13.8515625" style="0" customWidth="1"/>
    <col min="23" max="23" width="4.28125" style="0" customWidth="1"/>
    <col min="24" max="24" width="9.8515625" style="0" customWidth="1"/>
    <col min="25" max="25" width="9.140625" style="0" hidden="1" customWidth="1"/>
    <col min="26" max="26" width="1.28515625" style="0" customWidth="1"/>
    <col min="27" max="28" width="0.5625" style="0" customWidth="1"/>
  </cols>
  <sheetData>
    <row r="1" spans="13:21" ht="19.5" customHeight="1">
      <c r="M1" s="27" t="s">
        <v>0</v>
      </c>
      <c r="N1" s="28"/>
      <c r="O1" s="28"/>
      <c r="P1" s="28"/>
      <c r="Q1" s="28"/>
      <c r="R1" s="28"/>
      <c r="S1" s="28"/>
      <c r="T1" s="28"/>
      <c r="U1" s="28"/>
    </row>
    <row r="2" spans="16:19" ht="15">
      <c r="P2" s="29" t="s">
        <v>1</v>
      </c>
      <c r="Q2" s="28"/>
      <c r="R2" s="28"/>
      <c r="S2" s="28"/>
    </row>
    <row r="3" spans="8:23" ht="15">
      <c r="H3" s="29" t="s">
        <v>180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ht="2.85" customHeight="1"/>
    <row r="5" spans="1:28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1.25" customHeight="1">
      <c r="A6" s="30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ht="15" hidden="1"/>
    <row r="8" spans="2:27" ht="2.8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5.65" customHeight="1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5"/>
      <c r="AA9" s="6"/>
    </row>
    <row r="10" spans="2:27" ht="16.35" customHeight="1">
      <c r="B10" s="7"/>
      <c r="C10" s="2"/>
      <c r="D10" s="2"/>
      <c r="E10" s="31" t="s">
        <v>3</v>
      </c>
      <c r="F10" s="32"/>
      <c r="G10" s="32"/>
      <c r="H10" s="32"/>
      <c r="I10" s="32"/>
      <c r="J10" s="32"/>
      <c r="K10" s="33" t="s">
        <v>178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2"/>
      <c r="Z10" s="8"/>
      <c r="AA10" s="6"/>
    </row>
    <row r="11" spans="2:27" ht="16.35" customHeight="1">
      <c r="B11" s="7"/>
      <c r="C11" s="2"/>
      <c r="D11" s="2"/>
      <c r="E11" s="31" t="s">
        <v>4</v>
      </c>
      <c r="F11" s="32"/>
      <c r="G11" s="32"/>
      <c r="H11" s="32"/>
      <c r="I11" s="32"/>
      <c r="J11" s="32"/>
      <c r="K11" s="33" t="s">
        <v>5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2"/>
      <c r="Z11" s="8"/>
      <c r="AA11" s="6"/>
    </row>
    <row r="12" spans="2:27" ht="16.35" customHeight="1">
      <c r="B12" s="7"/>
      <c r="C12" s="2"/>
      <c r="D12" s="2"/>
      <c r="E12" s="31" t="s">
        <v>6</v>
      </c>
      <c r="F12" s="32"/>
      <c r="G12" s="32"/>
      <c r="H12" s="32"/>
      <c r="I12" s="32"/>
      <c r="J12" s="32"/>
      <c r="K12" s="33" t="s">
        <v>7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2"/>
      <c r="Z12" s="8"/>
      <c r="AA12" s="6"/>
    </row>
    <row r="13" spans="2:27" ht="2.85" customHeigh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6"/>
    </row>
    <row r="14" spans="2:27" ht="15" hidden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2:27" ht="2.85" customHeight="1">
      <c r="B15" s="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ht="14.25" customHeight="1"/>
    <row r="17" ht="2.85" customHeight="1"/>
    <row r="18" ht="15" hidden="1"/>
    <row r="19" spans="2:27" ht="17.1" customHeight="1">
      <c r="B19" s="34" t="s">
        <v>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ht="2.85" customHeight="1"/>
    <row r="21" spans="2:27" ht="11.45" customHeight="1">
      <c r="B21" s="35" t="s">
        <v>9</v>
      </c>
      <c r="C21" s="36"/>
      <c r="D21" s="36"/>
      <c r="E21" s="36"/>
      <c r="F21" s="37" t="s">
        <v>10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 t="s">
        <v>11</v>
      </c>
      <c r="V21" s="36"/>
      <c r="W21" s="35" t="s">
        <v>12</v>
      </c>
      <c r="X21" s="36"/>
      <c r="Y21" s="36"/>
      <c r="Z21" s="36"/>
      <c r="AA21" s="36"/>
    </row>
    <row r="22" spans="2:27" ht="11.45" customHeight="1">
      <c r="B22" s="38" t="s">
        <v>13</v>
      </c>
      <c r="C22" s="28"/>
      <c r="D22" s="28"/>
      <c r="E22" s="28"/>
      <c r="F22" s="39" t="s">
        <v>14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40" t="s">
        <v>6</v>
      </c>
      <c r="V22" s="28"/>
      <c r="W22" s="40" t="s">
        <v>6</v>
      </c>
      <c r="X22" s="28"/>
      <c r="Y22" s="28"/>
      <c r="Z22" s="28"/>
      <c r="AA22" s="28"/>
    </row>
    <row r="23" spans="2:27" ht="11.25" customHeight="1">
      <c r="B23" s="41" t="s">
        <v>15</v>
      </c>
      <c r="C23" s="28"/>
      <c r="D23" s="28"/>
      <c r="E23" s="28"/>
      <c r="F23" s="42" t="s">
        <v>16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43">
        <f>'Položky všech ceníků'!AA26</f>
        <v>0</v>
      </c>
      <c r="V23" s="44"/>
      <c r="W23" s="43">
        <f aca="true" t="shared" si="0" ref="W23:W30">U23</f>
        <v>0</v>
      </c>
      <c r="X23" s="44"/>
      <c r="Y23" s="44"/>
      <c r="Z23" s="44"/>
      <c r="AA23" s="44"/>
    </row>
    <row r="24" spans="2:27" ht="11.45" customHeight="1">
      <c r="B24" s="41" t="s">
        <v>17</v>
      </c>
      <c r="C24" s="28"/>
      <c r="D24" s="28"/>
      <c r="E24" s="28"/>
      <c r="F24" s="42" t="s">
        <v>18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43">
        <f>U23*0.048</f>
        <v>0</v>
      </c>
      <c r="V24" s="44"/>
      <c r="W24" s="43">
        <f t="shared" si="0"/>
        <v>0</v>
      </c>
      <c r="X24" s="44"/>
      <c r="Y24" s="44"/>
      <c r="Z24" s="44"/>
      <c r="AA24" s="44"/>
    </row>
    <row r="25" spans="2:27" ht="11.45" customHeight="1">
      <c r="B25" s="41" t="s">
        <v>19</v>
      </c>
      <c r="C25" s="28"/>
      <c r="D25" s="28"/>
      <c r="E25" s="28"/>
      <c r="F25" s="42" t="s">
        <v>20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43">
        <f>'Položky všech ceníků'!AA55</f>
        <v>0</v>
      </c>
      <c r="V25" s="44"/>
      <c r="W25" s="43">
        <f t="shared" si="0"/>
        <v>0</v>
      </c>
      <c r="X25" s="44"/>
      <c r="Y25" s="44"/>
      <c r="Z25" s="44"/>
      <c r="AA25" s="44"/>
    </row>
    <row r="26" spans="2:27" ht="11.45" customHeight="1">
      <c r="B26" s="41" t="s">
        <v>22</v>
      </c>
      <c r="C26" s="28"/>
      <c r="D26" s="28"/>
      <c r="E26" s="28"/>
      <c r="F26" s="42" t="s">
        <v>23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43">
        <f>U25*0.016</f>
        <v>0</v>
      </c>
      <c r="V26" s="44"/>
      <c r="W26" s="43">
        <f t="shared" si="0"/>
        <v>0</v>
      </c>
      <c r="X26" s="44"/>
      <c r="Y26" s="44"/>
      <c r="Z26" s="44"/>
      <c r="AA26" s="44"/>
    </row>
    <row r="27" spans="2:27" ht="11.25" customHeight="1">
      <c r="B27" s="41" t="s">
        <v>24</v>
      </c>
      <c r="C27" s="28"/>
      <c r="D27" s="28"/>
      <c r="E27" s="28"/>
      <c r="F27" s="42" t="s">
        <v>25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43">
        <f>'Položky všech ceníků'!AA77</f>
        <v>0</v>
      </c>
      <c r="V27" s="44"/>
      <c r="W27" s="43">
        <f t="shared" si="0"/>
        <v>0</v>
      </c>
      <c r="X27" s="44"/>
      <c r="Y27" s="44"/>
      <c r="Z27" s="44"/>
      <c r="AA27" s="44"/>
    </row>
    <row r="28" spans="2:27" ht="11.45" customHeight="1">
      <c r="B28" s="41" t="s">
        <v>26</v>
      </c>
      <c r="C28" s="28"/>
      <c r="D28" s="28"/>
      <c r="E28" s="28"/>
      <c r="F28" s="42" t="s">
        <v>27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43">
        <f>'Položky všech ceníků'!AA112</f>
        <v>0</v>
      </c>
      <c r="V28" s="44"/>
      <c r="W28" s="43">
        <f t="shared" si="0"/>
        <v>0</v>
      </c>
      <c r="X28" s="44"/>
      <c r="Y28" s="44"/>
      <c r="Z28" s="44"/>
      <c r="AA28" s="44"/>
    </row>
    <row r="29" spans="2:27" ht="11.45" customHeight="1">
      <c r="B29" s="41" t="s">
        <v>28</v>
      </c>
      <c r="C29" s="28"/>
      <c r="D29" s="28"/>
      <c r="E29" s="28"/>
      <c r="F29" s="42" t="s">
        <v>29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43">
        <f>U28*0.05</f>
        <v>0</v>
      </c>
      <c r="V29" s="44"/>
      <c r="W29" s="43">
        <f t="shared" si="0"/>
        <v>0</v>
      </c>
      <c r="X29" s="44"/>
      <c r="Y29" s="44"/>
      <c r="Z29" s="44"/>
      <c r="AA29" s="44"/>
    </row>
    <row r="30" spans="2:27" ht="11.45" customHeight="1">
      <c r="B30" s="38" t="s">
        <v>6</v>
      </c>
      <c r="C30" s="28"/>
      <c r="D30" s="28"/>
      <c r="E30" s="28"/>
      <c r="F30" s="39" t="s">
        <v>30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45">
        <f>SUM(U23:V29)</f>
        <v>0</v>
      </c>
      <c r="V30" s="44"/>
      <c r="W30" s="45">
        <f t="shared" si="0"/>
        <v>0</v>
      </c>
      <c r="X30" s="44"/>
      <c r="Y30" s="44"/>
      <c r="Z30" s="44"/>
      <c r="AA30" s="44"/>
    </row>
    <row r="31" spans="2:27" ht="11.25" customHeight="1">
      <c r="B31" s="41" t="s">
        <v>6</v>
      </c>
      <c r="C31" s="28"/>
      <c r="D31" s="28"/>
      <c r="E31" s="28"/>
      <c r="F31" s="42" t="s">
        <v>6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43" t="s">
        <v>6</v>
      </c>
      <c r="V31" s="44"/>
      <c r="W31" s="43" t="s">
        <v>6</v>
      </c>
      <c r="X31" s="44"/>
      <c r="Y31" s="44"/>
      <c r="Z31" s="44"/>
      <c r="AA31" s="44"/>
    </row>
    <row r="32" spans="2:27" ht="11.45" customHeight="1">
      <c r="B32" s="38" t="s">
        <v>31</v>
      </c>
      <c r="C32" s="28"/>
      <c r="D32" s="28"/>
      <c r="E32" s="28"/>
      <c r="F32" s="39" t="s">
        <v>32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45" t="s">
        <v>6</v>
      </c>
      <c r="V32" s="44"/>
      <c r="W32" s="45" t="s">
        <v>6</v>
      </c>
      <c r="X32" s="44"/>
      <c r="Y32" s="44"/>
      <c r="Z32" s="44"/>
      <c r="AA32" s="44"/>
    </row>
    <row r="33" spans="2:27" ht="11.45" customHeight="1">
      <c r="B33" s="41" t="s">
        <v>33</v>
      </c>
      <c r="C33" s="28"/>
      <c r="D33" s="28"/>
      <c r="E33" s="28"/>
      <c r="F33" s="42" t="s">
        <v>34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43">
        <f>U23*0.025</f>
        <v>0</v>
      </c>
      <c r="V33" s="44"/>
      <c r="W33" s="43">
        <f>U33</f>
        <v>0</v>
      </c>
      <c r="X33" s="44"/>
      <c r="Y33" s="44"/>
      <c r="Z33" s="44"/>
      <c r="AA33" s="44"/>
    </row>
    <row r="34" spans="2:27" ht="11.45" customHeight="1">
      <c r="B34" s="38" t="s">
        <v>6</v>
      </c>
      <c r="C34" s="28"/>
      <c r="D34" s="28"/>
      <c r="E34" s="28"/>
      <c r="F34" s="39" t="s">
        <v>35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5">
        <f>U33</f>
        <v>0</v>
      </c>
      <c r="V34" s="44"/>
      <c r="W34" s="45">
        <f>U34</f>
        <v>0</v>
      </c>
      <c r="X34" s="44"/>
      <c r="Y34" s="44"/>
      <c r="Z34" s="44"/>
      <c r="AA34" s="44"/>
    </row>
    <row r="35" spans="2:27" ht="11.45" customHeight="1">
      <c r="B35" s="41" t="s">
        <v>6</v>
      </c>
      <c r="C35" s="28"/>
      <c r="D35" s="28"/>
      <c r="E35" s="28"/>
      <c r="F35" s="42" t="s">
        <v>6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3" t="s">
        <v>6</v>
      </c>
      <c r="V35" s="44"/>
      <c r="W35" s="43" t="s">
        <v>6</v>
      </c>
      <c r="X35" s="44"/>
      <c r="Y35" s="44"/>
      <c r="Z35" s="44"/>
      <c r="AA35" s="44"/>
    </row>
    <row r="36" spans="2:27" ht="11.25" customHeight="1">
      <c r="B36" s="46" t="s">
        <v>36</v>
      </c>
      <c r="C36" s="36"/>
      <c r="D36" s="36"/>
      <c r="E36" s="36"/>
      <c r="F36" s="47" t="s">
        <v>37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48">
        <f>U30+U34</f>
        <v>0</v>
      </c>
      <c r="V36" s="49"/>
      <c r="W36" s="48">
        <f>U36</f>
        <v>0</v>
      </c>
      <c r="X36" s="49"/>
      <c r="Y36" s="49"/>
      <c r="Z36" s="49"/>
      <c r="AA36" s="49"/>
    </row>
    <row r="37" ht="14.25" customHeight="1"/>
    <row r="38" spans="2:18" ht="15">
      <c r="B38" s="50" t="s">
        <v>6</v>
      </c>
      <c r="C38" s="51"/>
      <c r="D38" s="51"/>
      <c r="E38" s="51"/>
      <c r="F38" s="51"/>
      <c r="G38" s="51"/>
      <c r="H38" s="51"/>
      <c r="J38" s="52" t="s">
        <v>38</v>
      </c>
      <c r="K38" s="51"/>
      <c r="L38" s="51"/>
      <c r="M38" s="51"/>
      <c r="N38" s="52" t="s">
        <v>39</v>
      </c>
      <c r="O38" s="51"/>
      <c r="P38" s="51"/>
      <c r="Q38" s="51"/>
      <c r="R38" s="15" t="s">
        <v>40</v>
      </c>
    </row>
    <row r="39" spans="2:18" ht="15">
      <c r="B39" s="52" t="s">
        <v>41</v>
      </c>
      <c r="C39" s="51"/>
      <c r="D39" s="51"/>
      <c r="E39" s="51"/>
      <c r="F39" s="51"/>
      <c r="G39" s="51"/>
      <c r="H39" s="51"/>
      <c r="I39" s="14"/>
      <c r="J39" s="53">
        <f>U36</f>
        <v>0</v>
      </c>
      <c r="K39" s="51"/>
      <c r="L39" s="51"/>
      <c r="M39" s="51"/>
      <c r="N39" s="53">
        <f>(U36*1.21)-J39</f>
        <v>0</v>
      </c>
      <c r="O39" s="51"/>
      <c r="P39" s="51"/>
      <c r="Q39" s="51"/>
      <c r="R39" s="25">
        <f>J39+N39</f>
        <v>0</v>
      </c>
    </row>
    <row r="40" ht="15" hidden="1"/>
    <row r="41" ht="3" customHeight="1"/>
    <row r="42" spans="2:18" ht="15">
      <c r="B42" s="54" t="s">
        <v>42</v>
      </c>
      <c r="C42" s="28"/>
      <c r="D42" s="28"/>
      <c r="E42" s="28"/>
      <c r="F42" s="28"/>
      <c r="G42" s="28"/>
      <c r="H42" s="28"/>
      <c r="J42" s="55">
        <f>J39</f>
        <v>0</v>
      </c>
      <c r="K42" s="28"/>
      <c r="L42" s="28"/>
      <c r="M42" s="28"/>
      <c r="O42" s="55">
        <f>N39</f>
        <v>0</v>
      </c>
      <c r="P42" s="28"/>
      <c r="Q42" s="28"/>
      <c r="R42" s="26">
        <f>R39</f>
        <v>0</v>
      </c>
    </row>
    <row r="43" ht="2.85" customHeight="1"/>
    <row r="44" spans="2:27" ht="11.25" customHeight="1">
      <c r="B44" s="56" t="s">
        <v>43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ht="5.65" customHeight="1"/>
    <row r="46" ht="2.85" customHeight="1"/>
    <row r="47" spans="2:16" ht="12.6" customHeight="1">
      <c r="B47" s="57" t="s">
        <v>44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ht="11.45" customHeight="1"/>
    <row r="49" spans="2:11" ht="11.45" customHeight="1">
      <c r="B49" s="40" t="s">
        <v>45</v>
      </c>
      <c r="C49" s="28"/>
      <c r="D49" s="28"/>
      <c r="E49" s="28"/>
      <c r="F49" s="28"/>
      <c r="G49" s="39" t="s">
        <v>177</v>
      </c>
      <c r="H49" s="28"/>
      <c r="I49" s="28"/>
      <c r="J49" s="28"/>
      <c r="K49" s="28"/>
    </row>
    <row r="50" spans="2:13" ht="11.45" customHeight="1">
      <c r="B50" s="40" t="s">
        <v>46</v>
      </c>
      <c r="C50" s="28"/>
      <c r="D50" s="28"/>
      <c r="E50" s="28"/>
      <c r="F50" s="28"/>
      <c r="G50" s="38" t="s">
        <v>179</v>
      </c>
      <c r="H50" s="38"/>
      <c r="I50" s="38"/>
      <c r="J50" s="38"/>
      <c r="K50" s="38"/>
      <c r="L50" s="38"/>
      <c r="M50" s="38"/>
    </row>
    <row r="51" spans="2:11" ht="11.25" customHeight="1">
      <c r="B51" s="40" t="s">
        <v>47</v>
      </c>
      <c r="C51" s="28"/>
      <c r="D51" s="28"/>
      <c r="E51" s="28"/>
      <c r="F51" s="28"/>
      <c r="G51" s="58">
        <v>44560</v>
      </c>
      <c r="H51" s="59"/>
      <c r="I51" s="59"/>
      <c r="J51" s="59"/>
      <c r="K51" s="59"/>
    </row>
    <row r="52" ht="15" hidden="1"/>
  </sheetData>
  <mergeCells count="92">
    <mergeCell ref="B49:F49"/>
    <mergeCell ref="G49:K49"/>
    <mergeCell ref="B50:F50"/>
    <mergeCell ref="B51:F51"/>
    <mergeCell ref="G51:K51"/>
    <mergeCell ref="G50:M50"/>
    <mergeCell ref="B42:H42"/>
    <mergeCell ref="J42:M42"/>
    <mergeCell ref="O42:Q42"/>
    <mergeCell ref="B44:AA44"/>
    <mergeCell ref="B47:P47"/>
    <mergeCell ref="B38:H38"/>
    <mergeCell ref="J38:M38"/>
    <mergeCell ref="N38:Q38"/>
    <mergeCell ref="B39:H39"/>
    <mergeCell ref="J39:M39"/>
    <mergeCell ref="N39:Q39"/>
    <mergeCell ref="B35:E35"/>
    <mergeCell ref="F35:T35"/>
    <mergeCell ref="U35:V35"/>
    <mergeCell ref="W35:AA35"/>
    <mergeCell ref="B36:E36"/>
    <mergeCell ref="F36:T36"/>
    <mergeCell ref="U36:V36"/>
    <mergeCell ref="W36:AA36"/>
    <mergeCell ref="B33:E33"/>
    <mergeCell ref="F33:T33"/>
    <mergeCell ref="U33:V33"/>
    <mergeCell ref="W33:AA33"/>
    <mergeCell ref="B34:E34"/>
    <mergeCell ref="F34:T34"/>
    <mergeCell ref="U34:V34"/>
    <mergeCell ref="W34:AA34"/>
    <mergeCell ref="B31:E31"/>
    <mergeCell ref="F31:T31"/>
    <mergeCell ref="U31:V31"/>
    <mergeCell ref="W31:AA31"/>
    <mergeCell ref="B32:E32"/>
    <mergeCell ref="F32:T32"/>
    <mergeCell ref="U32:V32"/>
    <mergeCell ref="W32:AA32"/>
    <mergeCell ref="B29:E29"/>
    <mergeCell ref="F29:T29"/>
    <mergeCell ref="U29:V29"/>
    <mergeCell ref="W29:AA29"/>
    <mergeCell ref="B30:E30"/>
    <mergeCell ref="F30:T30"/>
    <mergeCell ref="U30:V30"/>
    <mergeCell ref="W30:AA30"/>
    <mergeCell ref="B27:E27"/>
    <mergeCell ref="F27:T27"/>
    <mergeCell ref="U27:V27"/>
    <mergeCell ref="W27:AA27"/>
    <mergeCell ref="B28:E28"/>
    <mergeCell ref="F28:T28"/>
    <mergeCell ref="U28:V28"/>
    <mergeCell ref="W28:AA28"/>
    <mergeCell ref="B25:E25"/>
    <mergeCell ref="F25:T25"/>
    <mergeCell ref="U25:V25"/>
    <mergeCell ref="W25:AA25"/>
    <mergeCell ref="B26:E26"/>
    <mergeCell ref="F26:T26"/>
    <mergeCell ref="U26:V26"/>
    <mergeCell ref="W26:AA26"/>
    <mergeCell ref="B23:E23"/>
    <mergeCell ref="F23:T23"/>
    <mergeCell ref="U23:V23"/>
    <mergeCell ref="W23:AA23"/>
    <mergeCell ref="B24:E24"/>
    <mergeCell ref="F24:T24"/>
    <mergeCell ref="U24:V24"/>
    <mergeCell ref="W24:AA24"/>
    <mergeCell ref="B21:E21"/>
    <mergeCell ref="F21:T21"/>
    <mergeCell ref="U21:V21"/>
    <mergeCell ref="W21:AA21"/>
    <mergeCell ref="B22:E22"/>
    <mergeCell ref="F22:T22"/>
    <mergeCell ref="U22:V22"/>
    <mergeCell ref="W22:AA22"/>
    <mergeCell ref="E11:J11"/>
    <mergeCell ref="K11:X11"/>
    <mergeCell ref="E12:J12"/>
    <mergeCell ref="K12:X12"/>
    <mergeCell ref="B19:AA19"/>
    <mergeCell ref="M1:U1"/>
    <mergeCell ref="P2:S2"/>
    <mergeCell ref="H3:W3"/>
    <mergeCell ref="A6:AB6"/>
    <mergeCell ref="E10:J10"/>
    <mergeCell ref="K10:X10"/>
  </mergeCells>
  <printOptions/>
  <pageMargins left="0" right="0" top="0" bottom="0" header="0" footer="0"/>
  <pageSetup horizontalDpi="300" verticalDpi="300" orientation="portrait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26"/>
  <sheetViews>
    <sheetView showGridLines="0" workbookViewId="0" topLeftCell="A1">
      <pane ySplit="7" topLeftCell="A81" activePane="bottomLeft" state="frozen"/>
      <selection pane="bottomLeft" activeCell="AJ111" sqref="AJ111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3.8515625" style="0" customWidth="1"/>
    <col min="7" max="7" width="0.2890625" style="0" customWidth="1"/>
    <col min="8" max="8" width="5.57421875" style="0" customWidth="1"/>
    <col min="9" max="9" width="9.140625" style="0" hidden="1" customWidth="1"/>
    <col min="10" max="10" width="1.57421875" style="0" customWidth="1"/>
    <col min="11" max="11" width="0.85546875" style="0" customWidth="1"/>
    <col min="12" max="12" width="9.140625" style="0" hidden="1" customWidth="1"/>
    <col min="13" max="13" width="1.57421875" style="0" customWidth="1"/>
    <col min="14" max="14" width="5.140625" style="0" customWidth="1"/>
    <col min="15" max="15" width="5.57421875" style="0" customWidth="1"/>
    <col min="16" max="16" width="0.9921875" style="0" customWidth="1"/>
    <col min="17" max="17" width="1.57421875" style="0" customWidth="1"/>
    <col min="18" max="18" width="5.57421875" style="0" customWidth="1"/>
    <col min="19" max="19" width="0.85546875" style="0" customWidth="1"/>
    <col min="20" max="20" width="20.57421875" style="0" customWidth="1"/>
    <col min="21" max="21" width="10.00390625" style="0" customWidth="1"/>
    <col min="22" max="22" width="2.57421875" style="0" customWidth="1"/>
    <col min="23" max="23" width="2.7109375" style="0" customWidth="1"/>
    <col min="24" max="24" width="9.00390625" style="0" customWidth="1"/>
    <col min="25" max="25" width="6.28125" style="0" customWidth="1"/>
    <col min="26" max="26" width="9.140625" style="0" hidden="1" customWidth="1"/>
    <col min="27" max="27" width="13.57421875" style="0" customWidth="1"/>
    <col min="28" max="28" width="0.5625" style="0" customWidth="1"/>
  </cols>
  <sheetData>
    <row r="1" spans="16:22" ht="15">
      <c r="P1" s="27" t="s">
        <v>0</v>
      </c>
      <c r="Q1" s="28"/>
      <c r="R1" s="28"/>
      <c r="S1" s="28"/>
      <c r="T1" s="28"/>
      <c r="U1" s="28"/>
      <c r="V1" s="28"/>
    </row>
    <row r="2" spans="18:21" ht="15">
      <c r="R2" s="29" t="s">
        <v>1</v>
      </c>
      <c r="S2" s="28"/>
      <c r="T2" s="28"/>
      <c r="U2" s="28"/>
    </row>
    <row r="3" spans="8:26" ht="15">
      <c r="H3" s="29" t="s">
        <v>180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2.85" customHeight="1"/>
    <row r="5" spans="1:28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1.25" customHeight="1">
      <c r="A6" s="30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ht="15" hidden="1"/>
    <row r="8" ht="2.85" customHeight="1"/>
    <row r="9" spans="2:27" ht="17.1" customHeight="1">
      <c r="B9" s="34" t="s">
        <v>48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ht="2.85" customHeight="1"/>
    <row r="11" spans="2:27" ht="15">
      <c r="B11" s="62" t="s">
        <v>49</v>
      </c>
      <c r="C11" s="63"/>
      <c r="D11" s="64" t="s">
        <v>50</v>
      </c>
      <c r="E11" s="63"/>
      <c r="F11" s="63"/>
      <c r="G11" s="63"/>
      <c r="H11" s="63"/>
      <c r="I11" s="63"/>
      <c r="J11" s="63"/>
      <c r="K11" s="63"/>
      <c r="L11" s="63"/>
      <c r="M11" s="63"/>
      <c r="N11" s="64" t="s">
        <v>10</v>
      </c>
      <c r="O11" s="63"/>
      <c r="P11" s="63"/>
      <c r="Q11" s="63"/>
      <c r="R11" s="63"/>
      <c r="S11" s="63"/>
      <c r="T11" s="63"/>
      <c r="U11" s="62" t="s">
        <v>51</v>
      </c>
      <c r="V11" s="63"/>
      <c r="W11" s="63"/>
      <c r="X11" s="16" t="s">
        <v>52</v>
      </c>
      <c r="Y11" s="17" t="s">
        <v>53</v>
      </c>
      <c r="Z11" s="62" t="s">
        <v>54</v>
      </c>
      <c r="AA11" s="63"/>
    </row>
    <row r="12" spans="2:27" ht="15">
      <c r="B12" s="41">
        <v>1</v>
      </c>
      <c r="C12" s="28"/>
      <c r="D12" s="42" t="s">
        <v>55</v>
      </c>
      <c r="E12" s="28"/>
      <c r="F12" s="28"/>
      <c r="G12" s="28"/>
      <c r="H12" s="28"/>
      <c r="I12" s="28"/>
      <c r="J12" s="28"/>
      <c r="K12" s="28"/>
      <c r="L12" s="28"/>
      <c r="M12" s="28"/>
      <c r="N12" s="42" t="s">
        <v>56</v>
      </c>
      <c r="O12" s="28"/>
      <c r="P12" s="28"/>
      <c r="Q12" s="28"/>
      <c r="R12" s="28"/>
      <c r="S12" s="28"/>
      <c r="T12" s="28"/>
      <c r="U12" s="60">
        <v>0</v>
      </c>
      <c r="V12" s="28"/>
      <c r="W12" s="28"/>
      <c r="X12" s="12" t="s">
        <v>57</v>
      </c>
      <c r="Y12" s="13" t="s">
        <v>58</v>
      </c>
      <c r="Z12" s="60">
        <f>U12*X12</f>
        <v>0</v>
      </c>
      <c r="AA12" s="28"/>
    </row>
    <row r="13" spans="2:40" ht="25.5" customHeight="1">
      <c r="B13" s="41">
        <v>2</v>
      </c>
      <c r="C13" s="28"/>
      <c r="D13" s="42" t="s">
        <v>59</v>
      </c>
      <c r="E13" s="28"/>
      <c r="F13" s="28"/>
      <c r="G13" s="28"/>
      <c r="H13" s="28"/>
      <c r="I13" s="28"/>
      <c r="J13" s="28"/>
      <c r="K13" s="28"/>
      <c r="L13" s="28"/>
      <c r="M13" s="28"/>
      <c r="N13" s="42" t="s">
        <v>60</v>
      </c>
      <c r="O13" s="28"/>
      <c r="P13" s="28"/>
      <c r="Q13" s="28"/>
      <c r="R13" s="28"/>
      <c r="S13" s="28"/>
      <c r="T13" s="28"/>
      <c r="U13" s="60">
        <v>0</v>
      </c>
      <c r="V13" s="28"/>
      <c r="W13" s="28"/>
      <c r="X13" s="12" t="s">
        <v>61</v>
      </c>
      <c r="Y13" s="13" t="s">
        <v>62</v>
      </c>
      <c r="Z13" s="60">
        <f aca="true" t="shared" si="0" ref="Z13:Z25">U13*X13</f>
        <v>0</v>
      </c>
      <c r="AA13" s="28"/>
      <c r="AJ13" s="60"/>
      <c r="AK13" s="28"/>
      <c r="AL13" s="28"/>
      <c r="AN13" s="24"/>
    </row>
    <row r="14" spans="2:40" ht="26.25" customHeight="1">
      <c r="B14" s="41">
        <v>3</v>
      </c>
      <c r="C14" s="28"/>
      <c r="D14" s="42" t="s">
        <v>63</v>
      </c>
      <c r="E14" s="28"/>
      <c r="F14" s="28"/>
      <c r="G14" s="28"/>
      <c r="H14" s="28"/>
      <c r="I14" s="28"/>
      <c r="J14" s="28"/>
      <c r="K14" s="28"/>
      <c r="L14" s="28"/>
      <c r="M14" s="28"/>
      <c r="N14" s="42" t="s">
        <v>64</v>
      </c>
      <c r="O14" s="28"/>
      <c r="P14" s="28"/>
      <c r="Q14" s="28"/>
      <c r="R14" s="28"/>
      <c r="S14" s="28"/>
      <c r="T14" s="28"/>
      <c r="U14" s="60">
        <v>0</v>
      </c>
      <c r="V14" s="28"/>
      <c r="W14" s="28"/>
      <c r="X14" s="12" t="s">
        <v>65</v>
      </c>
      <c r="Y14" s="13" t="s">
        <v>62</v>
      </c>
      <c r="Z14" s="60">
        <f t="shared" si="0"/>
        <v>0</v>
      </c>
      <c r="AA14" s="28"/>
      <c r="AJ14" s="60"/>
      <c r="AK14" s="28"/>
      <c r="AL14" s="28"/>
      <c r="AM14" s="21"/>
      <c r="AN14" s="24"/>
    </row>
    <row r="15" spans="2:40" ht="27" customHeight="1">
      <c r="B15" s="41">
        <v>4</v>
      </c>
      <c r="C15" s="28"/>
      <c r="D15" s="42" t="s">
        <v>66</v>
      </c>
      <c r="E15" s="28"/>
      <c r="F15" s="28"/>
      <c r="G15" s="28"/>
      <c r="H15" s="28"/>
      <c r="I15" s="28"/>
      <c r="J15" s="28"/>
      <c r="K15" s="28"/>
      <c r="L15" s="28"/>
      <c r="M15" s="28"/>
      <c r="N15" s="42" t="s">
        <v>67</v>
      </c>
      <c r="O15" s="28"/>
      <c r="P15" s="28"/>
      <c r="Q15" s="28"/>
      <c r="R15" s="28"/>
      <c r="S15" s="28"/>
      <c r="T15" s="28"/>
      <c r="U15" s="60">
        <v>0</v>
      </c>
      <c r="V15" s="28"/>
      <c r="W15" s="28"/>
      <c r="X15" s="12" t="s">
        <v>68</v>
      </c>
      <c r="Y15" s="13" t="s">
        <v>62</v>
      </c>
      <c r="Z15" s="60">
        <f t="shared" si="0"/>
        <v>0</v>
      </c>
      <c r="AA15" s="28"/>
      <c r="AJ15" s="60"/>
      <c r="AK15" s="28"/>
      <c r="AL15" s="28"/>
      <c r="AM15" s="21"/>
      <c r="AN15" s="24"/>
    </row>
    <row r="16" spans="2:40" ht="15">
      <c r="B16" s="41">
        <v>5</v>
      </c>
      <c r="C16" s="28"/>
      <c r="D16" s="42" t="s">
        <v>69</v>
      </c>
      <c r="E16" s="28"/>
      <c r="F16" s="28"/>
      <c r="G16" s="28"/>
      <c r="H16" s="28"/>
      <c r="I16" s="28"/>
      <c r="J16" s="28"/>
      <c r="K16" s="28"/>
      <c r="L16" s="28"/>
      <c r="M16" s="28"/>
      <c r="N16" s="42" t="s">
        <v>70</v>
      </c>
      <c r="O16" s="28"/>
      <c r="P16" s="28"/>
      <c r="Q16" s="28"/>
      <c r="R16" s="28"/>
      <c r="S16" s="28"/>
      <c r="T16" s="28"/>
      <c r="U16" s="60">
        <v>0</v>
      </c>
      <c r="V16" s="28"/>
      <c r="W16" s="28"/>
      <c r="X16" s="12" t="s">
        <v>71</v>
      </c>
      <c r="Y16" s="13" t="s">
        <v>62</v>
      </c>
      <c r="Z16" s="60">
        <f t="shared" si="0"/>
        <v>0</v>
      </c>
      <c r="AA16" s="28"/>
      <c r="AJ16" s="60"/>
      <c r="AK16" s="28"/>
      <c r="AL16" s="28"/>
      <c r="AM16" s="21"/>
      <c r="AN16" s="24"/>
    </row>
    <row r="17" spans="2:40" ht="15">
      <c r="B17" s="41">
        <v>6</v>
      </c>
      <c r="C17" s="28"/>
      <c r="D17" s="42" t="s">
        <v>72</v>
      </c>
      <c r="E17" s="28"/>
      <c r="F17" s="28"/>
      <c r="G17" s="28"/>
      <c r="H17" s="28"/>
      <c r="I17" s="28"/>
      <c r="J17" s="28"/>
      <c r="K17" s="28"/>
      <c r="L17" s="28"/>
      <c r="M17" s="28"/>
      <c r="N17" s="42" t="s">
        <v>73</v>
      </c>
      <c r="O17" s="28"/>
      <c r="P17" s="28"/>
      <c r="Q17" s="28"/>
      <c r="R17" s="28"/>
      <c r="S17" s="28"/>
      <c r="T17" s="28"/>
      <c r="U17" s="60">
        <v>0</v>
      </c>
      <c r="V17" s="28"/>
      <c r="W17" s="28"/>
      <c r="X17" s="12" t="s">
        <v>65</v>
      </c>
      <c r="Y17" s="13" t="s">
        <v>62</v>
      </c>
      <c r="Z17" s="60">
        <f t="shared" si="0"/>
        <v>0</v>
      </c>
      <c r="AA17" s="28"/>
      <c r="AJ17" s="60"/>
      <c r="AK17" s="28"/>
      <c r="AL17" s="28"/>
      <c r="AM17" s="21"/>
      <c r="AN17" s="24"/>
    </row>
    <row r="18" spans="2:40" ht="15">
      <c r="B18" s="41">
        <v>7</v>
      </c>
      <c r="C18" s="28"/>
      <c r="D18" s="42" t="s">
        <v>74</v>
      </c>
      <c r="E18" s="28"/>
      <c r="F18" s="28"/>
      <c r="G18" s="28"/>
      <c r="H18" s="28"/>
      <c r="I18" s="28"/>
      <c r="J18" s="28"/>
      <c r="K18" s="28"/>
      <c r="L18" s="28"/>
      <c r="M18" s="28"/>
      <c r="N18" s="42" t="s">
        <v>75</v>
      </c>
      <c r="O18" s="28"/>
      <c r="P18" s="28"/>
      <c r="Q18" s="28"/>
      <c r="R18" s="28"/>
      <c r="S18" s="28"/>
      <c r="T18" s="28"/>
      <c r="U18" s="60">
        <v>0</v>
      </c>
      <c r="V18" s="28"/>
      <c r="W18" s="28"/>
      <c r="X18" s="12" t="s">
        <v>65</v>
      </c>
      <c r="Y18" s="13" t="s">
        <v>62</v>
      </c>
      <c r="Z18" s="60">
        <f t="shared" si="0"/>
        <v>0</v>
      </c>
      <c r="AA18" s="28"/>
      <c r="AJ18" s="60"/>
      <c r="AK18" s="28"/>
      <c r="AL18" s="28"/>
      <c r="AM18" s="21"/>
      <c r="AN18" s="24"/>
    </row>
    <row r="19" spans="2:40" ht="15">
      <c r="B19" s="41">
        <v>8</v>
      </c>
      <c r="C19" s="28"/>
      <c r="D19" s="42" t="s">
        <v>76</v>
      </c>
      <c r="E19" s="28"/>
      <c r="F19" s="28"/>
      <c r="G19" s="28"/>
      <c r="H19" s="28"/>
      <c r="I19" s="28"/>
      <c r="J19" s="28"/>
      <c r="K19" s="28"/>
      <c r="L19" s="28"/>
      <c r="M19" s="28"/>
      <c r="N19" s="42" t="s">
        <v>77</v>
      </c>
      <c r="O19" s="28"/>
      <c r="P19" s="28"/>
      <c r="Q19" s="28"/>
      <c r="R19" s="28"/>
      <c r="S19" s="28"/>
      <c r="T19" s="28"/>
      <c r="U19" s="60">
        <v>0</v>
      </c>
      <c r="V19" s="28"/>
      <c r="W19" s="28"/>
      <c r="X19" s="12" t="s">
        <v>65</v>
      </c>
      <c r="Y19" s="13" t="s">
        <v>62</v>
      </c>
      <c r="Z19" s="60">
        <f t="shared" si="0"/>
        <v>0</v>
      </c>
      <c r="AA19" s="28"/>
      <c r="AJ19" s="60"/>
      <c r="AK19" s="28"/>
      <c r="AL19" s="28"/>
      <c r="AM19" s="21"/>
      <c r="AN19" s="24"/>
    </row>
    <row r="20" spans="2:40" ht="26.25" customHeight="1">
      <c r="B20" s="41">
        <v>9</v>
      </c>
      <c r="C20" s="28"/>
      <c r="D20" s="42" t="s">
        <v>78</v>
      </c>
      <c r="E20" s="28"/>
      <c r="F20" s="28"/>
      <c r="G20" s="28"/>
      <c r="H20" s="28"/>
      <c r="I20" s="28"/>
      <c r="J20" s="28"/>
      <c r="K20" s="28"/>
      <c r="L20" s="28"/>
      <c r="M20" s="28"/>
      <c r="N20" s="42" t="s">
        <v>79</v>
      </c>
      <c r="O20" s="28"/>
      <c r="P20" s="28"/>
      <c r="Q20" s="28"/>
      <c r="R20" s="28"/>
      <c r="S20" s="28"/>
      <c r="T20" s="28"/>
      <c r="U20" s="60">
        <v>0</v>
      </c>
      <c r="V20" s="28"/>
      <c r="W20" s="28"/>
      <c r="X20" s="12" t="s">
        <v>80</v>
      </c>
      <c r="Y20" s="13" t="s">
        <v>58</v>
      </c>
      <c r="Z20" s="60">
        <f t="shared" si="0"/>
        <v>0</v>
      </c>
      <c r="AA20" s="28"/>
      <c r="AJ20" s="60"/>
      <c r="AK20" s="28"/>
      <c r="AL20" s="28"/>
      <c r="AM20" s="21"/>
      <c r="AN20" s="24"/>
    </row>
    <row r="21" spans="2:40" ht="24" customHeight="1">
      <c r="B21" s="41">
        <v>10</v>
      </c>
      <c r="C21" s="28"/>
      <c r="D21" s="42" t="s">
        <v>81</v>
      </c>
      <c r="E21" s="28"/>
      <c r="F21" s="28"/>
      <c r="G21" s="28"/>
      <c r="H21" s="28"/>
      <c r="I21" s="28"/>
      <c r="J21" s="28"/>
      <c r="K21" s="28"/>
      <c r="L21" s="28"/>
      <c r="M21" s="28"/>
      <c r="N21" s="42" t="s">
        <v>82</v>
      </c>
      <c r="O21" s="28"/>
      <c r="P21" s="28"/>
      <c r="Q21" s="28"/>
      <c r="R21" s="28"/>
      <c r="S21" s="28"/>
      <c r="T21" s="28"/>
      <c r="U21" s="60">
        <v>0</v>
      </c>
      <c r="V21" s="28"/>
      <c r="W21" s="28"/>
      <c r="X21" s="12" t="s">
        <v>65</v>
      </c>
      <c r="Y21" s="13" t="s">
        <v>62</v>
      </c>
      <c r="Z21" s="60">
        <f t="shared" si="0"/>
        <v>0</v>
      </c>
      <c r="AA21" s="28"/>
      <c r="AJ21" s="60"/>
      <c r="AK21" s="28"/>
      <c r="AL21" s="28"/>
      <c r="AM21" s="21"/>
      <c r="AN21" s="24"/>
    </row>
    <row r="22" spans="2:40" ht="15">
      <c r="B22" s="41">
        <v>11</v>
      </c>
      <c r="C22" s="28"/>
      <c r="D22" s="42" t="s">
        <v>83</v>
      </c>
      <c r="E22" s="28"/>
      <c r="F22" s="28"/>
      <c r="G22" s="28"/>
      <c r="H22" s="28"/>
      <c r="I22" s="28"/>
      <c r="J22" s="28"/>
      <c r="K22" s="28"/>
      <c r="L22" s="28"/>
      <c r="M22" s="28"/>
      <c r="N22" s="42" t="s">
        <v>84</v>
      </c>
      <c r="O22" s="28"/>
      <c r="P22" s="28"/>
      <c r="Q22" s="28"/>
      <c r="R22" s="28"/>
      <c r="S22" s="28"/>
      <c r="T22" s="28"/>
      <c r="U22" s="60">
        <v>0</v>
      </c>
      <c r="V22" s="28"/>
      <c r="W22" s="28"/>
      <c r="X22" s="12" t="s">
        <v>65</v>
      </c>
      <c r="Y22" s="13" t="s">
        <v>58</v>
      </c>
      <c r="Z22" s="60">
        <f t="shared" si="0"/>
        <v>0</v>
      </c>
      <c r="AA22" s="28"/>
      <c r="AJ22" s="60"/>
      <c r="AK22" s="28"/>
      <c r="AL22" s="28"/>
      <c r="AM22" s="21"/>
      <c r="AN22" s="24"/>
    </row>
    <row r="23" spans="2:40" ht="15">
      <c r="B23" s="41">
        <v>12</v>
      </c>
      <c r="C23" s="28"/>
      <c r="D23" s="42" t="s">
        <v>85</v>
      </c>
      <c r="E23" s="28"/>
      <c r="F23" s="28"/>
      <c r="G23" s="28"/>
      <c r="H23" s="28"/>
      <c r="I23" s="28"/>
      <c r="J23" s="28"/>
      <c r="K23" s="28"/>
      <c r="L23" s="28"/>
      <c r="M23" s="28"/>
      <c r="N23" s="42" t="s">
        <v>86</v>
      </c>
      <c r="O23" s="28"/>
      <c r="P23" s="28"/>
      <c r="Q23" s="28"/>
      <c r="R23" s="28"/>
      <c r="S23" s="28"/>
      <c r="T23" s="28"/>
      <c r="U23" s="60">
        <v>0</v>
      </c>
      <c r="V23" s="28"/>
      <c r="W23" s="28"/>
      <c r="X23" s="12" t="s">
        <v>87</v>
      </c>
      <c r="Y23" s="13" t="s">
        <v>58</v>
      </c>
      <c r="Z23" s="60">
        <f t="shared" si="0"/>
        <v>0</v>
      </c>
      <c r="AA23" s="28"/>
      <c r="AJ23" s="60"/>
      <c r="AK23" s="28"/>
      <c r="AL23" s="28"/>
      <c r="AM23" s="21"/>
      <c r="AN23" s="24"/>
    </row>
    <row r="24" spans="2:40" ht="15">
      <c r="B24" s="41">
        <v>13</v>
      </c>
      <c r="C24" s="28"/>
      <c r="D24" s="42" t="s">
        <v>88</v>
      </c>
      <c r="E24" s="28"/>
      <c r="F24" s="28"/>
      <c r="G24" s="28"/>
      <c r="H24" s="28"/>
      <c r="I24" s="28"/>
      <c r="J24" s="28"/>
      <c r="K24" s="28"/>
      <c r="L24" s="28"/>
      <c r="M24" s="28"/>
      <c r="N24" s="42" t="s">
        <v>89</v>
      </c>
      <c r="O24" s="28"/>
      <c r="P24" s="28"/>
      <c r="Q24" s="28"/>
      <c r="R24" s="28"/>
      <c r="S24" s="28"/>
      <c r="T24" s="28"/>
      <c r="U24" s="60">
        <v>0</v>
      </c>
      <c r="V24" s="28"/>
      <c r="W24" s="28"/>
      <c r="X24" s="12" t="s">
        <v>57</v>
      </c>
      <c r="Y24" s="13" t="s">
        <v>58</v>
      </c>
      <c r="Z24" s="60">
        <f t="shared" si="0"/>
        <v>0</v>
      </c>
      <c r="AA24" s="28"/>
      <c r="AJ24" s="60"/>
      <c r="AK24" s="28"/>
      <c r="AL24" s="28"/>
      <c r="AM24" s="21"/>
      <c r="AN24" s="24"/>
    </row>
    <row r="25" spans="2:40" ht="15">
      <c r="B25" s="41">
        <v>14</v>
      </c>
      <c r="C25" s="28"/>
      <c r="D25" s="42" t="s">
        <v>90</v>
      </c>
      <c r="E25" s="28"/>
      <c r="F25" s="28"/>
      <c r="G25" s="28"/>
      <c r="H25" s="28"/>
      <c r="I25" s="28"/>
      <c r="J25" s="28"/>
      <c r="K25" s="28"/>
      <c r="L25" s="28"/>
      <c r="M25" s="28"/>
      <c r="N25" s="42" t="s">
        <v>91</v>
      </c>
      <c r="O25" s="28"/>
      <c r="P25" s="28"/>
      <c r="Q25" s="28"/>
      <c r="R25" s="28"/>
      <c r="S25" s="28"/>
      <c r="T25" s="28"/>
      <c r="U25" s="60">
        <v>0</v>
      </c>
      <c r="V25" s="28"/>
      <c r="W25" s="28"/>
      <c r="X25" s="12" t="s">
        <v>92</v>
      </c>
      <c r="Y25" s="13" t="s">
        <v>62</v>
      </c>
      <c r="Z25" s="60">
        <f t="shared" si="0"/>
        <v>0</v>
      </c>
      <c r="AA25" s="28"/>
      <c r="AJ25" s="60"/>
      <c r="AK25" s="28"/>
      <c r="AL25" s="28"/>
      <c r="AM25" s="21"/>
      <c r="AN25" s="24"/>
    </row>
    <row r="26" spans="2:40" ht="15" customHeight="1">
      <c r="B26" s="61" t="s">
        <v>174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22"/>
      <c r="AA26" s="23">
        <f>SUM(Z12:AA25)</f>
        <v>0</v>
      </c>
      <c r="AJ26" s="60"/>
      <c r="AK26" s="28"/>
      <c r="AL26" s="28"/>
      <c r="AM26" s="21"/>
      <c r="AN26" s="24"/>
    </row>
    <row r="27" ht="2.85" customHeight="1"/>
    <row r="28" spans="2:27" ht="11.25" customHeight="1">
      <c r="B28" s="39" t="s">
        <v>93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ht="1.5" customHeight="1"/>
    <row r="30" spans="3:18" ht="11.25" customHeight="1">
      <c r="C30" s="41" t="s">
        <v>94</v>
      </c>
      <c r="D30" s="28"/>
      <c r="F30" s="43">
        <f>AA26</f>
        <v>0</v>
      </c>
      <c r="G30" s="28"/>
      <c r="H30" s="28"/>
      <c r="I30" s="28"/>
      <c r="J30" s="28"/>
      <c r="K30" s="42"/>
      <c r="L30" s="28"/>
      <c r="M30" s="28"/>
      <c r="N30" s="28"/>
      <c r="O30" s="28"/>
      <c r="P30" s="28"/>
      <c r="Q30" s="28"/>
      <c r="R30" s="28"/>
    </row>
    <row r="31" ht="9.95" customHeight="1"/>
    <row r="32" spans="2:16" ht="11.45" customHeight="1">
      <c r="B32" s="50" t="s">
        <v>6</v>
      </c>
      <c r="C32" s="51"/>
      <c r="D32" s="51"/>
      <c r="E32" s="51"/>
      <c r="F32" s="51"/>
      <c r="G32" s="51"/>
      <c r="H32" s="51"/>
      <c r="J32" s="52" t="s">
        <v>11</v>
      </c>
      <c r="K32" s="51"/>
      <c r="L32" s="51"/>
      <c r="M32" s="51"/>
      <c r="N32" s="51"/>
      <c r="O32" s="51"/>
      <c r="P32" s="51"/>
    </row>
    <row r="33" spans="2:16" ht="11.25" customHeight="1">
      <c r="B33" s="52" t="s">
        <v>12</v>
      </c>
      <c r="C33" s="51"/>
      <c r="D33" s="51"/>
      <c r="E33" s="51"/>
      <c r="F33" s="51"/>
      <c r="G33" s="51"/>
      <c r="H33" s="51"/>
      <c r="I33" s="14"/>
      <c r="J33" s="53">
        <f>F30</f>
        <v>0</v>
      </c>
      <c r="K33" s="51"/>
      <c r="L33" s="51"/>
      <c r="M33" s="51"/>
      <c r="N33" s="51"/>
      <c r="O33" s="51"/>
      <c r="P33" s="51"/>
    </row>
    <row r="34" ht="15" hidden="1"/>
    <row r="35" ht="3" customHeight="1"/>
    <row r="36" spans="2:16" ht="11.25" customHeight="1">
      <c r="B36" s="54" t="s">
        <v>42</v>
      </c>
      <c r="C36" s="28"/>
      <c r="D36" s="28"/>
      <c r="E36" s="28"/>
      <c r="F36" s="28"/>
      <c r="G36" s="28"/>
      <c r="H36" s="28"/>
      <c r="J36" s="55">
        <f>F30</f>
        <v>0</v>
      </c>
      <c r="K36" s="28"/>
      <c r="L36" s="28"/>
      <c r="M36" s="28"/>
      <c r="N36" s="28"/>
      <c r="O36" s="28"/>
      <c r="P36" s="28"/>
    </row>
    <row r="37" ht="5.65" customHeight="1"/>
    <row r="38" ht="2.85" customHeight="1"/>
    <row r="39" ht="15" hidden="1"/>
    <row r="40" spans="2:27" ht="17.1" customHeight="1">
      <c r="B40" s="34" t="s">
        <v>96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ht="2.85" customHeight="1"/>
    <row r="42" spans="2:27" ht="15">
      <c r="B42" s="62" t="s">
        <v>49</v>
      </c>
      <c r="C42" s="63"/>
      <c r="D42" s="64" t="s">
        <v>50</v>
      </c>
      <c r="E42" s="63"/>
      <c r="F42" s="63"/>
      <c r="G42" s="63"/>
      <c r="H42" s="63"/>
      <c r="I42" s="63"/>
      <c r="J42" s="63"/>
      <c r="K42" s="63"/>
      <c r="L42" s="63"/>
      <c r="M42" s="63"/>
      <c r="N42" s="64" t="s">
        <v>10</v>
      </c>
      <c r="O42" s="63"/>
      <c r="P42" s="63"/>
      <c r="Q42" s="63"/>
      <c r="R42" s="63"/>
      <c r="S42" s="63"/>
      <c r="T42" s="63"/>
      <c r="U42" s="62" t="s">
        <v>51</v>
      </c>
      <c r="V42" s="63"/>
      <c r="W42" s="63"/>
      <c r="X42" s="16" t="s">
        <v>52</v>
      </c>
      <c r="Y42" s="17" t="s">
        <v>53</v>
      </c>
      <c r="Z42" s="62" t="s">
        <v>54</v>
      </c>
      <c r="AA42" s="63"/>
    </row>
    <row r="43" spans="2:27" ht="15">
      <c r="B43" s="41">
        <v>1</v>
      </c>
      <c r="C43" s="28"/>
      <c r="D43" s="42" t="s">
        <v>97</v>
      </c>
      <c r="E43" s="28"/>
      <c r="F43" s="28"/>
      <c r="G43" s="28"/>
      <c r="H43" s="28"/>
      <c r="I43" s="28"/>
      <c r="J43" s="28"/>
      <c r="K43" s="28"/>
      <c r="L43" s="28"/>
      <c r="M43" s="28"/>
      <c r="N43" s="42" t="s">
        <v>98</v>
      </c>
      <c r="O43" s="28"/>
      <c r="P43" s="28"/>
      <c r="Q43" s="28"/>
      <c r="R43" s="28"/>
      <c r="S43" s="28"/>
      <c r="T43" s="28"/>
      <c r="U43" s="60">
        <v>0</v>
      </c>
      <c r="V43" s="28"/>
      <c r="W43" s="28"/>
      <c r="X43" s="12" t="s">
        <v>99</v>
      </c>
      <c r="Y43" s="13" t="s">
        <v>58</v>
      </c>
      <c r="Z43" s="60">
        <f>U43*X43</f>
        <v>0</v>
      </c>
      <c r="AA43" s="28"/>
    </row>
    <row r="44" spans="2:27" ht="15">
      <c r="B44" s="41">
        <v>2</v>
      </c>
      <c r="C44" s="28"/>
      <c r="D44" s="42" t="s">
        <v>100</v>
      </c>
      <c r="E44" s="28"/>
      <c r="F44" s="28"/>
      <c r="G44" s="28"/>
      <c r="H44" s="28"/>
      <c r="I44" s="28"/>
      <c r="J44" s="28"/>
      <c r="K44" s="28"/>
      <c r="L44" s="28"/>
      <c r="M44" s="28"/>
      <c r="N44" s="42" t="s">
        <v>101</v>
      </c>
      <c r="O44" s="28"/>
      <c r="P44" s="28"/>
      <c r="Q44" s="28"/>
      <c r="R44" s="28"/>
      <c r="S44" s="28"/>
      <c r="T44" s="28"/>
      <c r="U44" s="60">
        <v>0</v>
      </c>
      <c r="V44" s="28"/>
      <c r="W44" s="28"/>
      <c r="X44" s="12" t="s">
        <v>61</v>
      </c>
      <c r="Y44" s="13" t="s">
        <v>62</v>
      </c>
      <c r="Z44" s="60">
        <f aca="true" t="shared" si="1" ref="Z44:Z54">U44*X44</f>
        <v>0</v>
      </c>
      <c r="AA44" s="28"/>
    </row>
    <row r="45" spans="2:27" ht="15">
      <c r="B45" s="41">
        <v>3</v>
      </c>
      <c r="C45" s="28"/>
      <c r="D45" s="42" t="s">
        <v>102</v>
      </c>
      <c r="E45" s="28"/>
      <c r="F45" s="28"/>
      <c r="G45" s="28"/>
      <c r="H45" s="28"/>
      <c r="I45" s="28"/>
      <c r="J45" s="28"/>
      <c r="K45" s="28"/>
      <c r="L45" s="28"/>
      <c r="M45" s="28"/>
      <c r="N45" s="42" t="s">
        <v>103</v>
      </c>
      <c r="O45" s="28"/>
      <c r="P45" s="28"/>
      <c r="Q45" s="28"/>
      <c r="R45" s="28"/>
      <c r="S45" s="28"/>
      <c r="T45" s="28"/>
      <c r="U45" s="60">
        <v>0</v>
      </c>
      <c r="V45" s="28"/>
      <c r="W45" s="28"/>
      <c r="X45" s="12" t="s">
        <v>104</v>
      </c>
      <c r="Y45" s="13" t="s">
        <v>58</v>
      </c>
      <c r="Z45" s="60">
        <f t="shared" si="1"/>
        <v>0</v>
      </c>
      <c r="AA45" s="28"/>
    </row>
    <row r="46" spans="2:27" ht="15">
      <c r="B46" s="41">
        <v>4</v>
      </c>
      <c r="C46" s="28"/>
      <c r="D46" s="42" t="s">
        <v>105</v>
      </c>
      <c r="E46" s="28"/>
      <c r="F46" s="28"/>
      <c r="G46" s="28"/>
      <c r="H46" s="28"/>
      <c r="I46" s="28"/>
      <c r="J46" s="28"/>
      <c r="K46" s="28"/>
      <c r="L46" s="28"/>
      <c r="M46" s="28"/>
      <c r="N46" s="42" t="s">
        <v>106</v>
      </c>
      <c r="O46" s="28"/>
      <c r="P46" s="28"/>
      <c r="Q46" s="28"/>
      <c r="R46" s="28"/>
      <c r="S46" s="28"/>
      <c r="T46" s="28"/>
      <c r="U46" s="60">
        <v>0</v>
      </c>
      <c r="V46" s="28"/>
      <c r="W46" s="28"/>
      <c r="X46" s="12" t="s">
        <v>107</v>
      </c>
      <c r="Y46" s="13" t="s">
        <v>108</v>
      </c>
      <c r="Z46" s="60">
        <f t="shared" si="1"/>
        <v>0</v>
      </c>
      <c r="AA46" s="28"/>
    </row>
    <row r="47" spans="2:27" ht="24" customHeight="1">
      <c r="B47" s="41">
        <v>5</v>
      </c>
      <c r="C47" s="28"/>
      <c r="D47" s="42" t="s">
        <v>109</v>
      </c>
      <c r="E47" s="28"/>
      <c r="F47" s="28"/>
      <c r="G47" s="28"/>
      <c r="H47" s="28"/>
      <c r="I47" s="28"/>
      <c r="J47" s="28"/>
      <c r="K47" s="28"/>
      <c r="L47" s="28"/>
      <c r="M47" s="28"/>
      <c r="N47" s="42" t="s">
        <v>110</v>
      </c>
      <c r="O47" s="28"/>
      <c r="P47" s="28"/>
      <c r="Q47" s="28"/>
      <c r="R47" s="28"/>
      <c r="S47" s="28"/>
      <c r="T47" s="28"/>
      <c r="U47" s="60">
        <v>0</v>
      </c>
      <c r="V47" s="28"/>
      <c r="W47" s="28"/>
      <c r="X47" s="12" t="s">
        <v>65</v>
      </c>
      <c r="Y47" s="13" t="s">
        <v>111</v>
      </c>
      <c r="Z47" s="60">
        <f t="shared" si="1"/>
        <v>0</v>
      </c>
      <c r="AA47" s="28"/>
    </row>
    <row r="48" spans="2:27" ht="15">
      <c r="B48" s="41">
        <v>6</v>
      </c>
      <c r="C48" s="28"/>
      <c r="D48" s="42" t="s">
        <v>112</v>
      </c>
      <c r="E48" s="28"/>
      <c r="F48" s="28"/>
      <c r="G48" s="28"/>
      <c r="H48" s="28"/>
      <c r="I48" s="28"/>
      <c r="J48" s="28"/>
      <c r="K48" s="28"/>
      <c r="L48" s="28"/>
      <c r="M48" s="28"/>
      <c r="N48" s="42" t="s">
        <v>113</v>
      </c>
      <c r="O48" s="28"/>
      <c r="P48" s="28"/>
      <c r="Q48" s="28"/>
      <c r="R48" s="28"/>
      <c r="S48" s="28"/>
      <c r="T48" s="28"/>
      <c r="U48" s="60">
        <v>0</v>
      </c>
      <c r="V48" s="28"/>
      <c r="W48" s="28"/>
      <c r="X48" s="12" t="s">
        <v>114</v>
      </c>
      <c r="Y48" s="13" t="s">
        <v>115</v>
      </c>
      <c r="Z48" s="60">
        <f t="shared" si="1"/>
        <v>0</v>
      </c>
      <c r="AA48" s="28"/>
    </row>
    <row r="49" spans="2:27" ht="15">
      <c r="B49" s="41">
        <v>7</v>
      </c>
      <c r="C49" s="28"/>
      <c r="D49" s="42" t="s">
        <v>112</v>
      </c>
      <c r="E49" s="28"/>
      <c r="F49" s="28"/>
      <c r="G49" s="28"/>
      <c r="H49" s="28"/>
      <c r="I49" s="28"/>
      <c r="J49" s="28"/>
      <c r="K49" s="28"/>
      <c r="L49" s="28"/>
      <c r="M49" s="28"/>
      <c r="N49" s="42" t="s">
        <v>116</v>
      </c>
      <c r="O49" s="28"/>
      <c r="P49" s="28"/>
      <c r="Q49" s="28"/>
      <c r="R49" s="28"/>
      <c r="S49" s="28"/>
      <c r="T49" s="28"/>
      <c r="U49" s="60">
        <v>0</v>
      </c>
      <c r="V49" s="28"/>
      <c r="W49" s="28"/>
      <c r="X49" s="12" t="s">
        <v>117</v>
      </c>
      <c r="Y49" s="13" t="s">
        <v>115</v>
      </c>
      <c r="Z49" s="60">
        <f t="shared" si="1"/>
        <v>0</v>
      </c>
      <c r="AA49" s="28"/>
    </row>
    <row r="50" spans="2:27" ht="15">
      <c r="B50" s="41">
        <v>8</v>
      </c>
      <c r="C50" s="28"/>
      <c r="D50" s="42" t="s">
        <v>118</v>
      </c>
      <c r="E50" s="28"/>
      <c r="F50" s="28"/>
      <c r="G50" s="28"/>
      <c r="H50" s="28"/>
      <c r="I50" s="28"/>
      <c r="J50" s="28"/>
      <c r="K50" s="28"/>
      <c r="L50" s="28"/>
      <c r="M50" s="28"/>
      <c r="N50" s="42" t="s">
        <v>119</v>
      </c>
      <c r="O50" s="28"/>
      <c r="P50" s="28"/>
      <c r="Q50" s="28"/>
      <c r="R50" s="28"/>
      <c r="S50" s="28"/>
      <c r="T50" s="28"/>
      <c r="U50" s="60">
        <v>0</v>
      </c>
      <c r="V50" s="28"/>
      <c r="W50" s="28"/>
      <c r="X50" s="12" t="s">
        <v>117</v>
      </c>
      <c r="Y50" s="13" t="s">
        <v>115</v>
      </c>
      <c r="Z50" s="60">
        <f t="shared" si="1"/>
        <v>0</v>
      </c>
      <c r="AA50" s="28"/>
    </row>
    <row r="51" spans="2:27" ht="24.75" customHeight="1">
      <c r="B51" s="41">
        <v>9</v>
      </c>
      <c r="C51" s="28"/>
      <c r="D51" s="42" t="s">
        <v>120</v>
      </c>
      <c r="E51" s="28"/>
      <c r="F51" s="28"/>
      <c r="G51" s="28"/>
      <c r="H51" s="28"/>
      <c r="I51" s="28"/>
      <c r="J51" s="28"/>
      <c r="K51" s="28"/>
      <c r="L51" s="28"/>
      <c r="M51" s="28"/>
      <c r="N51" s="42" t="s">
        <v>121</v>
      </c>
      <c r="O51" s="28"/>
      <c r="P51" s="28"/>
      <c r="Q51" s="28"/>
      <c r="R51" s="28"/>
      <c r="S51" s="28"/>
      <c r="T51" s="28"/>
      <c r="U51" s="60">
        <v>0</v>
      </c>
      <c r="V51" s="28"/>
      <c r="W51" s="28"/>
      <c r="X51" s="12" t="s">
        <v>122</v>
      </c>
      <c r="Y51" s="13" t="s">
        <v>58</v>
      </c>
      <c r="Z51" s="60">
        <f t="shared" si="1"/>
        <v>0</v>
      </c>
      <c r="AA51" s="28"/>
    </row>
    <row r="52" spans="2:27" ht="26.25" customHeight="1">
      <c r="B52" s="41">
        <v>10</v>
      </c>
      <c r="C52" s="28"/>
      <c r="D52" s="42" t="s">
        <v>123</v>
      </c>
      <c r="E52" s="28"/>
      <c r="F52" s="28"/>
      <c r="G52" s="28"/>
      <c r="H52" s="28"/>
      <c r="I52" s="28"/>
      <c r="J52" s="28"/>
      <c r="K52" s="28"/>
      <c r="L52" s="28"/>
      <c r="M52" s="28"/>
      <c r="N52" s="42" t="s">
        <v>124</v>
      </c>
      <c r="O52" s="28"/>
      <c r="P52" s="28"/>
      <c r="Q52" s="28"/>
      <c r="R52" s="28"/>
      <c r="S52" s="28"/>
      <c r="T52" s="28"/>
      <c r="U52" s="60">
        <v>0</v>
      </c>
      <c r="V52" s="28"/>
      <c r="W52" s="28"/>
      <c r="X52" s="12" t="s">
        <v>125</v>
      </c>
      <c r="Y52" s="13" t="s">
        <v>58</v>
      </c>
      <c r="Z52" s="60">
        <f t="shared" si="1"/>
        <v>0</v>
      </c>
      <c r="AA52" s="28"/>
    </row>
    <row r="53" spans="2:27" ht="23.25" customHeight="1">
      <c r="B53" s="41">
        <v>11</v>
      </c>
      <c r="C53" s="28"/>
      <c r="D53" s="42" t="s">
        <v>126</v>
      </c>
      <c r="E53" s="28"/>
      <c r="F53" s="28"/>
      <c r="G53" s="28"/>
      <c r="H53" s="28"/>
      <c r="I53" s="28"/>
      <c r="J53" s="28"/>
      <c r="K53" s="28"/>
      <c r="L53" s="28"/>
      <c r="M53" s="28"/>
      <c r="N53" s="42" t="s">
        <v>127</v>
      </c>
      <c r="O53" s="28"/>
      <c r="P53" s="28"/>
      <c r="Q53" s="28"/>
      <c r="R53" s="28"/>
      <c r="S53" s="28"/>
      <c r="T53" s="28"/>
      <c r="U53" s="60">
        <v>0</v>
      </c>
      <c r="V53" s="28"/>
      <c r="W53" s="28"/>
      <c r="X53" s="12" t="s">
        <v>122</v>
      </c>
      <c r="Y53" s="13" t="s">
        <v>58</v>
      </c>
      <c r="Z53" s="60">
        <f t="shared" si="1"/>
        <v>0</v>
      </c>
      <c r="AA53" s="28"/>
    </row>
    <row r="54" spans="2:27" ht="25.5" customHeight="1">
      <c r="B54" s="41">
        <v>12</v>
      </c>
      <c r="C54" s="28"/>
      <c r="D54" s="42" t="s">
        <v>128</v>
      </c>
      <c r="E54" s="28"/>
      <c r="F54" s="28"/>
      <c r="G54" s="28"/>
      <c r="H54" s="28"/>
      <c r="I54" s="28"/>
      <c r="J54" s="28"/>
      <c r="K54" s="28"/>
      <c r="L54" s="28"/>
      <c r="M54" s="28"/>
      <c r="N54" s="42" t="s">
        <v>129</v>
      </c>
      <c r="O54" s="28"/>
      <c r="P54" s="28"/>
      <c r="Q54" s="28"/>
      <c r="R54" s="28"/>
      <c r="S54" s="28"/>
      <c r="T54" s="28"/>
      <c r="U54" s="60">
        <v>0</v>
      </c>
      <c r="V54" s="28"/>
      <c r="W54" s="28"/>
      <c r="X54" s="12" t="s">
        <v>125</v>
      </c>
      <c r="Y54" s="13" t="s">
        <v>58</v>
      </c>
      <c r="Z54" s="60">
        <f t="shared" si="1"/>
        <v>0</v>
      </c>
      <c r="AA54" s="28"/>
    </row>
    <row r="55" spans="2:27" ht="18.75" customHeight="1">
      <c r="B55" s="61" t="s">
        <v>174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22"/>
      <c r="AA55" s="23">
        <f>SUM(Z43:AA54)</f>
        <v>0</v>
      </c>
    </row>
    <row r="56" ht="15" hidden="1"/>
    <row r="57" ht="2.85" customHeight="1"/>
    <row r="58" spans="2:27" ht="11.25" customHeight="1">
      <c r="B58" s="39" t="s">
        <v>93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ht="1.5" customHeight="1"/>
    <row r="60" spans="3:19" ht="11.25" customHeight="1">
      <c r="C60" s="41" t="s">
        <v>94</v>
      </c>
      <c r="D60" s="28"/>
      <c r="F60" s="41" t="s">
        <v>21</v>
      </c>
      <c r="G60" s="28"/>
      <c r="H60" s="28"/>
      <c r="I60" s="28"/>
      <c r="J60" s="28"/>
      <c r="K60" s="28"/>
      <c r="M60" s="42" t="s">
        <v>95</v>
      </c>
      <c r="N60" s="28"/>
      <c r="O60" s="28"/>
      <c r="P60" s="28"/>
      <c r="Q60" s="28"/>
      <c r="R60" s="28"/>
      <c r="S60" s="28"/>
    </row>
    <row r="61" ht="9.95" customHeight="1"/>
    <row r="62" spans="2:16" ht="11.45" customHeight="1">
      <c r="B62" s="50" t="s">
        <v>6</v>
      </c>
      <c r="C62" s="51"/>
      <c r="D62" s="51"/>
      <c r="E62" s="51"/>
      <c r="F62" s="51"/>
      <c r="G62" s="51"/>
      <c r="H62" s="51"/>
      <c r="J62" s="52" t="s">
        <v>11</v>
      </c>
      <c r="K62" s="51"/>
      <c r="L62" s="51"/>
      <c r="M62" s="51"/>
      <c r="N62" s="51"/>
      <c r="O62" s="51"/>
      <c r="P62" s="51"/>
    </row>
    <row r="63" spans="2:16" ht="11.25" customHeight="1">
      <c r="B63" s="52" t="s">
        <v>12</v>
      </c>
      <c r="C63" s="51"/>
      <c r="D63" s="51"/>
      <c r="E63" s="51"/>
      <c r="F63" s="51"/>
      <c r="G63" s="51"/>
      <c r="H63" s="51"/>
      <c r="I63" s="14"/>
      <c r="J63" s="52" t="s">
        <v>130</v>
      </c>
      <c r="K63" s="51"/>
      <c r="L63" s="51"/>
      <c r="M63" s="51"/>
      <c r="N63" s="51"/>
      <c r="O63" s="51"/>
      <c r="P63" s="51"/>
    </row>
    <row r="64" ht="15" hidden="1"/>
    <row r="65" ht="3" customHeight="1"/>
    <row r="66" spans="2:16" ht="11.25" customHeight="1">
      <c r="B66" s="54" t="s">
        <v>42</v>
      </c>
      <c r="C66" s="28"/>
      <c r="D66" s="28"/>
      <c r="E66" s="28"/>
      <c r="F66" s="28"/>
      <c r="G66" s="28"/>
      <c r="H66" s="28"/>
      <c r="J66" s="54" t="s">
        <v>130</v>
      </c>
      <c r="K66" s="28"/>
      <c r="L66" s="28"/>
      <c r="M66" s="28"/>
      <c r="N66" s="28"/>
      <c r="O66" s="28"/>
      <c r="P66" s="28"/>
    </row>
    <row r="67" ht="5.65" customHeight="1"/>
    <row r="68" ht="2.85" customHeight="1"/>
    <row r="69" spans="2:27" ht="17.1" customHeight="1">
      <c r="B69" s="34" t="s">
        <v>131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ht="2.85" customHeight="1"/>
    <row r="71" spans="2:27" ht="15">
      <c r="B71" s="62" t="s">
        <v>49</v>
      </c>
      <c r="C71" s="63"/>
      <c r="D71" s="64" t="s">
        <v>50</v>
      </c>
      <c r="E71" s="63"/>
      <c r="F71" s="63"/>
      <c r="G71" s="63"/>
      <c r="H71" s="63"/>
      <c r="I71" s="63"/>
      <c r="J71" s="63"/>
      <c r="K71" s="63"/>
      <c r="L71" s="63"/>
      <c r="M71" s="63"/>
      <c r="N71" s="64" t="s">
        <v>10</v>
      </c>
      <c r="O71" s="63"/>
      <c r="P71" s="63"/>
      <c r="Q71" s="63"/>
      <c r="R71" s="63"/>
      <c r="S71" s="63"/>
      <c r="T71" s="63"/>
      <c r="U71" s="62" t="s">
        <v>51</v>
      </c>
      <c r="V71" s="63"/>
      <c r="W71" s="63"/>
      <c r="X71" s="16" t="s">
        <v>52</v>
      </c>
      <c r="Y71" s="17" t="s">
        <v>53</v>
      </c>
      <c r="Z71" s="62" t="s">
        <v>54</v>
      </c>
      <c r="AA71" s="63"/>
    </row>
    <row r="72" spans="2:27" ht="15">
      <c r="B72" s="41">
        <v>1</v>
      </c>
      <c r="C72" s="28"/>
      <c r="D72" s="42" t="s">
        <v>132</v>
      </c>
      <c r="E72" s="28"/>
      <c r="F72" s="28"/>
      <c r="G72" s="28"/>
      <c r="H72" s="28"/>
      <c r="I72" s="28"/>
      <c r="J72" s="28"/>
      <c r="K72" s="28"/>
      <c r="L72" s="28"/>
      <c r="M72" s="28"/>
      <c r="N72" s="42" t="s">
        <v>133</v>
      </c>
      <c r="O72" s="28"/>
      <c r="P72" s="28"/>
      <c r="Q72" s="28"/>
      <c r="R72" s="28"/>
      <c r="S72" s="28"/>
      <c r="T72" s="28"/>
      <c r="U72" s="60">
        <v>0</v>
      </c>
      <c r="V72" s="28"/>
      <c r="W72" s="28"/>
      <c r="X72" s="12" t="s">
        <v>134</v>
      </c>
      <c r="Y72" s="13" t="s">
        <v>175</v>
      </c>
      <c r="Z72" s="60">
        <f>U72*X72</f>
        <v>0</v>
      </c>
      <c r="AA72" s="28"/>
    </row>
    <row r="73" spans="2:27" ht="15">
      <c r="B73" s="41">
        <v>2</v>
      </c>
      <c r="C73" s="28"/>
      <c r="D73" s="42" t="s">
        <v>132</v>
      </c>
      <c r="E73" s="28"/>
      <c r="F73" s="28"/>
      <c r="G73" s="28"/>
      <c r="H73" s="28"/>
      <c r="I73" s="28"/>
      <c r="J73" s="28"/>
      <c r="K73" s="28"/>
      <c r="L73" s="28"/>
      <c r="M73" s="28"/>
      <c r="N73" s="42" t="s">
        <v>135</v>
      </c>
      <c r="O73" s="28"/>
      <c r="P73" s="28"/>
      <c r="Q73" s="28"/>
      <c r="R73" s="28"/>
      <c r="S73" s="28"/>
      <c r="T73" s="28"/>
      <c r="U73" s="60">
        <v>0</v>
      </c>
      <c r="V73" s="28"/>
      <c r="W73" s="28"/>
      <c r="X73" s="12" t="s">
        <v>134</v>
      </c>
      <c r="Y73" s="13" t="s">
        <v>175</v>
      </c>
      <c r="Z73" s="60">
        <f aca="true" t="shared" si="2" ref="Z73:Z76">U73*X73</f>
        <v>0</v>
      </c>
      <c r="AA73" s="28"/>
    </row>
    <row r="74" spans="2:27" ht="15">
      <c r="B74" s="41">
        <v>3</v>
      </c>
      <c r="C74" s="28"/>
      <c r="D74" s="42" t="s">
        <v>132</v>
      </c>
      <c r="E74" s="28"/>
      <c r="F74" s="28"/>
      <c r="G74" s="28"/>
      <c r="H74" s="28"/>
      <c r="I74" s="28"/>
      <c r="J74" s="28"/>
      <c r="K74" s="28"/>
      <c r="L74" s="28"/>
      <c r="M74" s="28"/>
      <c r="N74" s="42" t="s">
        <v>136</v>
      </c>
      <c r="O74" s="28"/>
      <c r="P74" s="28"/>
      <c r="Q74" s="28"/>
      <c r="R74" s="28"/>
      <c r="S74" s="28"/>
      <c r="T74" s="28"/>
      <c r="U74" s="60">
        <v>0</v>
      </c>
      <c r="V74" s="28"/>
      <c r="W74" s="28"/>
      <c r="X74" s="12" t="s">
        <v>134</v>
      </c>
      <c r="Y74" s="13" t="s">
        <v>175</v>
      </c>
      <c r="Z74" s="60">
        <f t="shared" si="2"/>
        <v>0</v>
      </c>
      <c r="AA74" s="28"/>
    </row>
    <row r="75" spans="2:27" ht="15">
      <c r="B75" s="41">
        <v>4</v>
      </c>
      <c r="C75" s="28"/>
      <c r="D75" s="42" t="s">
        <v>132</v>
      </c>
      <c r="E75" s="28"/>
      <c r="F75" s="28"/>
      <c r="G75" s="28"/>
      <c r="H75" s="28"/>
      <c r="I75" s="28"/>
      <c r="J75" s="28"/>
      <c r="K75" s="28"/>
      <c r="L75" s="28"/>
      <c r="M75" s="28"/>
      <c r="N75" s="42" t="s">
        <v>137</v>
      </c>
      <c r="O75" s="28"/>
      <c r="P75" s="28"/>
      <c r="Q75" s="28"/>
      <c r="R75" s="28"/>
      <c r="S75" s="28"/>
      <c r="T75" s="28"/>
      <c r="U75" s="60">
        <v>0</v>
      </c>
      <c r="V75" s="28"/>
      <c r="W75" s="28"/>
      <c r="X75" s="12" t="s">
        <v>134</v>
      </c>
      <c r="Y75" s="13" t="s">
        <v>175</v>
      </c>
      <c r="Z75" s="60">
        <f t="shared" si="2"/>
        <v>0</v>
      </c>
      <c r="AA75" s="28"/>
    </row>
    <row r="76" spans="2:27" ht="16.5" customHeight="1">
      <c r="B76" s="41">
        <v>5</v>
      </c>
      <c r="C76" s="28"/>
      <c r="D76" s="42" t="s">
        <v>138</v>
      </c>
      <c r="E76" s="28"/>
      <c r="F76" s="28"/>
      <c r="G76" s="28"/>
      <c r="H76" s="28"/>
      <c r="I76" s="28"/>
      <c r="J76" s="28"/>
      <c r="K76" s="28"/>
      <c r="L76" s="28"/>
      <c r="M76" s="28"/>
      <c r="N76" s="42" t="s">
        <v>139</v>
      </c>
      <c r="O76" s="28"/>
      <c r="P76" s="28"/>
      <c r="Q76" s="28"/>
      <c r="R76" s="28"/>
      <c r="S76" s="28"/>
      <c r="T76" s="28"/>
      <c r="U76" s="60">
        <v>0</v>
      </c>
      <c r="V76" s="28"/>
      <c r="W76" s="28"/>
      <c r="X76" s="12" t="s">
        <v>134</v>
      </c>
      <c r="Y76" s="13" t="s">
        <v>140</v>
      </c>
      <c r="Z76" s="60">
        <f t="shared" si="2"/>
        <v>0</v>
      </c>
      <c r="AA76" s="28"/>
    </row>
    <row r="77" spans="2:27" ht="16.5" customHeight="1">
      <c r="B77" s="61" t="s">
        <v>174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22"/>
      <c r="AA77" s="23">
        <f>SUM(Z72:AA76)</f>
        <v>0</v>
      </c>
    </row>
    <row r="78" ht="5.25" customHeight="1"/>
    <row r="79" spans="2:27" ht="11.25" customHeight="1">
      <c r="B79" s="39" t="s">
        <v>93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ht="1.5" customHeight="1"/>
    <row r="81" spans="3:18" ht="11.25" customHeight="1">
      <c r="C81" s="41" t="s">
        <v>94</v>
      </c>
      <c r="D81" s="28"/>
      <c r="F81" s="43">
        <f>AA77</f>
        <v>0</v>
      </c>
      <c r="G81" s="28"/>
      <c r="H81" s="28"/>
      <c r="I81" s="28"/>
      <c r="J81" s="28"/>
      <c r="K81" s="42"/>
      <c r="L81" s="28"/>
      <c r="M81" s="28"/>
      <c r="N81" s="28"/>
      <c r="O81" s="28"/>
      <c r="P81" s="28"/>
      <c r="Q81" s="28"/>
      <c r="R81" s="28"/>
    </row>
    <row r="82" ht="9.95" customHeight="1"/>
    <row r="83" spans="2:16" ht="11.45" customHeight="1">
      <c r="B83" s="50" t="s">
        <v>6</v>
      </c>
      <c r="C83" s="51"/>
      <c r="D83" s="51"/>
      <c r="E83" s="51"/>
      <c r="F83" s="51"/>
      <c r="G83" s="51"/>
      <c r="H83" s="51"/>
      <c r="J83" s="52" t="s">
        <v>11</v>
      </c>
      <c r="K83" s="51"/>
      <c r="L83" s="51"/>
      <c r="M83" s="51"/>
      <c r="N83" s="51"/>
      <c r="O83" s="51"/>
      <c r="P83" s="51"/>
    </row>
    <row r="84" spans="2:16" ht="11.25" customHeight="1">
      <c r="B84" s="52" t="s">
        <v>12</v>
      </c>
      <c r="C84" s="51"/>
      <c r="D84" s="51"/>
      <c r="E84" s="51"/>
      <c r="F84" s="51"/>
      <c r="G84" s="51"/>
      <c r="H84" s="51"/>
      <c r="I84" s="14"/>
      <c r="J84" s="53">
        <f>AA77</f>
        <v>0</v>
      </c>
      <c r="K84" s="51"/>
      <c r="L84" s="51"/>
      <c r="M84" s="51"/>
      <c r="N84" s="51"/>
      <c r="O84" s="51"/>
      <c r="P84" s="51"/>
    </row>
    <row r="85" ht="15" hidden="1"/>
    <row r="86" ht="3" customHeight="1"/>
    <row r="87" spans="2:16" ht="11.25" customHeight="1">
      <c r="B87" s="54" t="s">
        <v>42</v>
      </c>
      <c r="C87" s="28"/>
      <c r="D87" s="28"/>
      <c r="E87" s="28"/>
      <c r="F87" s="28"/>
      <c r="G87" s="28"/>
      <c r="H87" s="28"/>
      <c r="J87" s="55">
        <f>AA77</f>
        <v>0</v>
      </c>
      <c r="K87" s="28"/>
      <c r="L87" s="28"/>
      <c r="M87" s="28"/>
      <c r="N87" s="28"/>
      <c r="O87" s="28"/>
      <c r="P87" s="28"/>
    </row>
    <row r="88" ht="11.45" customHeight="1"/>
    <row r="89" ht="2.85" customHeight="1"/>
    <row r="90" ht="15" hidden="1"/>
    <row r="91" spans="2:27" ht="17.1" customHeight="1">
      <c r="B91" s="34" t="s">
        <v>141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ht="2.85" customHeight="1"/>
    <row r="93" spans="2:27" ht="15">
      <c r="B93" s="61" t="s">
        <v>49</v>
      </c>
      <c r="C93" s="63"/>
      <c r="D93" s="65" t="s">
        <v>50</v>
      </c>
      <c r="E93" s="63"/>
      <c r="F93" s="63"/>
      <c r="G93" s="63"/>
      <c r="H93" s="63"/>
      <c r="I93" s="63"/>
      <c r="J93" s="63"/>
      <c r="K93" s="63"/>
      <c r="L93" s="63"/>
      <c r="M93" s="63"/>
      <c r="N93" s="65" t="s">
        <v>10</v>
      </c>
      <c r="O93" s="63"/>
      <c r="P93" s="63"/>
      <c r="Q93" s="63"/>
      <c r="R93" s="63"/>
      <c r="S93" s="63"/>
      <c r="T93" s="63"/>
      <c r="U93" s="61" t="s">
        <v>51</v>
      </c>
      <c r="V93" s="63"/>
      <c r="W93" s="63"/>
      <c r="X93" s="19" t="s">
        <v>52</v>
      </c>
      <c r="Y93" s="20" t="s">
        <v>53</v>
      </c>
      <c r="Z93" s="61" t="s">
        <v>54</v>
      </c>
      <c r="AA93" s="63"/>
    </row>
    <row r="94" spans="2:27" ht="15">
      <c r="B94" s="41">
        <v>1</v>
      </c>
      <c r="C94" s="28"/>
      <c r="D94" s="42" t="s">
        <v>142</v>
      </c>
      <c r="E94" s="28"/>
      <c r="F94" s="28"/>
      <c r="G94" s="28"/>
      <c r="H94" s="28"/>
      <c r="I94" s="28"/>
      <c r="J94" s="28"/>
      <c r="K94" s="28"/>
      <c r="L94" s="28"/>
      <c r="M94" s="28"/>
      <c r="N94" s="42" t="s">
        <v>143</v>
      </c>
      <c r="O94" s="28"/>
      <c r="P94" s="28"/>
      <c r="Q94" s="28"/>
      <c r="R94" s="28"/>
      <c r="S94" s="28"/>
      <c r="T94" s="28"/>
      <c r="U94" s="60">
        <v>0</v>
      </c>
      <c r="V94" s="28"/>
      <c r="W94" s="28"/>
      <c r="X94" s="18">
        <v>370</v>
      </c>
      <c r="Y94" s="13" t="s">
        <v>58</v>
      </c>
      <c r="Z94" s="60">
        <f>U94*X94</f>
        <v>0</v>
      </c>
      <c r="AA94" s="28"/>
    </row>
    <row r="95" spans="2:27" ht="15">
      <c r="B95" s="41">
        <v>2</v>
      </c>
      <c r="C95" s="28"/>
      <c r="D95" s="42" t="s">
        <v>144</v>
      </c>
      <c r="E95" s="28"/>
      <c r="F95" s="28"/>
      <c r="G95" s="28"/>
      <c r="H95" s="28"/>
      <c r="I95" s="28"/>
      <c r="J95" s="28"/>
      <c r="K95" s="28"/>
      <c r="L95" s="28"/>
      <c r="M95" s="28"/>
      <c r="N95" s="42" t="s">
        <v>145</v>
      </c>
      <c r="O95" s="28"/>
      <c r="P95" s="28"/>
      <c r="Q95" s="28"/>
      <c r="R95" s="28"/>
      <c r="S95" s="28"/>
      <c r="T95" s="28"/>
      <c r="U95" s="60">
        <v>0</v>
      </c>
      <c r="V95" s="28"/>
      <c r="W95" s="28"/>
      <c r="X95" s="18">
        <v>13</v>
      </c>
      <c r="Y95" s="13" t="s">
        <v>62</v>
      </c>
      <c r="Z95" s="60">
        <f aca="true" t="shared" si="3" ref="Z95:Z111">U95*X95</f>
        <v>0</v>
      </c>
      <c r="AA95" s="28"/>
    </row>
    <row r="96" spans="2:27" ht="15">
      <c r="B96" s="41">
        <v>3</v>
      </c>
      <c r="C96" s="28"/>
      <c r="D96" s="42" t="s">
        <v>146</v>
      </c>
      <c r="E96" s="28"/>
      <c r="F96" s="28"/>
      <c r="G96" s="28"/>
      <c r="H96" s="28"/>
      <c r="I96" s="28"/>
      <c r="J96" s="28"/>
      <c r="K96" s="28"/>
      <c r="L96" s="28"/>
      <c r="M96" s="28"/>
      <c r="N96" s="42" t="s">
        <v>147</v>
      </c>
      <c r="O96" s="28"/>
      <c r="P96" s="28"/>
      <c r="Q96" s="28"/>
      <c r="R96" s="28"/>
      <c r="S96" s="28"/>
      <c r="T96" s="28"/>
      <c r="U96" s="60">
        <v>0</v>
      </c>
      <c r="V96" s="28"/>
      <c r="W96" s="28"/>
      <c r="X96" s="18">
        <v>13</v>
      </c>
      <c r="Y96" s="13" t="s">
        <v>62</v>
      </c>
      <c r="Z96" s="60">
        <f t="shared" si="3"/>
        <v>0</v>
      </c>
      <c r="AA96" s="28"/>
    </row>
    <row r="97" spans="2:27" ht="15">
      <c r="B97" s="41">
        <v>4</v>
      </c>
      <c r="C97" s="28"/>
      <c r="D97" s="42" t="s">
        <v>146</v>
      </c>
      <c r="E97" s="28"/>
      <c r="F97" s="28"/>
      <c r="G97" s="28"/>
      <c r="H97" s="28"/>
      <c r="I97" s="28"/>
      <c r="J97" s="28"/>
      <c r="K97" s="28"/>
      <c r="L97" s="28"/>
      <c r="M97" s="28"/>
      <c r="N97" s="42" t="s">
        <v>148</v>
      </c>
      <c r="O97" s="28"/>
      <c r="P97" s="28"/>
      <c r="Q97" s="28"/>
      <c r="R97" s="28"/>
      <c r="S97" s="28"/>
      <c r="T97" s="28"/>
      <c r="U97" s="60">
        <v>0</v>
      </c>
      <c r="V97" s="28"/>
      <c r="W97" s="28"/>
      <c r="X97" s="18">
        <v>10</v>
      </c>
      <c r="Y97" s="13" t="s">
        <v>62</v>
      </c>
      <c r="Z97" s="60">
        <f t="shared" si="3"/>
        <v>0</v>
      </c>
      <c r="AA97" s="28"/>
    </row>
    <row r="98" spans="2:27" ht="15">
      <c r="B98" s="41">
        <v>5</v>
      </c>
      <c r="C98" s="28"/>
      <c r="D98" s="42" t="s">
        <v>149</v>
      </c>
      <c r="E98" s="28"/>
      <c r="F98" s="28"/>
      <c r="G98" s="28"/>
      <c r="H98" s="28"/>
      <c r="I98" s="28"/>
      <c r="J98" s="28"/>
      <c r="K98" s="28"/>
      <c r="L98" s="28"/>
      <c r="M98" s="28"/>
      <c r="N98" s="42" t="s">
        <v>150</v>
      </c>
      <c r="O98" s="28"/>
      <c r="P98" s="28"/>
      <c r="Q98" s="28"/>
      <c r="R98" s="28"/>
      <c r="S98" s="28"/>
      <c r="T98" s="28"/>
      <c r="U98" s="60">
        <v>0</v>
      </c>
      <c r="V98" s="28"/>
      <c r="W98" s="28"/>
      <c r="X98" s="18">
        <v>2.5</v>
      </c>
      <c r="Y98" s="13" t="s">
        <v>115</v>
      </c>
      <c r="Z98" s="60">
        <f t="shared" si="3"/>
        <v>0</v>
      </c>
      <c r="AA98" s="28"/>
    </row>
    <row r="99" spans="2:27" ht="15">
      <c r="B99" s="41">
        <v>6</v>
      </c>
      <c r="C99" s="28"/>
      <c r="D99" s="42" t="s">
        <v>149</v>
      </c>
      <c r="E99" s="28"/>
      <c r="F99" s="28"/>
      <c r="G99" s="28"/>
      <c r="H99" s="28"/>
      <c r="I99" s="28"/>
      <c r="J99" s="28"/>
      <c r="K99" s="28"/>
      <c r="L99" s="28"/>
      <c r="M99" s="28"/>
      <c r="N99" s="42" t="s">
        <v>151</v>
      </c>
      <c r="O99" s="28"/>
      <c r="P99" s="28"/>
      <c r="Q99" s="28"/>
      <c r="R99" s="28"/>
      <c r="S99" s="28"/>
      <c r="T99" s="28"/>
      <c r="U99" s="60">
        <v>0</v>
      </c>
      <c r="V99" s="28"/>
      <c r="W99" s="28"/>
      <c r="X99" s="18">
        <v>23</v>
      </c>
      <c r="Y99" s="13" t="s">
        <v>115</v>
      </c>
      <c r="Z99" s="60">
        <f t="shared" si="3"/>
        <v>0</v>
      </c>
      <c r="AA99" s="28"/>
    </row>
    <row r="100" spans="2:27" ht="15">
      <c r="B100" s="41">
        <v>7</v>
      </c>
      <c r="C100" s="28"/>
      <c r="D100" s="42" t="s">
        <v>149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42" t="s">
        <v>152</v>
      </c>
      <c r="O100" s="28"/>
      <c r="P100" s="28"/>
      <c r="Q100" s="28"/>
      <c r="R100" s="28"/>
      <c r="S100" s="28"/>
      <c r="T100" s="28"/>
      <c r="U100" s="60">
        <v>0</v>
      </c>
      <c r="V100" s="28"/>
      <c r="W100" s="28"/>
      <c r="X100" s="18">
        <v>10</v>
      </c>
      <c r="Y100" s="13" t="s">
        <v>62</v>
      </c>
      <c r="Z100" s="60">
        <f t="shared" si="3"/>
        <v>0</v>
      </c>
      <c r="AA100" s="28"/>
    </row>
    <row r="101" spans="2:27" ht="15">
      <c r="B101" s="41">
        <v>8</v>
      </c>
      <c r="C101" s="28"/>
      <c r="D101" s="42" t="s">
        <v>153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42" t="s">
        <v>154</v>
      </c>
      <c r="O101" s="28"/>
      <c r="P101" s="28"/>
      <c r="Q101" s="28"/>
      <c r="R101" s="28"/>
      <c r="S101" s="28"/>
      <c r="T101" s="28"/>
      <c r="U101" s="60">
        <v>0</v>
      </c>
      <c r="V101" s="28"/>
      <c r="W101" s="28"/>
      <c r="X101" s="18">
        <v>10</v>
      </c>
      <c r="Y101" s="13" t="s">
        <v>62</v>
      </c>
      <c r="Z101" s="60">
        <f t="shared" si="3"/>
        <v>0</v>
      </c>
      <c r="AA101" s="28"/>
    </row>
    <row r="102" spans="2:27" ht="15">
      <c r="B102" s="41">
        <v>9</v>
      </c>
      <c r="C102" s="28"/>
      <c r="D102" s="42" t="s">
        <v>155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42" t="s">
        <v>156</v>
      </c>
      <c r="O102" s="28"/>
      <c r="P102" s="28"/>
      <c r="Q102" s="28"/>
      <c r="R102" s="28"/>
      <c r="S102" s="28"/>
      <c r="T102" s="28"/>
      <c r="U102" s="60">
        <v>0</v>
      </c>
      <c r="V102" s="28"/>
      <c r="W102" s="28"/>
      <c r="X102" s="18">
        <v>10</v>
      </c>
      <c r="Y102" s="13" t="s">
        <v>62</v>
      </c>
      <c r="Z102" s="60">
        <f t="shared" si="3"/>
        <v>0</v>
      </c>
      <c r="AA102" s="28"/>
    </row>
    <row r="103" spans="2:27" ht="15">
      <c r="B103" s="41">
        <v>10</v>
      </c>
      <c r="C103" s="28"/>
      <c r="D103" s="42" t="s">
        <v>157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42" t="s">
        <v>158</v>
      </c>
      <c r="O103" s="28"/>
      <c r="P103" s="28"/>
      <c r="Q103" s="28"/>
      <c r="R103" s="28"/>
      <c r="S103" s="28"/>
      <c r="T103" s="28"/>
      <c r="U103" s="60">
        <v>0</v>
      </c>
      <c r="V103" s="28"/>
      <c r="W103" s="28"/>
      <c r="X103" s="18">
        <v>10</v>
      </c>
      <c r="Y103" s="13" t="s">
        <v>62</v>
      </c>
      <c r="Z103" s="60">
        <f t="shared" si="3"/>
        <v>0</v>
      </c>
      <c r="AA103" s="28"/>
    </row>
    <row r="104" spans="2:27" ht="15">
      <c r="B104" s="41">
        <v>11</v>
      </c>
      <c r="C104" s="28"/>
      <c r="D104" s="42" t="s">
        <v>157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42" t="s">
        <v>159</v>
      </c>
      <c r="O104" s="28"/>
      <c r="P104" s="28"/>
      <c r="Q104" s="28"/>
      <c r="R104" s="28"/>
      <c r="S104" s="28"/>
      <c r="T104" s="28"/>
      <c r="U104" s="60">
        <v>0</v>
      </c>
      <c r="V104" s="28"/>
      <c r="W104" s="28"/>
      <c r="X104" s="18">
        <v>20</v>
      </c>
      <c r="Y104" s="13" t="s">
        <v>62</v>
      </c>
      <c r="Z104" s="60">
        <f t="shared" si="3"/>
        <v>0</v>
      </c>
      <c r="AA104" s="28"/>
    </row>
    <row r="105" spans="2:27" ht="15">
      <c r="B105" s="41">
        <v>12</v>
      </c>
      <c r="C105" s="28"/>
      <c r="D105" s="42" t="s">
        <v>157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42" t="s">
        <v>160</v>
      </c>
      <c r="O105" s="28"/>
      <c r="P105" s="28"/>
      <c r="Q105" s="28"/>
      <c r="R105" s="28"/>
      <c r="S105" s="28"/>
      <c r="T105" s="28"/>
      <c r="U105" s="60">
        <v>0</v>
      </c>
      <c r="V105" s="28"/>
      <c r="W105" s="28"/>
      <c r="X105" s="18">
        <v>10</v>
      </c>
      <c r="Y105" s="13" t="s">
        <v>62</v>
      </c>
      <c r="Z105" s="60">
        <f t="shared" si="3"/>
        <v>0</v>
      </c>
      <c r="AA105" s="28"/>
    </row>
    <row r="106" spans="2:27" ht="15">
      <c r="B106" s="41">
        <v>13</v>
      </c>
      <c r="C106" s="28"/>
      <c r="D106" s="42" t="s">
        <v>161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42" t="s">
        <v>162</v>
      </c>
      <c r="O106" s="28"/>
      <c r="P106" s="28"/>
      <c r="Q106" s="28"/>
      <c r="R106" s="28"/>
      <c r="S106" s="28"/>
      <c r="T106" s="28"/>
      <c r="U106" s="60">
        <v>0</v>
      </c>
      <c r="V106" s="28"/>
      <c r="W106" s="28"/>
      <c r="X106" s="18">
        <v>370</v>
      </c>
      <c r="Y106" s="13" t="s">
        <v>58</v>
      </c>
      <c r="Z106" s="60">
        <f t="shared" si="3"/>
        <v>0</v>
      </c>
      <c r="AA106" s="28"/>
    </row>
    <row r="107" spans="2:27" ht="15">
      <c r="B107" s="41">
        <v>14</v>
      </c>
      <c r="C107" s="28"/>
      <c r="D107" s="42" t="s">
        <v>161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42" t="s">
        <v>163</v>
      </c>
      <c r="O107" s="28"/>
      <c r="P107" s="28"/>
      <c r="Q107" s="28"/>
      <c r="R107" s="28"/>
      <c r="S107" s="28"/>
      <c r="T107" s="28"/>
      <c r="U107" s="60">
        <v>0</v>
      </c>
      <c r="V107" s="28"/>
      <c r="W107" s="28"/>
      <c r="X107" s="18">
        <v>300</v>
      </c>
      <c r="Y107" s="13" t="s">
        <v>58</v>
      </c>
      <c r="Z107" s="60">
        <f t="shared" si="3"/>
        <v>0</v>
      </c>
      <c r="AA107" s="28"/>
    </row>
    <row r="108" spans="2:27" ht="15">
      <c r="B108" s="41">
        <v>15</v>
      </c>
      <c r="C108" s="28"/>
      <c r="D108" s="42" t="s">
        <v>164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42" t="s">
        <v>165</v>
      </c>
      <c r="O108" s="28"/>
      <c r="P108" s="28"/>
      <c r="Q108" s="28"/>
      <c r="R108" s="28"/>
      <c r="S108" s="28"/>
      <c r="T108" s="28"/>
      <c r="U108" s="60">
        <v>0</v>
      </c>
      <c r="V108" s="28"/>
      <c r="W108" s="28"/>
      <c r="X108" s="18">
        <v>13</v>
      </c>
      <c r="Y108" s="13" t="s">
        <v>62</v>
      </c>
      <c r="Z108" s="60">
        <f t="shared" si="3"/>
        <v>0</v>
      </c>
      <c r="AA108" s="28"/>
    </row>
    <row r="109" spans="2:27" ht="15">
      <c r="B109" s="41">
        <v>16</v>
      </c>
      <c r="C109" s="28"/>
      <c r="D109" s="42" t="s">
        <v>166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42" t="s">
        <v>167</v>
      </c>
      <c r="O109" s="28"/>
      <c r="P109" s="28"/>
      <c r="Q109" s="28"/>
      <c r="R109" s="28"/>
      <c r="S109" s="28"/>
      <c r="T109" s="28"/>
      <c r="U109" s="60">
        <v>0</v>
      </c>
      <c r="V109" s="28"/>
      <c r="W109" s="28"/>
      <c r="X109" s="18">
        <v>13</v>
      </c>
      <c r="Y109" s="13" t="s">
        <v>62</v>
      </c>
      <c r="Z109" s="60">
        <f t="shared" si="3"/>
        <v>0</v>
      </c>
      <c r="AA109" s="28"/>
    </row>
    <row r="110" spans="2:27" ht="15">
      <c r="B110" s="41">
        <v>17</v>
      </c>
      <c r="C110" s="28"/>
      <c r="D110" s="42" t="s">
        <v>168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42" t="s">
        <v>169</v>
      </c>
      <c r="O110" s="28"/>
      <c r="P110" s="28"/>
      <c r="Q110" s="28"/>
      <c r="R110" s="28"/>
      <c r="S110" s="28"/>
      <c r="T110" s="28"/>
      <c r="U110" s="60">
        <v>0</v>
      </c>
      <c r="V110" s="28"/>
      <c r="W110" s="28"/>
      <c r="X110" s="18">
        <v>10</v>
      </c>
      <c r="Y110" s="13" t="s">
        <v>58</v>
      </c>
      <c r="Z110" s="60">
        <f t="shared" si="3"/>
        <v>0</v>
      </c>
      <c r="AA110" s="28"/>
    </row>
    <row r="111" spans="2:27" ht="15">
      <c r="B111" s="41">
        <v>18</v>
      </c>
      <c r="C111" s="28"/>
      <c r="D111" s="42" t="s">
        <v>170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42" t="s">
        <v>171</v>
      </c>
      <c r="O111" s="28"/>
      <c r="P111" s="28"/>
      <c r="Q111" s="28"/>
      <c r="R111" s="28"/>
      <c r="S111" s="28"/>
      <c r="T111" s="28"/>
      <c r="U111" s="60">
        <v>0</v>
      </c>
      <c r="V111" s="28"/>
      <c r="W111" s="28"/>
      <c r="X111" s="18">
        <v>70</v>
      </c>
      <c r="Y111" s="13" t="s">
        <v>58</v>
      </c>
      <c r="Z111" s="60">
        <f t="shared" si="3"/>
        <v>0</v>
      </c>
      <c r="AA111" s="28"/>
    </row>
    <row r="112" spans="2:27" ht="17.25" customHeight="1">
      <c r="B112" s="61" t="s">
        <v>176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22"/>
      <c r="AA112" s="23">
        <f>SUM(Z94:AA111)</f>
        <v>0</v>
      </c>
    </row>
    <row r="113" ht="2.85" customHeight="1"/>
    <row r="114" spans="2:27" ht="11.25" customHeight="1">
      <c r="B114" s="39" t="s">
        <v>172</v>
      </c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 ht="1.5" customHeight="1"/>
    <row r="116" spans="3:19" ht="11.25" customHeight="1">
      <c r="C116" s="41" t="s">
        <v>94</v>
      </c>
      <c r="D116" s="28"/>
      <c r="F116" s="43">
        <f>AA112</f>
        <v>0</v>
      </c>
      <c r="G116" s="28"/>
      <c r="H116" s="28"/>
      <c r="I116" s="28"/>
      <c r="J116" s="28"/>
      <c r="K116" s="28"/>
      <c r="M116" s="42"/>
      <c r="N116" s="28"/>
      <c r="O116" s="28"/>
      <c r="P116" s="28"/>
      <c r="Q116" s="28"/>
      <c r="R116" s="28"/>
      <c r="S116" s="28"/>
    </row>
    <row r="117" ht="12.75" customHeight="1"/>
    <row r="118" spans="2:27" ht="11.45" customHeight="1">
      <c r="B118" s="42" t="s">
        <v>6</v>
      </c>
      <c r="C118" s="28"/>
      <c r="D118" s="28"/>
      <c r="E118" s="28"/>
      <c r="F118" s="28"/>
      <c r="T118" s="38" t="s">
        <v>12</v>
      </c>
      <c r="U118" s="59"/>
      <c r="V118" s="59"/>
      <c r="W118" s="59"/>
      <c r="X118" s="59"/>
      <c r="Y118" s="59"/>
      <c r="Z118" s="59"/>
      <c r="AA118" s="59"/>
    </row>
    <row r="119" spans="2:27" ht="11.25" customHeight="1">
      <c r="B119" s="42" t="s">
        <v>173</v>
      </c>
      <c r="C119" s="28"/>
      <c r="D119" s="28"/>
      <c r="E119" s="28"/>
      <c r="F119" s="28"/>
      <c r="T119" s="66">
        <f>(Z94+Z106+Z107+Z110+Z111)*0.05</f>
        <v>0</v>
      </c>
      <c r="U119" s="67"/>
      <c r="V119" s="67"/>
      <c r="W119" s="67"/>
      <c r="X119" s="67"/>
      <c r="Y119" s="67"/>
      <c r="Z119" s="67"/>
      <c r="AA119" s="67"/>
    </row>
    <row r="120" ht="15" hidden="1"/>
    <row r="121" ht="14.1" customHeight="1"/>
    <row r="122" spans="2:16" ht="11.45" customHeight="1">
      <c r="B122" s="50" t="s">
        <v>6</v>
      </c>
      <c r="C122" s="51"/>
      <c r="D122" s="51"/>
      <c r="E122" s="51"/>
      <c r="F122" s="51"/>
      <c r="G122" s="51"/>
      <c r="H122" s="51"/>
      <c r="J122" s="52" t="s">
        <v>11</v>
      </c>
      <c r="K122" s="51"/>
      <c r="L122" s="51"/>
      <c r="M122" s="51"/>
      <c r="N122" s="51"/>
      <c r="O122" s="51"/>
      <c r="P122" s="51"/>
    </row>
    <row r="123" spans="2:16" ht="11.25" customHeight="1">
      <c r="B123" s="52" t="s">
        <v>12</v>
      </c>
      <c r="C123" s="51"/>
      <c r="D123" s="51"/>
      <c r="E123" s="51"/>
      <c r="F123" s="51"/>
      <c r="G123" s="51"/>
      <c r="H123" s="51"/>
      <c r="I123" s="14"/>
      <c r="J123" s="53">
        <f>AA112+T119</f>
        <v>0</v>
      </c>
      <c r="K123" s="51"/>
      <c r="L123" s="51"/>
      <c r="M123" s="51"/>
      <c r="N123" s="51"/>
      <c r="O123" s="51"/>
      <c r="P123" s="51"/>
    </row>
    <row r="124" ht="15" hidden="1"/>
    <row r="125" ht="3" customHeight="1"/>
    <row r="126" spans="2:16" ht="11.25" customHeight="1">
      <c r="B126" s="54" t="s">
        <v>42</v>
      </c>
      <c r="C126" s="28"/>
      <c r="D126" s="28"/>
      <c r="E126" s="28"/>
      <c r="F126" s="28"/>
      <c r="G126" s="28"/>
      <c r="H126" s="28"/>
      <c r="J126" s="55">
        <f>J123</f>
        <v>0</v>
      </c>
      <c r="K126" s="28"/>
      <c r="L126" s="28"/>
      <c r="M126" s="28"/>
      <c r="N126" s="28"/>
      <c r="O126" s="28"/>
      <c r="P126" s="28"/>
    </row>
  </sheetData>
  <mergeCells count="335">
    <mergeCell ref="B123:H123"/>
    <mergeCell ref="J123:P123"/>
    <mergeCell ref="B126:H126"/>
    <mergeCell ref="J126:P126"/>
    <mergeCell ref="B118:F118"/>
    <mergeCell ref="T118:AA118"/>
    <mergeCell ref="B119:F119"/>
    <mergeCell ref="T119:AA119"/>
    <mergeCell ref="B122:H122"/>
    <mergeCell ref="J122:P122"/>
    <mergeCell ref="B114:AA114"/>
    <mergeCell ref="C116:D116"/>
    <mergeCell ref="F116:K116"/>
    <mergeCell ref="M116:S116"/>
    <mergeCell ref="B111:C111"/>
    <mergeCell ref="D111:M111"/>
    <mergeCell ref="N111:T111"/>
    <mergeCell ref="U111:W111"/>
    <mergeCell ref="Z111:AA111"/>
    <mergeCell ref="B110:C110"/>
    <mergeCell ref="D110:M110"/>
    <mergeCell ref="N110:T110"/>
    <mergeCell ref="U110:W110"/>
    <mergeCell ref="Z110:AA110"/>
    <mergeCell ref="B109:C109"/>
    <mergeCell ref="D109:M109"/>
    <mergeCell ref="N109:T109"/>
    <mergeCell ref="U109:W109"/>
    <mergeCell ref="Z109:AA109"/>
    <mergeCell ref="B108:C108"/>
    <mergeCell ref="D108:M108"/>
    <mergeCell ref="N108:T108"/>
    <mergeCell ref="U108:W108"/>
    <mergeCell ref="Z108:AA108"/>
    <mergeCell ref="B107:C107"/>
    <mergeCell ref="D107:M107"/>
    <mergeCell ref="N107:T107"/>
    <mergeCell ref="U107:W107"/>
    <mergeCell ref="Z107:AA107"/>
    <mergeCell ref="B106:C106"/>
    <mergeCell ref="D106:M106"/>
    <mergeCell ref="N106:T106"/>
    <mergeCell ref="U106:W106"/>
    <mergeCell ref="Z106:AA106"/>
    <mergeCell ref="B105:C105"/>
    <mergeCell ref="D105:M105"/>
    <mergeCell ref="N105:T105"/>
    <mergeCell ref="U105:W105"/>
    <mergeCell ref="Z105:AA105"/>
    <mergeCell ref="B104:C104"/>
    <mergeCell ref="D104:M104"/>
    <mergeCell ref="N104:T104"/>
    <mergeCell ref="U104:W104"/>
    <mergeCell ref="Z104:AA104"/>
    <mergeCell ref="B103:C103"/>
    <mergeCell ref="D103:M103"/>
    <mergeCell ref="N103:T103"/>
    <mergeCell ref="U103:W103"/>
    <mergeCell ref="Z103:AA103"/>
    <mergeCell ref="B102:C102"/>
    <mergeCell ref="D102:M102"/>
    <mergeCell ref="N102:T102"/>
    <mergeCell ref="U102:W102"/>
    <mergeCell ref="Z102:AA102"/>
    <mergeCell ref="B101:C101"/>
    <mergeCell ref="D101:M101"/>
    <mergeCell ref="N101:T101"/>
    <mergeCell ref="U101:W101"/>
    <mergeCell ref="Z101:AA101"/>
    <mergeCell ref="B100:C100"/>
    <mergeCell ref="D100:M100"/>
    <mergeCell ref="N100:T100"/>
    <mergeCell ref="U100:W100"/>
    <mergeCell ref="Z100:AA100"/>
    <mergeCell ref="B99:C99"/>
    <mergeCell ref="D99:M99"/>
    <mergeCell ref="N99:T99"/>
    <mergeCell ref="U99:W99"/>
    <mergeCell ref="Z99:AA99"/>
    <mergeCell ref="B98:C98"/>
    <mergeCell ref="D98:M98"/>
    <mergeCell ref="N98:T98"/>
    <mergeCell ref="U98:W98"/>
    <mergeCell ref="Z98:AA98"/>
    <mergeCell ref="B97:C97"/>
    <mergeCell ref="D97:M97"/>
    <mergeCell ref="N97:T97"/>
    <mergeCell ref="U97:W97"/>
    <mergeCell ref="Z97:AA97"/>
    <mergeCell ref="B96:C96"/>
    <mergeCell ref="D96:M96"/>
    <mergeCell ref="N96:T96"/>
    <mergeCell ref="U96:W96"/>
    <mergeCell ref="Z96:AA96"/>
    <mergeCell ref="B95:C95"/>
    <mergeCell ref="D95:M95"/>
    <mergeCell ref="N95:T95"/>
    <mergeCell ref="U95:W95"/>
    <mergeCell ref="Z95:AA95"/>
    <mergeCell ref="B94:C94"/>
    <mergeCell ref="D94:M94"/>
    <mergeCell ref="N94:T94"/>
    <mergeCell ref="U94:W94"/>
    <mergeCell ref="Z94:AA94"/>
    <mergeCell ref="B91:AA91"/>
    <mergeCell ref="B93:C93"/>
    <mergeCell ref="D93:M93"/>
    <mergeCell ref="N93:T93"/>
    <mergeCell ref="U93:W93"/>
    <mergeCell ref="Z93:AA93"/>
    <mergeCell ref="B83:H83"/>
    <mergeCell ref="J83:P83"/>
    <mergeCell ref="B84:H84"/>
    <mergeCell ref="J84:P84"/>
    <mergeCell ref="B87:H87"/>
    <mergeCell ref="J87:P87"/>
    <mergeCell ref="B79:AA79"/>
    <mergeCell ref="C81:D81"/>
    <mergeCell ref="F81:J81"/>
    <mergeCell ref="K81:R81"/>
    <mergeCell ref="B76:C76"/>
    <mergeCell ref="D76:M76"/>
    <mergeCell ref="N76:T76"/>
    <mergeCell ref="U76:W76"/>
    <mergeCell ref="Z76:AA76"/>
    <mergeCell ref="B75:C75"/>
    <mergeCell ref="D75:M75"/>
    <mergeCell ref="N75:T75"/>
    <mergeCell ref="U75:W75"/>
    <mergeCell ref="Z75:AA75"/>
    <mergeCell ref="B74:C74"/>
    <mergeCell ref="D74:M74"/>
    <mergeCell ref="N74:T74"/>
    <mergeCell ref="U74:W74"/>
    <mergeCell ref="Z74:AA74"/>
    <mergeCell ref="B73:C73"/>
    <mergeCell ref="D73:M73"/>
    <mergeCell ref="N73:T73"/>
    <mergeCell ref="U73:W73"/>
    <mergeCell ref="Z73:AA73"/>
    <mergeCell ref="B72:C72"/>
    <mergeCell ref="D72:M72"/>
    <mergeCell ref="N72:T72"/>
    <mergeCell ref="U72:W72"/>
    <mergeCell ref="Z72:AA72"/>
    <mergeCell ref="B69:AA69"/>
    <mergeCell ref="B71:C71"/>
    <mergeCell ref="D71:M71"/>
    <mergeCell ref="N71:T71"/>
    <mergeCell ref="U71:W71"/>
    <mergeCell ref="Z71:AA71"/>
    <mergeCell ref="B62:H62"/>
    <mergeCell ref="J62:P62"/>
    <mergeCell ref="B63:H63"/>
    <mergeCell ref="J63:P63"/>
    <mergeCell ref="B66:H66"/>
    <mergeCell ref="J66:P66"/>
    <mergeCell ref="B58:AA58"/>
    <mergeCell ref="C60:D60"/>
    <mergeCell ref="F60:K60"/>
    <mergeCell ref="M60:S60"/>
    <mergeCell ref="B54:C54"/>
    <mergeCell ref="D54:M54"/>
    <mergeCell ref="N54:T54"/>
    <mergeCell ref="U54:W54"/>
    <mergeCell ref="Z54:AA54"/>
    <mergeCell ref="B53:C53"/>
    <mergeCell ref="D53:M53"/>
    <mergeCell ref="N53:T53"/>
    <mergeCell ref="U53:W53"/>
    <mergeCell ref="Z53:AA53"/>
    <mergeCell ref="B52:C52"/>
    <mergeCell ref="D52:M52"/>
    <mergeCell ref="N52:T52"/>
    <mergeCell ref="U52:W52"/>
    <mergeCell ref="Z52:AA52"/>
    <mergeCell ref="B51:C51"/>
    <mergeCell ref="D51:M51"/>
    <mergeCell ref="N51:T51"/>
    <mergeCell ref="U51:W51"/>
    <mergeCell ref="Z51:AA51"/>
    <mergeCell ref="B50:C50"/>
    <mergeCell ref="D50:M50"/>
    <mergeCell ref="N50:T50"/>
    <mergeCell ref="U50:W50"/>
    <mergeCell ref="Z50:AA50"/>
    <mergeCell ref="B49:C49"/>
    <mergeCell ref="D49:M49"/>
    <mergeCell ref="N49:T49"/>
    <mergeCell ref="U49:W49"/>
    <mergeCell ref="Z49:AA49"/>
    <mergeCell ref="B48:C48"/>
    <mergeCell ref="D48:M48"/>
    <mergeCell ref="N48:T48"/>
    <mergeCell ref="U48:W48"/>
    <mergeCell ref="Z48:AA48"/>
    <mergeCell ref="B47:C47"/>
    <mergeCell ref="D47:M47"/>
    <mergeCell ref="N47:T47"/>
    <mergeCell ref="U47:W47"/>
    <mergeCell ref="Z47:AA47"/>
    <mergeCell ref="B46:C46"/>
    <mergeCell ref="D46:M46"/>
    <mergeCell ref="N46:T46"/>
    <mergeCell ref="U46:W46"/>
    <mergeCell ref="Z46:AA46"/>
    <mergeCell ref="B45:C45"/>
    <mergeCell ref="D45:M45"/>
    <mergeCell ref="N45:T45"/>
    <mergeCell ref="U45:W45"/>
    <mergeCell ref="Z45:AA45"/>
    <mergeCell ref="B44:C44"/>
    <mergeCell ref="D44:M44"/>
    <mergeCell ref="N44:T44"/>
    <mergeCell ref="U44:W44"/>
    <mergeCell ref="Z44:AA44"/>
    <mergeCell ref="B43:C43"/>
    <mergeCell ref="D43:M43"/>
    <mergeCell ref="N43:T43"/>
    <mergeCell ref="U43:W43"/>
    <mergeCell ref="Z43:AA43"/>
    <mergeCell ref="B40:AA40"/>
    <mergeCell ref="B42:C42"/>
    <mergeCell ref="D42:M42"/>
    <mergeCell ref="N42:T42"/>
    <mergeCell ref="U42:W42"/>
    <mergeCell ref="Z42:AA42"/>
    <mergeCell ref="B32:H32"/>
    <mergeCell ref="J32:P32"/>
    <mergeCell ref="B33:H33"/>
    <mergeCell ref="J33:P33"/>
    <mergeCell ref="B36:H36"/>
    <mergeCell ref="J36:P36"/>
    <mergeCell ref="B28:AA28"/>
    <mergeCell ref="C30:D30"/>
    <mergeCell ref="F30:J30"/>
    <mergeCell ref="K30:R30"/>
    <mergeCell ref="B25:C25"/>
    <mergeCell ref="D25:M25"/>
    <mergeCell ref="N25:T25"/>
    <mergeCell ref="U25:W25"/>
    <mergeCell ref="Z25:AA25"/>
    <mergeCell ref="B24:C24"/>
    <mergeCell ref="D24:M24"/>
    <mergeCell ref="N24:T24"/>
    <mergeCell ref="U24:W24"/>
    <mergeCell ref="Z24:AA24"/>
    <mergeCell ref="B23:C23"/>
    <mergeCell ref="D23:M23"/>
    <mergeCell ref="N23:T23"/>
    <mergeCell ref="U23:W23"/>
    <mergeCell ref="Z23:AA23"/>
    <mergeCell ref="B22:C22"/>
    <mergeCell ref="D22:M22"/>
    <mergeCell ref="N22:T22"/>
    <mergeCell ref="U22:W22"/>
    <mergeCell ref="Z22:AA22"/>
    <mergeCell ref="B21:C21"/>
    <mergeCell ref="D21:M21"/>
    <mergeCell ref="N21:T21"/>
    <mergeCell ref="U21:W21"/>
    <mergeCell ref="Z21:AA21"/>
    <mergeCell ref="B20:C20"/>
    <mergeCell ref="D20:M20"/>
    <mergeCell ref="N20:T20"/>
    <mergeCell ref="U20:W20"/>
    <mergeCell ref="Z20:AA20"/>
    <mergeCell ref="B19:C19"/>
    <mergeCell ref="D19:M19"/>
    <mergeCell ref="N19:T19"/>
    <mergeCell ref="U19:W19"/>
    <mergeCell ref="Z19:AA19"/>
    <mergeCell ref="B18:C18"/>
    <mergeCell ref="D18:M18"/>
    <mergeCell ref="N18:T18"/>
    <mergeCell ref="U18:W18"/>
    <mergeCell ref="Z18:AA18"/>
    <mergeCell ref="B17:C17"/>
    <mergeCell ref="D17:M17"/>
    <mergeCell ref="N17:T17"/>
    <mergeCell ref="U17:W17"/>
    <mergeCell ref="Z17:AA17"/>
    <mergeCell ref="B13:C13"/>
    <mergeCell ref="D13:M13"/>
    <mergeCell ref="N13:T13"/>
    <mergeCell ref="U13:W13"/>
    <mergeCell ref="Z13:AA13"/>
    <mergeCell ref="B16:C16"/>
    <mergeCell ref="D16:M16"/>
    <mergeCell ref="N16:T16"/>
    <mergeCell ref="U16:W16"/>
    <mergeCell ref="Z16:AA16"/>
    <mergeCell ref="B15:C15"/>
    <mergeCell ref="D15:M15"/>
    <mergeCell ref="N15:T15"/>
    <mergeCell ref="U15:W15"/>
    <mergeCell ref="Z15:AA15"/>
    <mergeCell ref="P1:V1"/>
    <mergeCell ref="R2:U2"/>
    <mergeCell ref="H3:Z3"/>
    <mergeCell ref="A6:AB6"/>
    <mergeCell ref="B9:AA9"/>
    <mergeCell ref="B26:Y26"/>
    <mergeCell ref="B55:Y55"/>
    <mergeCell ref="B77:Y77"/>
    <mergeCell ref="B112:Y112"/>
    <mergeCell ref="B12:C12"/>
    <mergeCell ref="D12:M12"/>
    <mergeCell ref="N12:T12"/>
    <mergeCell ref="U12:W12"/>
    <mergeCell ref="Z12:AA12"/>
    <mergeCell ref="B11:C11"/>
    <mergeCell ref="D11:M11"/>
    <mergeCell ref="N11:T11"/>
    <mergeCell ref="U11:W11"/>
    <mergeCell ref="Z11:AA11"/>
    <mergeCell ref="B14:C14"/>
    <mergeCell ref="D14:M14"/>
    <mergeCell ref="N14:T14"/>
    <mergeCell ref="U14:W14"/>
    <mergeCell ref="Z14:AA14"/>
    <mergeCell ref="AJ22:AL22"/>
    <mergeCell ref="AJ23:AL23"/>
    <mergeCell ref="AJ24:AL24"/>
    <mergeCell ref="AJ25:AL25"/>
    <mergeCell ref="AJ26:AL26"/>
    <mergeCell ref="AJ13:AL13"/>
    <mergeCell ref="AJ14:AL14"/>
    <mergeCell ref="AJ15:AL15"/>
    <mergeCell ref="AJ16:AL16"/>
    <mergeCell ref="AJ17:AL17"/>
    <mergeCell ref="AJ18:AL18"/>
    <mergeCell ref="AJ19:AL19"/>
    <mergeCell ref="AJ20:AL20"/>
    <mergeCell ref="AJ21:AL21"/>
  </mergeCells>
  <printOptions/>
  <pageMargins left="0" right="0" top="0" bottom="0" header="0" footer="0"/>
  <pageSetup horizontalDpi="300" verticalDpi="300" orientation="portrait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</dc:creator>
  <cp:keywords/>
  <dc:description/>
  <cp:lastModifiedBy>Pavlína Nykodémová</cp:lastModifiedBy>
  <dcterms:created xsi:type="dcterms:W3CDTF">2022-01-03T10:22:07Z</dcterms:created>
  <dcterms:modified xsi:type="dcterms:W3CDTF">2022-01-03T10:23:37Z</dcterms:modified>
  <cp:category/>
  <cp:version/>
  <cp:contentType/>
  <cp:contentStatus/>
</cp:coreProperties>
</file>