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2" windowHeight="8952" activeTab="1"/>
  </bookViews>
  <sheets>
    <sheet name="Krycí list rozpočtu" sheetId="1" r:id="rId1"/>
    <sheet name="rozpočet" sheetId="2" r:id="rId2"/>
  </sheets>
  <definedNames>
    <definedName name="_xlnm.Print_Area" localSheetId="1">'rozpočet'!$A$4:$F$32</definedName>
  </definedNames>
  <calcPr fullCalcOnLoad="1"/>
</workbook>
</file>

<file path=xl/sharedStrings.xml><?xml version="1.0" encoding="utf-8"?>
<sst xmlns="http://schemas.openxmlformats.org/spreadsheetml/2006/main" count="136" uniqueCount="102">
  <si>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</si>
  <si>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</si>
  <si>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</si>
  <si>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</si>
  <si>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</si>
  <si>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</si>
  <si>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</si>
  <si>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</si>
  <si>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</si>
  <si>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</si>
  <si>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</si>
  <si>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</si>
  <si>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</si>
  <si>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</si>
  <si>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</si>
  <si>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</si>
  <si>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</si>
  <si>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</si>
  <si>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</si>
  <si>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</si>
  <si>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</si>
  <si>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</si>
  <si>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</si>
  <si>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</si>
  <si>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</si>
  <si>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</si>
  <si>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</si>
  <si>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</si>
  <si>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</si>
  <si>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</si>
  <si>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</si>
  <si>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</si>
  <si>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</si>
  <si>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</si>
  <si>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</si>
  <si>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</si>
  <si>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</si>
  <si>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</si>
  <si>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</si>
  <si>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</si>
  <si>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</si>
  <si>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</si>
  <si>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</si>
  <si>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</si>
  <si>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</si>
  <si>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</si>
  <si>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</si>
  <si>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</si>
  <si>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</si>
  <si>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</si>
  <si>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</si>
  <si>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</si>
  <si>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</si>
  <si>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</si>
  <si>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</si>
  <si>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</si>
  <si>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</si>
  <si>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</si>
  <si>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</si>
  <si>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</si>
  <si>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</si>
  <si>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</si>
  <si>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</si>
  <si>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</si>
  <si>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</si>
  <si>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>ks</t>
  </si>
  <si>
    <t xml:space="preserve">Zpracoval:   </t>
  </si>
  <si>
    <t xml:space="preserve">Datum:   </t>
  </si>
  <si>
    <t>poznámky</t>
  </si>
  <si>
    <t>574A44</t>
  </si>
  <si>
    <t>spojovací postřik ze sil. emulze do 1,0kg/m2</t>
  </si>
  <si>
    <t xml:space="preserve">zpevnění krajnic z recyklátu do tl. 100mm  </t>
  </si>
  <si>
    <t>poplatky za likvidaci odpadu nekontaminovaných</t>
  </si>
  <si>
    <t xml:space="preserve">asfalt. beton ACO 11+  50/70 tl. 50 mm,  </t>
  </si>
  <si>
    <t xml:space="preserve">výšková úprava šachty, vpusti </t>
  </si>
  <si>
    <t>čištění vozovek samosběrem</t>
  </si>
  <si>
    <t>hmotnost              t</t>
  </si>
  <si>
    <t>hmotnost  celkem</t>
  </si>
  <si>
    <t>čištění krajnic od nánosu  tl do 100 mm s odvozem na skládku</t>
  </si>
  <si>
    <t>015112</t>
  </si>
  <si>
    <t>poplatky fotodokumentace (flasch disk)</t>
  </si>
  <si>
    <t>poplatky - geodetického zaměření</t>
  </si>
  <si>
    <t>frézování zpevněných ploch asfaltových tl. do 100 mm</t>
  </si>
  <si>
    <t>574D46</t>
  </si>
  <si>
    <t>asfaltový beton pro ložní vrstvy ACL16+, 16S tl. 50 mm</t>
  </si>
  <si>
    <t>frézování drážky o průměru do 200 mm2</t>
  </si>
  <si>
    <t>těsnění dilat.spar asfalt.zálivkou o průměru do 200 mm2</t>
  </si>
  <si>
    <r>
      <t xml:space="preserve">Číslo položky   </t>
    </r>
    <r>
      <rPr>
        <sz val="9"/>
        <rFont val="Arial"/>
        <family val="2"/>
      </rPr>
      <t>OTSKP</t>
    </r>
  </si>
  <si>
    <t>Opravy 2022</t>
  </si>
  <si>
    <t xml:space="preserve">Schválil </t>
  </si>
  <si>
    <t>vedoucí TSÚ+PÚ: Lenka Chmelová</t>
  </si>
  <si>
    <t>Zpracoval</t>
  </si>
  <si>
    <t>provozní cestmistr: Bc. Tomáš Karásek</t>
  </si>
  <si>
    <t>Zpracoval:   Bc. Tomáš Karásek</t>
  </si>
  <si>
    <t>Datum: 28.3.2022</t>
  </si>
  <si>
    <t>Bc. Tomáš Karásek</t>
  </si>
  <si>
    <t>III/0108 - Radonice – hr.hl.m.Praha</t>
  </si>
  <si>
    <t>Stavba: III/0108 - Radonice – hr.hl.m.Praha</t>
  </si>
  <si>
    <t>Objekt:    sil. III/0108                   km  0,000 - 1,111</t>
  </si>
  <si>
    <t>VDZ (V2 - 12,5 cm), barvou,  základní</t>
  </si>
  <si>
    <t xml:space="preserve">VDZ (V2 -12,5 cm), plast, retroreflexní </t>
  </si>
  <si>
    <t>čištění příkopů od nánosu do 0,5m3/m s odvozem na skládku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</si>
</sst>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6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0" borderId="10" xfId="0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horizontal="right" vertical="top"/>
      <protection/>
    </xf>
    <xf numFmtId="4" fontId="10" fillId="0" borderId="12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0" fontId="10" fillId="0" borderId="14" xfId="0" applyFont="1" applyBorder="1" applyAlignment="1" applyProtection="1">
      <alignment vertical="top"/>
      <protection/>
    </xf>
    <xf numFmtId="4" fontId="9" fillId="0" borderId="14" xfId="0" applyNumberFormat="1" applyFont="1" applyBorder="1" applyAlignment="1" applyProtection="1">
      <alignment horizontal="right" vertical="top"/>
      <protection/>
    </xf>
    <xf numFmtId="4" fontId="10" fillId="0" borderId="15" xfId="0" applyNumberFormat="1" applyFont="1" applyBorder="1" applyAlignment="1" applyProtection="1">
      <alignment vertical="top"/>
      <protection/>
    </xf>
    <xf numFmtId="2" fontId="9" fillId="0" borderId="16" xfId="0" applyNumberFormat="1" applyFont="1" applyFill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5" fillId="33" borderId="17" xfId="0" applyNumberFormat="1" applyFont="1" applyFill="1" applyBorder="1" applyAlignment="1" applyProtection="1">
      <alignment horizontal="center" vertical="center"/>
      <protection/>
    </xf>
    <xf numFmtId="49" fontId="15" fillId="33" borderId="18" xfId="0" applyNumberFormat="1" applyFont="1" applyFill="1" applyBorder="1" applyAlignment="1" applyProtection="1">
      <alignment horizontal="center" vertical="center"/>
      <protection/>
    </xf>
    <xf numFmtId="49" fontId="17" fillId="0" borderId="11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4" fontId="17" fillId="33" borderId="10" xfId="0" applyNumberFormat="1" applyFont="1" applyFill="1" applyBorder="1" applyAlignment="1" applyProtection="1">
      <alignment horizontal="right"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4" fontId="17" fillId="33" borderId="12" xfId="0" applyNumberFormat="1" applyFont="1" applyFill="1" applyBorder="1" applyAlignment="1" applyProtection="1">
      <alignment horizontal="right"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top"/>
      <protection/>
    </xf>
    <xf numFmtId="0" fontId="18" fillId="0" borderId="10" xfId="0" applyFont="1" applyBorder="1" applyAlignment="1" applyProtection="1">
      <alignment vertical="top"/>
      <protection/>
    </xf>
    <xf numFmtId="0" fontId="18" fillId="0" borderId="1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4" xfId="0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vertical="top" wrapText="1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10" xfId="0" applyBorder="1" applyAlignment="1" applyProtection="1">
      <alignment horizontal="center" vertical="top"/>
      <protection/>
    </xf>
    <xf numFmtId="3" fontId="0" fillId="0" borderId="10" xfId="0" applyNumberFormat="1" applyBorder="1" applyAlignment="1" applyProtection="1">
      <alignment vertical="top"/>
      <protection/>
    </xf>
    <xf numFmtId="0" fontId="18" fillId="0" borderId="24" xfId="0" applyFont="1" applyBorder="1" applyAlignment="1" applyProtection="1">
      <alignment horizontal="center" vertical="top"/>
      <protection/>
    </xf>
    <xf numFmtId="2" fontId="18" fillId="0" borderId="10" xfId="0" applyNumberFormat="1" applyFont="1" applyBorder="1" applyAlignment="1" applyProtection="1">
      <alignment horizontal="center" vertical="top"/>
      <protection/>
    </xf>
    <xf numFmtId="3" fontId="18" fillId="0" borderId="10" xfId="0" applyNumberFormat="1" applyFont="1" applyBorder="1" applyAlignment="1" applyProtection="1">
      <alignment vertical="top"/>
      <protection/>
    </xf>
    <xf numFmtId="0" fontId="18" fillId="0" borderId="10" xfId="0" applyFont="1" applyBorder="1" applyAlignment="1" applyProtection="1">
      <alignment horizontal="center" vertical="top"/>
      <protection/>
    </xf>
    <xf numFmtId="0" fontId="18" fillId="0" borderId="24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3" fontId="18" fillId="0" borderId="1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5" xfId="0" applyBorder="1" applyAlignment="1" applyProtection="1">
      <alignment horizontal="center" vertical="top"/>
      <protection/>
    </xf>
    <xf numFmtId="3" fontId="0" fillId="0" borderId="25" xfId="0" applyNumberFormat="1" applyBorder="1" applyAlignment="1" applyProtection="1">
      <alignment vertical="top"/>
      <protection/>
    </xf>
    <xf numFmtId="0" fontId="0" fillId="0" borderId="25" xfId="0" applyBorder="1" applyAlignment="1" applyProtection="1">
      <alignment vertical="top"/>
      <protection/>
    </xf>
    <xf numFmtId="4" fontId="9" fillId="0" borderId="10" xfId="0" applyNumberFormat="1" applyFont="1" applyFill="1" applyBorder="1" applyAlignment="1" applyProtection="1">
      <alignment vertical="top"/>
      <protection/>
    </xf>
    <xf numFmtId="0" fontId="10" fillId="0" borderId="18" xfId="0" applyFont="1" applyFill="1" applyBorder="1" applyAlignment="1" applyProtection="1">
      <alignment vertical="top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vertical="top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2" fontId="9" fillId="0" borderId="10" xfId="0" applyNumberFormat="1" applyFont="1" applyFill="1" applyBorder="1" applyAlignment="1" applyProtection="1">
      <alignment vertical="top"/>
      <protection/>
    </xf>
    <xf numFmtId="4" fontId="9" fillId="0" borderId="12" xfId="0" applyNumberFormat="1" applyFont="1" applyFill="1" applyBorder="1" applyAlignment="1" applyProtection="1">
      <alignment vertical="top"/>
      <protection/>
    </xf>
    <xf numFmtId="1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vertical="center"/>
      <protection/>
    </xf>
    <xf numFmtId="2" fontId="9" fillId="0" borderId="10" xfId="0" applyNumberFormat="1" applyFont="1" applyFill="1" applyBorder="1" applyAlignment="1" applyProtection="1">
      <alignment vertical="center"/>
      <protection/>
    </xf>
    <xf numFmtId="4" fontId="9" fillId="0" borderId="10" xfId="0" applyNumberFormat="1" applyFont="1" applyFill="1" applyBorder="1" applyAlignment="1" applyProtection="1">
      <alignment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26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vertical="top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4" fontId="9" fillId="0" borderId="27" xfId="0" applyNumberFormat="1" applyFont="1" applyFill="1" applyBorder="1" applyAlignment="1" applyProtection="1">
      <alignment vertical="top"/>
      <protection/>
    </xf>
    <xf numFmtId="0" fontId="10" fillId="0" borderId="28" xfId="0" applyFont="1" applyFill="1" applyBorder="1" applyAlignment="1" applyProtection="1">
      <alignment vertical="top"/>
      <protection/>
    </xf>
    <xf numFmtId="4" fontId="10" fillId="0" borderId="29" xfId="0" applyNumberFormat="1" applyFont="1" applyFill="1" applyBorder="1" applyAlignment="1" applyProtection="1">
      <alignment vertical="top"/>
      <protection/>
    </xf>
    <xf numFmtId="0" fontId="10" fillId="0" borderId="30" xfId="0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2" fontId="9" fillId="0" borderId="28" xfId="0" applyNumberFormat="1" applyFont="1" applyFill="1" applyBorder="1" applyAlignment="1" applyProtection="1">
      <alignment vertical="top"/>
      <protection/>
    </xf>
    <xf numFmtId="4" fontId="9" fillId="0" borderId="28" xfId="0" applyNumberFormat="1" applyFont="1" applyFill="1" applyBorder="1" applyAlignment="1" applyProtection="1">
      <alignment vertical="top"/>
      <protection/>
    </xf>
    <xf numFmtId="4" fontId="9" fillId="0" borderId="31" xfId="0" applyNumberFormat="1" applyFont="1" applyFill="1" applyBorder="1" applyAlignment="1" applyProtection="1">
      <alignment vertical="top"/>
      <protection/>
    </xf>
    <xf numFmtId="4" fontId="9" fillId="0" borderId="16" xfId="0" applyNumberFormat="1" applyFont="1" applyFill="1" applyBorder="1" applyAlignment="1" applyProtection="1">
      <alignment vertical="top"/>
      <protection/>
    </xf>
    <xf numFmtId="0" fontId="10" fillId="34" borderId="32" xfId="0" applyFont="1" applyFill="1" applyBorder="1" applyAlignment="1" applyProtection="1">
      <alignment vertical="top" wrapText="1"/>
      <protection/>
    </xf>
    <xf numFmtId="0" fontId="10" fillId="34" borderId="33" xfId="0" applyFont="1" applyFill="1" applyBorder="1" applyAlignment="1" applyProtection="1">
      <alignment vertical="top"/>
      <protection/>
    </xf>
    <xf numFmtId="0" fontId="10" fillId="34" borderId="33" xfId="0" applyFont="1" applyFill="1" applyBorder="1" applyAlignment="1" applyProtection="1">
      <alignment horizontal="center" vertical="top"/>
      <protection/>
    </xf>
    <xf numFmtId="0" fontId="10" fillId="34" borderId="34" xfId="0" applyFont="1" applyFill="1" applyBorder="1" applyAlignment="1" applyProtection="1">
      <alignment vertical="top"/>
      <protection/>
    </xf>
    <xf numFmtId="4" fontId="9" fillId="0" borderId="17" xfId="0" applyNumberFormat="1" applyFont="1" applyFill="1" applyBorder="1" applyAlignment="1" applyProtection="1">
      <alignment vertical="top"/>
      <protection/>
    </xf>
    <xf numFmtId="4" fontId="9" fillId="0" borderId="18" xfId="0" applyNumberFormat="1" applyFont="1" applyFill="1" applyBorder="1" applyAlignment="1" applyProtection="1">
      <alignment horizontal="right" vertical="top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left" vertical="center"/>
      <protection/>
    </xf>
    <xf numFmtId="0" fontId="13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49" fontId="20" fillId="0" borderId="18" xfId="0" applyNumberFormat="1" applyFont="1" applyFill="1" applyBorder="1" applyAlignment="1" applyProtection="1">
      <alignment horizontal="left" vertical="center" wrapText="1"/>
      <protection/>
    </xf>
    <xf numFmtId="49" fontId="20" fillId="0" borderId="10" xfId="0" applyNumberFormat="1" applyFont="1" applyFill="1" applyBorder="1" applyAlignment="1" applyProtection="1">
      <alignment horizontal="left" vertical="center" wrapText="1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49" fontId="13" fillId="0" borderId="29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35" xfId="0" applyNumberFormat="1" applyFont="1" applyFill="1" applyBorder="1" applyAlignment="1" applyProtection="1">
      <alignment horizontal="left" vertical="center" wrapText="1"/>
      <protection/>
    </xf>
    <xf numFmtId="0" fontId="13" fillId="0" borderId="36" xfId="0" applyFont="1" applyBorder="1" applyAlignment="1" applyProtection="1">
      <alignment vertical="center" wrapText="1"/>
      <protection/>
    </xf>
    <xf numFmtId="0" fontId="13" fillId="0" borderId="37" xfId="0" applyFont="1" applyBorder="1" applyAlignment="1" applyProtection="1">
      <alignment vertical="center" wrapText="1"/>
      <protection/>
    </xf>
    <xf numFmtId="0" fontId="13" fillId="0" borderId="38" xfId="0" applyFont="1" applyBorder="1" applyAlignment="1" applyProtection="1">
      <alignment vertical="center" wrapText="1"/>
      <protection/>
    </xf>
    <xf numFmtId="14" fontId="13" fillId="0" borderId="10" xfId="0" applyNumberFormat="1" applyFont="1" applyFill="1" applyBorder="1" applyAlignment="1" applyProtection="1">
      <alignment horizontal="left" vertical="center"/>
      <protection/>
    </xf>
    <xf numFmtId="14" fontId="13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2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22" xfId="0" applyNumberFormat="1" applyFont="1" applyFill="1" applyBorder="1" applyAlignment="1" applyProtection="1">
      <alignment horizontal="center" vertical="center"/>
      <protection/>
    </xf>
    <xf numFmtId="49" fontId="16" fillId="0" borderId="18" xfId="0" applyNumberFormat="1" applyFont="1" applyFill="1" applyBorder="1" applyAlignment="1" applyProtection="1">
      <alignment horizontal="left" vertical="center"/>
      <protection/>
    </xf>
    <xf numFmtId="0" fontId="16" fillId="0" borderId="18" xfId="0" applyNumberFormat="1" applyFont="1" applyFill="1" applyBorder="1" applyAlignment="1" applyProtection="1">
      <alignment horizontal="left" vertical="center"/>
      <protection/>
    </xf>
    <xf numFmtId="0" fontId="16" fillId="0" borderId="2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49" fontId="17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left" vertical="center"/>
      <protection/>
    </xf>
    <xf numFmtId="49" fontId="17" fillId="0" borderId="10" xfId="0" applyNumberFormat="1" applyFont="1" applyFill="1" applyBorder="1" applyAlignment="1" applyProtection="1">
      <alignment horizontal="left" vertical="center"/>
      <protection/>
    </xf>
    <xf numFmtId="49" fontId="17" fillId="33" borderId="11" xfId="0" applyNumberFormat="1" applyFont="1" applyFill="1" applyBorder="1" applyAlignment="1" applyProtection="1">
      <alignment horizontal="left" vertical="center"/>
      <protection/>
    </xf>
    <xf numFmtId="0" fontId="17" fillId="33" borderId="10" xfId="0" applyNumberFormat="1" applyFont="1" applyFill="1" applyBorder="1" applyAlignment="1" applyProtection="1">
      <alignment horizontal="left" vertical="center"/>
      <protection/>
    </xf>
    <xf numFmtId="49" fontId="17" fillId="33" borderId="10" xfId="0" applyNumberFormat="1" applyFont="1" applyFill="1" applyBorder="1" applyAlignment="1" applyProtection="1">
      <alignment horizontal="left" vertical="center"/>
      <protection/>
    </xf>
    <xf numFmtId="49" fontId="9" fillId="0" borderId="39" xfId="0" applyNumberFormat="1" applyFont="1" applyFill="1" applyBorder="1" applyAlignment="1" applyProtection="1">
      <alignment horizontal="left" vertical="center"/>
      <protection/>
    </xf>
    <xf numFmtId="0" fontId="9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36" xfId="0" applyNumberFormat="1" applyFont="1" applyFill="1" applyBorder="1" applyAlignment="1" applyProtection="1">
      <alignment horizontal="left" vertical="center"/>
      <protection/>
    </xf>
    <xf numFmtId="49" fontId="9" fillId="0" borderId="35" xfId="0" applyNumberFormat="1" applyFont="1" applyFill="1" applyBorder="1" applyAlignment="1" applyProtection="1">
      <alignment horizontal="left" vertical="center"/>
      <protection/>
    </xf>
    <xf numFmtId="0" fontId="9" fillId="0" borderId="40" xfId="0" applyNumberFormat="1" applyFont="1" applyFill="1" applyBorder="1" applyAlignment="1" applyProtection="1">
      <alignment horizontal="left" vertical="center"/>
      <protection/>
    </xf>
    <xf numFmtId="49" fontId="9" fillId="0" borderId="23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41" xfId="0" applyNumberFormat="1" applyFont="1" applyFill="1" applyBorder="1" applyAlignment="1" applyProtection="1">
      <alignment horizontal="left" vertical="center"/>
      <protection/>
    </xf>
    <xf numFmtId="49" fontId="9" fillId="0" borderId="42" xfId="0" applyNumberFormat="1" applyFont="1" applyFill="1" applyBorder="1" applyAlignment="1" applyProtection="1">
      <alignment horizontal="left" vertical="center"/>
      <protection/>
    </xf>
    <xf numFmtId="0" fontId="9" fillId="0" borderId="22" xfId="0" applyNumberFormat="1" applyFont="1" applyFill="1" applyBorder="1" applyAlignment="1" applyProtection="1">
      <alignment horizontal="left" vertical="center"/>
      <protection/>
    </xf>
    <xf numFmtId="49" fontId="9" fillId="0" borderId="43" xfId="0" applyNumberFormat="1" applyFont="1" applyFill="1" applyBorder="1" applyAlignment="1" applyProtection="1">
      <alignment horizontal="left" vertical="center"/>
      <protection/>
    </xf>
    <xf numFmtId="0" fontId="9" fillId="0" borderId="44" xfId="0" applyNumberFormat="1" applyFont="1" applyFill="1" applyBorder="1" applyAlignment="1" applyProtection="1">
      <alignment horizontal="left" vertical="center"/>
      <protection/>
    </xf>
    <xf numFmtId="0" fontId="9" fillId="0" borderId="45" xfId="0" applyNumberFormat="1" applyFont="1" applyFill="1" applyBorder="1" applyAlignment="1" applyProtection="1">
      <alignment horizontal="left" vertical="center"/>
      <protection/>
    </xf>
    <xf numFmtId="49" fontId="9" fillId="0" borderId="46" xfId="0" applyNumberFormat="1" applyFont="1" applyFill="1" applyBorder="1" applyAlignment="1" applyProtection="1">
      <alignment horizontal="left" vertical="center"/>
      <protection/>
    </xf>
    <xf numFmtId="0" fontId="9" fillId="0" borderId="47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57150</xdr:rowOff>
    </xdr:from>
    <xdr:to>
      <xdr:col>2</xdr:col>
      <xdr:colOff>1362075</xdr:colOff>
      <xdr:row>31</xdr:row>
      <xdr:rowOff>9525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5900"/>
          <a:ext cx="2800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M9" sqref="M9"/>
    </sheetView>
  </sheetViews>
  <sheetFormatPr defaultColWidth="13.33203125" defaultRowHeight="10.5"/>
  <cols>
    <col min="1" max="1" width="13.33203125" style="32" customWidth="1"/>
    <col min="2" max="2" width="11.83203125" style="32" customWidth="1"/>
    <col min="3" max="3" width="25.33203125" style="32" customWidth="1"/>
    <col min="4" max="4" width="11.83203125" style="32" customWidth="1"/>
    <col min="5" max="5" width="16.33203125" style="32" customWidth="1"/>
    <col min="6" max="6" width="26.33203125" style="32" customWidth="1"/>
    <col min="7" max="7" width="13.33203125" style="32" customWidth="1"/>
    <col min="8" max="8" width="13.83203125" style="32" customWidth="1"/>
    <col min="9" max="9" width="26.16015625" style="32" customWidth="1"/>
    <col min="10" max="10" width="13.33203125" style="32" customWidth="1"/>
    <col min="11" max="11" width="13.66015625" style="32" bestFit="1" customWidth="1"/>
    <col min="12" max="16384" width="13.33203125" style="32" customWidth="1"/>
  </cols>
  <sheetData>
    <row r="1" spans="1:9" ht="28.5" customHeight="1" thickBot="1">
      <c r="A1" s="112" t="s">
        <v>17</v>
      </c>
      <c r="B1" s="113"/>
      <c r="C1" s="113"/>
      <c r="D1" s="113"/>
      <c r="E1" s="113"/>
      <c r="F1" s="113"/>
      <c r="G1" s="113"/>
      <c r="H1" s="113"/>
      <c r="I1" s="113"/>
    </row>
    <row r="2" spans="1:10" ht="12.75" customHeight="1">
      <c r="A2" s="114" t="s">
        <v>18</v>
      </c>
      <c r="B2" s="115"/>
      <c r="C2" s="118" t="s">
        <v>96</v>
      </c>
      <c r="D2" s="118"/>
      <c r="E2" s="120" t="s">
        <v>19</v>
      </c>
      <c r="F2" s="120" t="s">
        <v>20</v>
      </c>
      <c r="G2" s="115"/>
      <c r="H2" s="120" t="s">
        <v>21</v>
      </c>
      <c r="I2" s="121"/>
      <c r="J2" s="33"/>
    </row>
    <row r="3" spans="1:10" ht="12.75">
      <c r="A3" s="116"/>
      <c r="B3" s="117"/>
      <c r="C3" s="119"/>
      <c r="D3" s="119"/>
      <c r="E3" s="117"/>
      <c r="F3" s="117"/>
      <c r="G3" s="117"/>
      <c r="H3" s="117"/>
      <c r="I3" s="122"/>
      <c r="J3" s="33"/>
    </row>
    <row r="4" spans="1:10" ht="12.75">
      <c r="A4" s="123" t="s">
        <v>22</v>
      </c>
      <c r="B4" s="117"/>
      <c r="C4" s="124" t="s">
        <v>88</v>
      </c>
      <c r="D4" s="117"/>
      <c r="E4" s="124" t="s">
        <v>23</v>
      </c>
      <c r="F4" s="124"/>
      <c r="G4" s="117"/>
      <c r="H4" s="124" t="s">
        <v>21</v>
      </c>
      <c r="I4" s="125"/>
      <c r="J4" s="33"/>
    </row>
    <row r="5" spans="1:10" ht="12.75">
      <c r="A5" s="116"/>
      <c r="B5" s="117"/>
      <c r="C5" s="117"/>
      <c r="D5" s="117"/>
      <c r="E5" s="117"/>
      <c r="F5" s="117"/>
      <c r="G5" s="117"/>
      <c r="H5" s="117"/>
      <c r="I5" s="122"/>
      <c r="J5" s="33"/>
    </row>
    <row r="6" spans="1:10" ht="12.75" customHeight="1">
      <c r="A6" s="123" t="s">
        <v>24</v>
      </c>
      <c r="B6" s="117"/>
      <c r="C6" s="126" t="s">
        <v>5</v>
      </c>
      <c r="D6" s="127"/>
      <c r="E6" s="124" t="s">
        <v>25</v>
      </c>
      <c r="F6" s="124"/>
      <c r="G6" s="117"/>
      <c r="H6" s="124" t="s">
        <v>21</v>
      </c>
      <c r="I6" s="125"/>
      <c r="J6" s="33"/>
    </row>
    <row r="7" spans="1:10" ht="12.75">
      <c r="A7" s="116"/>
      <c r="B7" s="117"/>
      <c r="C7" s="128"/>
      <c r="D7" s="129"/>
      <c r="E7" s="117"/>
      <c r="F7" s="117"/>
      <c r="G7" s="117"/>
      <c r="H7" s="117"/>
      <c r="I7" s="122"/>
      <c r="J7" s="33"/>
    </row>
    <row r="8" spans="1:10" ht="12.75">
      <c r="A8" s="123" t="s">
        <v>26</v>
      </c>
      <c r="B8" s="117"/>
      <c r="C8" s="130"/>
      <c r="D8" s="117"/>
      <c r="E8" s="124" t="s">
        <v>27</v>
      </c>
      <c r="F8" s="117"/>
      <c r="G8" s="117"/>
      <c r="H8" s="124" t="s">
        <v>28</v>
      </c>
      <c r="I8" s="125"/>
      <c r="J8" s="33"/>
    </row>
    <row r="9" spans="1:10" ht="12.75">
      <c r="A9" s="116"/>
      <c r="B9" s="117"/>
      <c r="C9" s="117"/>
      <c r="D9" s="117"/>
      <c r="E9" s="117"/>
      <c r="F9" s="117"/>
      <c r="G9" s="117"/>
      <c r="H9" s="117"/>
      <c r="I9" s="122"/>
      <c r="J9" s="33"/>
    </row>
    <row r="10" spans="1:10" ht="12.75">
      <c r="A10" s="123" t="s">
        <v>29</v>
      </c>
      <c r="B10" s="117"/>
      <c r="C10" s="124"/>
      <c r="D10" s="117"/>
      <c r="E10" s="124" t="s">
        <v>30</v>
      </c>
      <c r="F10" s="124" t="s">
        <v>95</v>
      </c>
      <c r="G10" s="117"/>
      <c r="H10" s="124" t="s">
        <v>31</v>
      </c>
      <c r="I10" s="131">
        <v>44648</v>
      </c>
      <c r="J10" s="33"/>
    </row>
    <row r="11" spans="1:10" ht="12.75">
      <c r="A11" s="116"/>
      <c r="B11" s="117"/>
      <c r="C11" s="117"/>
      <c r="D11" s="117"/>
      <c r="E11" s="117"/>
      <c r="F11" s="117"/>
      <c r="G11" s="117"/>
      <c r="H11" s="117"/>
      <c r="I11" s="122"/>
      <c r="J11" s="33"/>
    </row>
    <row r="12" spans="1:9" ht="23.25" customHeight="1" thickBot="1">
      <c r="A12" s="132" t="s">
        <v>32</v>
      </c>
      <c r="B12" s="133"/>
      <c r="C12" s="133"/>
      <c r="D12" s="133"/>
      <c r="E12" s="133"/>
      <c r="F12" s="133"/>
      <c r="G12" s="133"/>
      <c r="H12" s="133"/>
      <c r="I12" s="134"/>
    </row>
    <row r="13" spans="1:10" ht="26.25" customHeight="1">
      <c r="A13" s="34" t="s">
        <v>33</v>
      </c>
      <c r="B13" s="135" t="s">
        <v>34</v>
      </c>
      <c r="C13" s="136"/>
      <c r="D13" s="35" t="s">
        <v>35</v>
      </c>
      <c r="E13" s="135" t="s">
        <v>36</v>
      </c>
      <c r="F13" s="136"/>
      <c r="G13" s="35" t="s">
        <v>37</v>
      </c>
      <c r="H13" s="135" t="s">
        <v>38</v>
      </c>
      <c r="I13" s="137"/>
      <c r="J13" s="33"/>
    </row>
    <row r="14" spans="1:10" ht="15" customHeight="1">
      <c r="A14" s="36" t="s">
        <v>39</v>
      </c>
      <c r="B14" s="37" t="s">
        <v>40</v>
      </c>
      <c r="C14" s="38">
        <f>SUM(rozpočet!F29)</f>
        <v>0</v>
      </c>
      <c r="D14" s="138" t="s">
        <v>41</v>
      </c>
      <c r="E14" s="139"/>
      <c r="F14" s="38">
        <v>0</v>
      </c>
      <c r="G14" s="138" t="s">
        <v>42</v>
      </c>
      <c r="H14" s="139"/>
      <c r="I14" s="39">
        <v>0</v>
      </c>
      <c r="J14" s="33"/>
    </row>
    <row r="15" spans="1:11" ht="15" customHeight="1">
      <c r="A15" s="36"/>
      <c r="B15" s="37" t="s">
        <v>43</v>
      </c>
      <c r="C15" s="38">
        <v>0</v>
      </c>
      <c r="D15" s="138" t="s">
        <v>44</v>
      </c>
      <c r="E15" s="139"/>
      <c r="F15" s="38">
        <v>0</v>
      </c>
      <c r="G15" s="138" t="s">
        <v>45</v>
      </c>
      <c r="H15" s="139"/>
      <c r="I15" s="39">
        <v>0</v>
      </c>
      <c r="J15" s="33"/>
      <c r="K15" s="40"/>
    </row>
    <row r="16" spans="1:10" ht="15" customHeight="1">
      <c r="A16" s="36" t="s">
        <v>46</v>
      </c>
      <c r="B16" s="37" t="s">
        <v>40</v>
      </c>
      <c r="C16" s="38">
        <v>0</v>
      </c>
      <c r="D16" s="138" t="s">
        <v>47</v>
      </c>
      <c r="E16" s="139"/>
      <c r="F16" s="38">
        <v>0</v>
      </c>
      <c r="G16" s="138" t="s">
        <v>48</v>
      </c>
      <c r="H16" s="139"/>
      <c r="I16" s="39">
        <v>0</v>
      </c>
      <c r="J16" s="33"/>
    </row>
    <row r="17" spans="1:10" ht="15" customHeight="1">
      <c r="A17" s="36"/>
      <c r="B17" s="37" t="s">
        <v>43</v>
      </c>
      <c r="C17" s="38">
        <v>0</v>
      </c>
      <c r="D17" s="138"/>
      <c r="E17" s="139"/>
      <c r="F17" s="41"/>
      <c r="G17" s="138" t="s">
        <v>49</v>
      </c>
      <c r="H17" s="139"/>
      <c r="I17" s="39">
        <v>0</v>
      </c>
      <c r="J17" s="33"/>
    </row>
    <row r="18" spans="1:10" ht="15" customHeight="1">
      <c r="A18" s="36" t="s">
        <v>50</v>
      </c>
      <c r="B18" s="37" t="s">
        <v>40</v>
      </c>
      <c r="C18" s="38">
        <v>0</v>
      </c>
      <c r="D18" s="138"/>
      <c r="E18" s="139"/>
      <c r="F18" s="41"/>
      <c r="G18" s="138" t="s">
        <v>51</v>
      </c>
      <c r="H18" s="139"/>
      <c r="I18" s="39">
        <v>0</v>
      </c>
      <c r="J18" s="33"/>
    </row>
    <row r="19" spans="1:10" ht="15" customHeight="1">
      <c r="A19" s="36"/>
      <c r="B19" s="37" t="s">
        <v>43</v>
      </c>
      <c r="C19" s="38">
        <v>0</v>
      </c>
      <c r="D19" s="138"/>
      <c r="E19" s="139"/>
      <c r="F19" s="41"/>
      <c r="G19" s="138" t="s">
        <v>52</v>
      </c>
      <c r="H19" s="139"/>
      <c r="I19" s="39">
        <v>0</v>
      </c>
      <c r="J19" s="33"/>
    </row>
    <row r="20" spans="1:10" ht="15" customHeight="1">
      <c r="A20" s="140" t="s">
        <v>53</v>
      </c>
      <c r="B20" s="141"/>
      <c r="C20" s="38">
        <v>0</v>
      </c>
      <c r="D20" s="138"/>
      <c r="E20" s="139"/>
      <c r="F20" s="41"/>
      <c r="G20" s="138"/>
      <c r="H20" s="139"/>
      <c r="I20" s="42"/>
      <c r="J20" s="33"/>
    </row>
    <row r="21" spans="1:10" ht="15" customHeight="1">
      <c r="A21" s="140" t="s">
        <v>54</v>
      </c>
      <c r="B21" s="141"/>
      <c r="C21" s="38">
        <v>0</v>
      </c>
      <c r="D21" s="138"/>
      <c r="E21" s="139"/>
      <c r="F21" s="41"/>
      <c r="G21" s="138"/>
      <c r="H21" s="139"/>
      <c r="I21" s="42"/>
      <c r="J21" s="33"/>
    </row>
    <row r="22" spans="1:10" ht="16.5" customHeight="1">
      <c r="A22" s="140" t="s">
        <v>55</v>
      </c>
      <c r="B22" s="141"/>
      <c r="C22" s="38">
        <f>SUM(C14:C21)</f>
        <v>0</v>
      </c>
      <c r="D22" s="142" t="s">
        <v>56</v>
      </c>
      <c r="E22" s="141"/>
      <c r="F22" s="38">
        <f>SUM(F14:F21)</f>
        <v>0</v>
      </c>
      <c r="G22" s="142" t="s">
        <v>57</v>
      </c>
      <c r="H22" s="141"/>
      <c r="I22" s="39">
        <f>SUM(I14:I21)</f>
        <v>0</v>
      </c>
      <c r="J22" s="33"/>
    </row>
    <row r="23" spans="1:9" ht="12.75">
      <c r="A23" s="43"/>
      <c r="B23" s="44"/>
      <c r="C23" s="44"/>
      <c r="D23" s="44"/>
      <c r="E23" s="44"/>
      <c r="F23" s="44"/>
      <c r="G23" s="44"/>
      <c r="H23" s="44"/>
      <c r="I23" s="45"/>
    </row>
    <row r="24" spans="1:9" ht="15" customHeight="1">
      <c r="A24" s="143" t="s">
        <v>58</v>
      </c>
      <c r="B24" s="144"/>
      <c r="C24" s="46">
        <v>0</v>
      </c>
      <c r="D24" s="33"/>
      <c r="E24" s="33"/>
      <c r="F24" s="33"/>
      <c r="G24" s="33"/>
      <c r="H24" s="33"/>
      <c r="I24" s="47"/>
    </row>
    <row r="25" spans="1:10" ht="15" customHeight="1">
      <c r="A25" s="143" t="s">
        <v>59</v>
      </c>
      <c r="B25" s="144"/>
      <c r="C25" s="46">
        <v>0</v>
      </c>
      <c r="D25" s="145" t="s">
        <v>60</v>
      </c>
      <c r="E25" s="144"/>
      <c r="F25" s="46">
        <f>ROUND(C25*(14/100),2)</f>
        <v>0</v>
      </c>
      <c r="G25" s="145" t="s">
        <v>13</v>
      </c>
      <c r="H25" s="144"/>
      <c r="I25" s="48">
        <f>SUM(C24:C26)</f>
        <v>0</v>
      </c>
      <c r="J25" s="33"/>
    </row>
    <row r="26" spans="1:10" ht="15" customHeight="1">
      <c r="A26" s="143" t="s">
        <v>61</v>
      </c>
      <c r="B26" s="144"/>
      <c r="C26" s="46">
        <f>C22+F22*I22</f>
        <v>0</v>
      </c>
      <c r="D26" s="145" t="s">
        <v>6</v>
      </c>
      <c r="E26" s="144"/>
      <c r="F26" s="46">
        <f>ROUND(C26*(21/100),2)</f>
        <v>0</v>
      </c>
      <c r="G26" s="145" t="s">
        <v>62</v>
      </c>
      <c r="H26" s="144"/>
      <c r="I26" s="48">
        <f>SUM(F25:F26)+I25</f>
        <v>0</v>
      </c>
      <c r="J26" s="33"/>
    </row>
    <row r="27" spans="1:9" ht="12.75">
      <c r="A27" s="49"/>
      <c r="B27" s="33"/>
      <c r="C27" s="33"/>
      <c r="D27" s="33"/>
      <c r="E27" s="33"/>
      <c r="F27" s="33"/>
      <c r="G27" s="33"/>
      <c r="H27" s="33"/>
      <c r="I27" s="47"/>
    </row>
    <row r="28" spans="1:10" ht="14.25" customHeight="1">
      <c r="A28" s="146"/>
      <c r="B28" s="147"/>
      <c r="C28" s="148"/>
      <c r="D28" s="149" t="s">
        <v>89</v>
      </c>
      <c r="E28" s="147"/>
      <c r="F28" s="148"/>
      <c r="G28" s="149" t="s">
        <v>91</v>
      </c>
      <c r="H28" s="147"/>
      <c r="I28" s="150"/>
      <c r="J28" s="33"/>
    </row>
    <row r="29" spans="1:10" ht="14.25" customHeight="1">
      <c r="A29" s="151"/>
      <c r="B29" s="152"/>
      <c r="C29" s="153"/>
      <c r="D29" s="154" t="s">
        <v>90</v>
      </c>
      <c r="E29" s="152"/>
      <c r="F29" s="153"/>
      <c r="G29" s="154" t="s">
        <v>92</v>
      </c>
      <c r="H29" s="152"/>
      <c r="I29" s="155"/>
      <c r="J29" s="33"/>
    </row>
    <row r="30" spans="1:10" ht="14.25" customHeight="1">
      <c r="A30" s="151"/>
      <c r="B30" s="152"/>
      <c r="C30" s="153"/>
      <c r="D30" s="154"/>
      <c r="E30" s="152"/>
      <c r="F30" s="153"/>
      <c r="G30" s="154"/>
      <c r="H30" s="152"/>
      <c r="I30" s="155"/>
      <c r="J30" s="33"/>
    </row>
    <row r="31" spans="1:10" ht="14.25" customHeight="1">
      <c r="A31" s="151"/>
      <c r="B31" s="152"/>
      <c r="C31" s="153"/>
      <c r="D31" s="154"/>
      <c r="E31" s="152"/>
      <c r="F31" s="153"/>
      <c r="G31" s="154"/>
      <c r="H31" s="152"/>
      <c r="I31" s="155"/>
      <c r="J31" s="33"/>
    </row>
    <row r="32" spans="1:10" ht="14.25" customHeight="1" thickBot="1">
      <c r="A32" s="156"/>
      <c r="B32" s="157"/>
      <c r="C32" s="158"/>
      <c r="D32" s="159" t="s">
        <v>63</v>
      </c>
      <c r="E32" s="157"/>
      <c r="F32" s="158"/>
      <c r="G32" s="159" t="s">
        <v>63</v>
      </c>
      <c r="H32" s="157"/>
      <c r="I32" s="160"/>
      <c r="J32" s="33"/>
    </row>
    <row r="33" spans="1:9" ht="12.75">
      <c r="A33" s="33"/>
      <c r="B33" s="33"/>
      <c r="C33" s="33"/>
      <c r="D33" s="33"/>
      <c r="E33" s="33"/>
      <c r="F33" s="33"/>
      <c r="G33" s="33"/>
      <c r="H33" s="33"/>
      <c r="I33" s="33"/>
    </row>
  </sheetData>
  <sheetProtection/>
  <mergeCells count="78"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  <mergeCell ref="A28:C28"/>
    <mergeCell ref="D28:F28"/>
    <mergeCell ref="G28:I28"/>
    <mergeCell ref="A29:C29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tabSelected="1" zoomScalePageLayoutView="0" workbookViewId="0" topLeftCell="A1">
      <selection activeCell="L25" sqref="L25"/>
    </sheetView>
  </sheetViews>
  <sheetFormatPr defaultColWidth="10.5" defaultRowHeight="12" customHeight="1"/>
  <cols>
    <col min="1" max="1" width="16.33203125" style="2" customWidth="1"/>
    <col min="2" max="2" width="100.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" style="5" customWidth="1"/>
    <col min="7" max="7" width="14.33203125" style="61" hidden="1" customWidth="1"/>
    <col min="8" max="8" width="10.5" style="62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8" s="6" customFormat="1" ht="27.75" customHeight="1">
      <c r="A1" s="161" t="s">
        <v>5</v>
      </c>
      <c r="B1" s="161"/>
      <c r="C1" s="161"/>
      <c r="D1" s="161"/>
      <c r="E1" s="161"/>
      <c r="F1" s="161"/>
      <c r="H1" s="56"/>
    </row>
    <row r="2" spans="1:8" s="6" customFormat="1" ht="12.75" customHeight="1">
      <c r="A2" s="20" t="s">
        <v>97</v>
      </c>
      <c r="B2" s="7"/>
      <c r="C2" s="21" t="s">
        <v>5</v>
      </c>
      <c r="D2" s="7"/>
      <c r="E2" s="7"/>
      <c r="F2" s="7"/>
      <c r="G2" s="57"/>
      <c r="H2" s="56"/>
    </row>
    <row r="3" spans="1:8" s="6" customFormat="1" ht="12.75" customHeight="1">
      <c r="A3" s="20" t="s">
        <v>98</v>
      </c>
      <c r="B3" s="7"/>
      <c r="C3" s="7"/>
      <c r="D3" s="7"/>
      <c r="E3" s="14"/>
      <c r="F3" s="7"/>
      <c r="G3" s="57"/>
      <c r="H3" s="56"/>
    </row>
    <row r="4" spans="1:8" s="6" customFormat="1" ht="13.5" customHeight="1">
      <c r="A4" s="8"/>
      <c r="B4" s="7"/>
      <c r="C4" s="8"/>
      <c r="D4" s="7"/>
      <c r="E4" s="7"/>
      <c r="F4" s="7"/>
      <c r="G4" s="57"/>
      <c r="H4" s="56"/>
    </row>
    <row r="5" spans="1:8" s="6" customFormat="1" ht="1.5" customHeight="1">
      <c r="A5" s="9"/>
      <c r="B5" s="10"/>
      <c r="C5" s="11"/>
      <c r="D5" s="10"/>
      <c r="E5" s="12"/>
      <c r="F5" s="13"/>
      <c r="G5" s="58"/>
      <c r="H5" s="56"/>
    </row>
    <row r="6" spans="1:8" s="6" customFormat="1" ht="20.25" customHeight="1">
      <c r="A6" s="14" t="s">
        <v>15</v>
      </c>
      <c r="B6" s="14"/>
      <c r="C6" s="18"/>
      <c r="D6" s="14"/>
      <c r="E6" s="14"/>
      <c r="F6" s="14"/>
      <c r="G6" s="59"/>
      <c r="H6" s="56"/>
    </row>
    <row r="7" spans="1:8" s="6" customFormat="1" ht="12.75" customHeight="1">
      <c r="A7" s="14" t="s">
        <v>1</v>
      </c>
      <c r="B7" s="14"/>
      <c r="C7" s="18"/>
      <c r="D7" s="14" t="s">
        <v>93</v>
      </c>
      <c r="E7" s="14"/>
      <c r="F7" s="54" t="s">
        <v>5</v>
      </c>
      <c r="G7" s="59" t="s">
        <v>66</v>
      </c>
      <c r="H7" s="56"/>
    </row>
    <row r="8" spans="1:8" s="6" customFormat="1" ht="12.75" customHeight="1">
      <c r="A8" s="14" t="s">
        <v>64</v>
      </c>
      <c r="B8" s="15"/>
      <c r="C8" s="19"/>
      <c r="D8" s="15" t="s">
        <v>94</v>
      </c>
      <c r="E8" s="16" t="s">
        <v>5</v>
      </c>
      <c r="F8" s="55" t="s">
        <v>5</v>
      </c>
      <c r="G8" s="59" t="s">
        <v>67</v>
      </c>
      <c r="H8" s="56"/>
    </row>
    <row r="9" spans="1:8" s="6" customFormat="1" ht="6.75" customHeight="1">
      <c r="A9" s="17"/>
      <c r="B9" s="17"/>
      <c r="C9" s="17"/>
      <c r="D9" s="17"/>
      <c r="E9" s="17" t="s">
        <v>5</v>
      </c>
      <c r="F9" s="17"/>
      <c r="G9" s="60"/>
      <c r="H9" s="56"/>
    </row>
    <row r="10" ht="24" customHeight="1" thickBot="1"/>
    <row r="11" spans="1:10" s="22" customFormat="1" ht="44.25" customHeight="1" thickBot="1">
      <c r="A11" s="106" t="s">
        <v>87</v>
      </c>
      <c r="B11" s="107" t="s">
        <v>7</v>
      </c>
      <c r="C11" s="108" t="s">
        <v>0</v>
      </c>
      <c r="D11" s="107" t="s">
        <v>8</v>
      </c>
      <c r="E11" s="107" t="s">
        <v>9</v>
      </c>
      <c r="F11" s="109" t="s">
        <v>10</v>
      </c>
      <c r="G11" s="63" t="s">
        <v>76</v>
      </c>
      <c r="H11" s="64" t="s">
        <v>77</v>
      </c>
      <c r="I11" s="51"/>
      <c r="J11" s="51" t="s">
        <v>68</v>
      </c>
    </row>
    <row r="12" spans="1:10" s="22" customFormat="1" ht="15">
      <c r="A12" s="100" t="s">
        <v>11</v>
      </c>
      <c r="B12" s="98" t="s">
        <v>16</v>
      </c>
      <c r="C12" s="101" t="s">
        <v>12</v>
      </c>
      <c r="D12" s="102">
        <v>1</v>
      </c>
      <c r="E12" s="103"/>
      <c r="F12" s="104">
        <f aca="true" t="shared" si="0" ref="F12:F28">E12*D12</f>
        <v>0</v>
      </c>
      <c r="G12" s="65"/>
      <c r="H12" s="66"/>
      <c r="I12" s="67"/>
      <c r="J12" s="51"/>
    </row>
    <row r="13" spans="1:10" s="22" customFormat="1" ht="15">
      <c r="A13" s="100">
        <v>1400</v>
      </c>
      <c r="B13" s="98" t="s">
        <v>80</v>
      </c>
      <c r="C13" s="101" t="s">
        <v>12</v>
      </c>
      <c r="D13" s="102">
        <v>1</v>
      </c>
      <c r="E13" s="103"/>
      <c r="F13" s="88">
        <f t="shared" si="0"/>
        <v>0</v>
      </c>
      <c r="G13" s="65"/>
      <c r="H13" s="66"/>
      <c r="I13" s="67"/>
      <c r="J13" s="51"/>
    </row>
    <row r="14" spans="1:10" s="22" customFormat="1" ht="15">
      <c r="A14" s="100">
        <v>1400</v>
      </c>
      <c r="B14" s="98" t="s">
        <v>81</v>
      </c>
      <c r="C14" s="101" t="s">
        <v>12</v>
      </c>
      <c r="D14" s="102">
        <v>1</v>
      </c>
      <c r="E14" s="103"/>
      <c r="F14" s="88">
        <f t="shared" si="0"/>
        <v>0</v>
      </c>
      <c r="G14" s="65"/>
      <c r="H14" s="66"/>
      <c r="I14" s="67"/>
      <c r="J14" s="51"/>
    </row>
    <row r="15" spans="1:10" s="22" customFormat="1" ht="15">
      <c r="A15" s="100">
        <v>113746</v>
      </c>
      <c r="B15" s="98" t="s">
        <v>82</v>
      </c>
      <c r="C15" s="101" t="s">
        <v>2</v>
      </c>
      <c r="D15" s="102">
        <v>1180</v>
      </c>
      <c r="E15" s="103"/>
      <c r="F15" s="88">
        <f t="shared" si="0"/>
        <v>0</v>
      </c>
      <c r="G15" s="65"/>
      <c r="H15" s="66"/>
      <c r="I15" s="67"/>
      <c r="J15" s="51"/>
    </row>
    <row r="16" spans="1:10" s="22" customFormat="1" ht="15">
      <c r="A16" s="84">
        <v>93818</v>
      </c>
      <c r="B16" s="85" t="s">
        <v>75</v>
      </c>
      <c r="C16" s="86" t="s">
        <v>2</v>
      </c>
      <c r="D16" s="87">
        <v>6105</v>
      </c>
      <c r="E16" s="82"/>
      <c r="F16" s="88">
        <f t="shared" si="0"/>
        <v>0</v>
      </c>
      <c r="G16" s="68"/>
      <c r="H16" s="71"/>
      <c r="I16" s="70"/>
      <c r="J16" s="52" t="s">
        <v>5</v>
      </c>
    </row>
    <row r="17" spans="1:10" s="22" customFormat="1" ht="15">
      <c r="A17" s="84" t="s">
        <v>83</v>
      </c>
      <c r="B17" s="85" t="s">
        <v>84</v>
      </c>
      <c r="C17" s="86" t="s">
        <v>2</v>
      </c>
      <c r="D17" s="87">
        <v>6105</v>
      </c>
      <c r="E17" s="82"/>
      <c r="F17" s="88">
        <f t="shared" si="0"/>
        <v>0</v>
      </c>
      <c r="G17" s="68"/>
      <c r="H17" s="71"/>
      <c r="I17" s="70"/>
      <c r="J17" s="52"/>
    </row>
    <row r="18" spans="1:10" s="22" customFormat="1" ht="15">
      <c r="A18" s="84">
        <v>572223</v>
      </c>
      <c r="B18" s="85" t="s">
        <v>70</v>
      </c>
      <c r="C18" s="86" t="s">
        <v>2</v>
      </c>
      <c r="D18" s="87">
        <v>12210</v>
      </c>
      <c r="E18" s="82"/>
      <c r="F18" s="88">
        <f t="shared" si="0"/>
        <v>0</v>
      </c>
      <c r="G18" s="68"/>
      <c r="H18" s="71"/>
      <c r="I18" s="70"/>
      <c r="J18" s="52"/>
    </row>
    <row r="19" spans="1:10" s="50" customFormat="1" ht="15">
      <c r="A19" s="89" t="s">
        <v>69</v>
      </c>
      <c r="B19" s="90" t="s">
        <v>73</v>
      </c>
      <c r="C19" s="86" t="s">
        <v>2</v>
      </c>
      <c r="D19" s="91">
        <v>6105</v>
      </c>
      <c r="E19" s="92"/>
      <c r="F19" s="88">
        <f t="shared" si="0"/>
        <v>0</v>
      </c>
      <c r="G19" s="68"/>
      <c r="H19" s="71"/>
      <c r="I19" s="70"/>
      <c r="J19" s="52"/>
    </row>
    <row r="20" spans="1:10" s="22" customFormat="1" ht="15">
      <c r="A20" s="84">
        <v>89921</v>
      </c>
      <c r="B20" s="85" t="s">
        <v>74</v>
      </c>
      <c r="C20" s="86" t="s">
        <v>65</v>
      </c>
      <c r="D20" s="87">
        <v>2</v>
      </c>
      <c r="E20" s="82"/>
      <c r="F20" s="88">
        <f t="shared" si="0"/>
        <v>0</v>
      </c>
      <c r="G20" s="72"/>
      <c r="H20" s="73"/>
      <c r="I20" s="74"/>
      <c r="J20" s="53"/>
    </row>
    <row r="21" spans="1:10" s="22" customFormat="1" ht="15">
      <c r="A21" s="84">
        <v>113762</v>
      </c>
      <c r="B21" s="85" t="s">
        <v>85</v>
      </c>
      <c r="C21" s="86" t="s">
        <v>4</v>
      </c>
      <c r="D21" s="87">
        <v>1120</v>
      </c>
      <c r="E21" s="82"/>
      <c r="F21" s="88">
        <f t="shared" si="0"/>
        <v>0</v>
      </c>
      <c r="G21" s="68"/>
      <c r="H21" s="71"/>
      <c r="I21" s="70"/>
      <c r="J21" s="52" t="s">
        <v>5</v>
      </c>
    </row>
    <row r="22" spans="1:10" s="22" customFormat="1" ht="15">
      <c r="A22" s="84">
        <v>931312</v>
      </c>
      <c r="B22" s="85" t="s">
        <v>86</v>
      </c>
      <c r="C22" s="86" t="s">
        <v>4</v>
      </c>
      <c r="D22" s="87">
        <v>1120</v>
      </c>
      <c r="E22" s="82"/>
      <c r="F22" s="88">
        <f t="shared" si="0"/>
        <v>0</v>
      </c>
      <c r="G22" s="68"/>
      <c r="H22" s="71"/>
      <c r="I22" s="70"/>
      <c r="J22" s="52" t="s">
        <v>5</v>
      </c>
    </row>
    <row r="23" spans="1:10" s="22" customFormat="1" ht="15">
      <c r="A23" s="84">
        <v>12922</v>
      </c>
      <c r="B23" s="85" t="s">
        <v>78</v>
      </c>
      <c r="C23" s="86" t="s">
        <v>2</v>
      </c>
      <c r="D23" s="87">
        <v>1100</v>
      </c>
      <c r="E23" s="82"/>
      <c r="F23" s="88">
        <f t="shared" si="0"/>
        <v>0</v>
      </c>
      <c r="G23" s="68">
        <v>0.126</v>
      </c>
      <c r="H23" s="69">
        <f>D23*G23</f>
        <v>138.6</v>
      </c>
      <c r="I23" s="70"/>
      <c r="J23" s="52"/>
    </row>
    <row r="24" spans="1:10" s="22" customFormat="1" ht="15">
      <c r="A24" s="84">
        <v>56962</v>
      </c>
      <c r="B24" s="85" t="s">
        <v>71</v>
      </c>
      <c r="C24" s="86" t="s">
        <v>2</v>
      </c>
      <c r="D24" s="87">
        <v>1100</v>
      </c>
      <c r="E24" s="82"/>
      <c r="F24" s="88">
        <f t="shared" si="0"/>
        <v>0</v>
      </c>
      <c r="G24" s="68"/>
      <c r="H24" s="71"/>
      <c r="I24" s="70"/>
      <c r="J24" s="52"/>
    </row>
    <row r="25" spans="1:10" s="22" customFormat="1" ht="15">
      <c r="A25" s="84">
        <v>12932</v>
      </c>
      <c r="B25" s="85" t="s">
        <v>101</v>
      </c>
      <c r="C25" s="86" t="s">
        <v>4</v>
      </c>
      <c r="D25" s="87">
        <v>2100</v>
      </c>
      <c r="E25" s="82"/>
      <c r="F25" s="88">
        <f t="shared" si="0"/>
        <v>0</v>
      </c>
      <c r="G25" s="68"/>
      <c r="H25" s="71"/>
      <c r="I25" s="70"/>
      <c r="J25" s="52"/>
    </row>
    <row r="26" spans="1:10" s="22" customFormat="1" ht="15">
      <c r="A26" s="93" t="s">
        <v>79</v>
      </c>
      <c r="B26" s="85" t="s">
        <v>72</v>
      </c>
      <c r="C26" s="86" t="s">
        <v>3</v>
      </c>
      <c r="D26" s="87">
        <v>1625.4</v>
      </c>
      <c r="E26" s="82"/>
      <c r="F26" s="88">
        <f t="shared" si="0"/>
        <v>0</v>
      </c>
      <c r="G26" s="68"/>
      <c r="H26" s="71"/>
      <c r="I26" s="70"/>
      <c r="J26" s="52"/>
    </row>
    <row r="27" spans="1:10" s="22" customFormat="1" ht="15">
      <c r="A27" s="94">
        <v>915111</v>
      </c>
      <c r="B27" s="95" t="s">
        <v>99</v>
      </c>
      <c r="C27" s="96" t="s">
        <v>2</v>
      </c>
      <c r="D27" s="31">
        <v>277.75</v>
      </c>
      <c r="E27" s="105"/>
      <c r="F27" s="88">
        <f t="shared" si="0"/>
        <v>0</v>
      </c>
      <c r="G27" s="65"/>
      <c r="H27" s="66"/>
      <c r="I27" s="67"/>
      <c r="J27" s="51"/>
    </row>
    <row r="28" spans="1:10" s="22" customFormat="1" ht="15" thickBot="1">
      <c r="A28" s="94">
        <v>915211</v>
      </c>
      <c r="B28" s="95" t="s">
        <v>100</v>
      </c>
      <c r="C28" s="96" t="s">
        <v>2</v>
      </c>
      <c r="D28" s="31">
        <v>277.75</v>
      </c>
      <c r="E28" s="105"/>
      <c r="F28" s="97">
        <f t="shared" si="0"/>
        <v>0</v>
      </c>
      <c r="G28" s="79"/>
      <c r="H28" s="79"/>
      <c r="I28" s="80"/>
      <c r="J28" s="81" t="s">
        <v>5</v>
      </c>
    </row>
    <row r="29" spans="1:10" s="22" customFormat="1" ht="15">
      <c r="A29" s="110"/>
      <c r="B29" s="83" t="s">
        <v>13</v>
      </c>
      <c r="C29" s="83"/>
      <c r="D29" s="83"/>
      <c r="E29" s="111" t="s">
        <v>5</v>
      </c>
      <c r="F29" s="99">
        <f>SUM(F12:F28)</f>
        <v>0</v>
      </c>
      <c r="G29" s="76"/>
      <c r="H29" s="76"/>
      <c r="I29" s="77"/>
      <c r="J29" s="78"/>
    </row>
    <row r="30" spans="1:10" s="22" customFormat="1" ht="15">
      <c r="A30" s="24"/>
      <c r="B30" s="23" t="s">
        <v>6</v>
      </c>
      <c r="C30" s="23"/>
      <c r="D30" s="23"/>
      <c r="E30" s="25" t="s">
        <v>5</v>
      </c>
      <c r="F30" s="26">
        <f>F29*0.21</f>
        <v>0</v>
      </c>
      <c r="G30" s="76"/>
      <c r="H30" s="76"/>
      <c r="I30" s="77"/>
      <c r="J30" s="78"/>
    </row>
    <row r="31" spans="1:10" s="22" customFormat="1" ht="15" thickBot="1">
      <c r="A31" s="27"/>
      <c r="B31" s="28" t="s">
        <v>14</v>
      </c>
      <c r="C31" s="28"/>
      <c r="D31" s="28"/>
      <c r="E31" s="29" t="s">
        <v>5</v>
      </c>
      <c r="F31" s="30">
        <f>F30+F29</f>
        <v>0</v>
      </c>
      <c r="G31" s="76"/>
      <c r="H31" s="76"/>
      <c r="I31" s="77"/>
      <c r="J31" s="78"/>
    </row>
    <row r="32" spans="7:10" ht="24" customHeight="1">
      <c r="G32" s="76"/>
      <c r="H32" s="76"/>
      <c r="I32" s="77"/>
      <c r="J32" s="78"/>
    </row>
    <row r="33" spans="7:10" ht="12" customHeight="1">
      <c r="G33" s="76"/>
      <c r="H33" s="76"/>
      <c r="I33" s="77"/>
      <c r="J33" s="78"/>
    </row>
    <row r="34" spans="7:10" ht="12" customHeight="1">
      <c r="G34" s="76"/>
      <c r="H34" s="76"/>
      <c r="I34" s="77"/>
      <c r="J34" s="78"/>
    </row>
    <row r="35" spans="7:10" ht="12" customHeight="1">
      <c r="G35" s="75"/>
      <c r="H35" s="75"/>
      <c r="I35" s="22"/>
      <c r="J35" s="22"/>
    </row>
    <row r="36" spans="7:10" ht="12" customHeight="1">
      <c r="G36" s="75"/>
      <c r="H36" s="75"/>
      <c r="I36" s="22"/>
      <c r="J36" s="22"/>
    </row>
    <row r="37" spans="7:10" ht="12" customHeight="1">
      <c r="G37" s="75"/>
      <c r="H37" s="75"/>
      <c r="I37" s="22"/>
      <c r="J37" s="22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Chmelova Lenka</cp:lastModifiedBy>
  <cp:lastPrinted>2021-01-29T05:24:56Z</cp:lastPrinted>
  <dcterms:created xsi:type="dcterms:W3CDTF">2014-05-16T09:31:30Z</dcterms:created>
  <dcterms:modified xsi:type="dcterms:W3CDTF">2022-03-28T13:57:30Z</dcterms:modified>
  <cp:category/>
  <cp:version/>
  <cp:contentType/>
  <cp:contentStatus/>
</cp:coreProperties>
</file>