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4" sheetId="3" r:id="rId3"/>
  </sheets>
  <definedNames/>
  <calcPr fullCalcOnLoad="1"/>
</workbook>
</file>

<file path=xl/sharedStrings.xml><?xml version="1.0" encoding="utf-8"?>
<sst xmlns="http://schemas.openxmlformats.org/spreadsheetml/2006/main" count="854" uniqueCount="335">
  <si>
    <t>Rekapitulace ceny</t>
  </si>
  <si>
    <t>Stavba: 12510014 - III/00715 - D7 - Čičovice - III/00722 (I.etapa 7,722-10,050)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</si>
  <si>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</si>
  <si>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</si>
  <si>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</si>
  <si>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</si>
  <si>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</si>
  <si>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</si>
  <si>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</si>
  <si>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</si>
  <si>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</si>
  <si>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</si>
  <si>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</si>
  <si>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</si>
  <si>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12510014</t>
  </si>
  <si>
    <t>III/00715 - D7 - Čičovice - III/00722 (I.etapa 7,722-10,050)</t>
  </si>
  <si>
    <t>O</t>
  </si>
  <si>
    <t>Rozpočet:</t>
  </si>
  <si>
    <t>0,00</t>
  </si>
  <si>
    <t>15,00</t>
  </si>
  <si>
    <t>21,00</t>
  </si>
  <si>
    <t>3</t>
  </si>
  <si>
    <t>2</t>
  </si>
  <si>
    <t>SO 000</t>
  </si>
  <si>
    <t>VON 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</si>
  <si>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</si>
  <si>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</si>
  <si>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</si>
  <si>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</si>
  <si>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</si>
  <si>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</si>
  <si>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</si>
  <si>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</si>
  <si>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</si>
  <si>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</si>
  <si>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</si>
  <si>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</si>
  <si>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</si>
  <si>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</si>
  <si>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</si>
  <si>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</si>
  <si>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</si>
  <si>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</si>
  <si>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</si>
  <si>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</si>
  <si>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</si>
  <si>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</si>
  <si>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</si>
  <si>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</si>
  <si>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</si>
  <si>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oprava objízdných tras preliminářová položka se souhlasem investora</t>
  </si>
  <si>
    <t>VV</t>
  </si>
  <si>
    <t>02720</t>
  </si>
  <si>
    <t>POMOC PRÁCE ZŘÍZ NEBO ZAJIŠŤ REGULACI A OCHRANU DOPRAVY</t>
  </si>
  <si>
    <t>zahrnuje kompletní dopravně-inženýrská opatření po celou dobu stavby dle projektové dokumentace a platné legislativy</t>
  </si>
  <si>
    <t>02821</t>
  </si>
  <si>
    <t>PRŮZKUMNÉ PRÁCE ARCHEOLOGICKÉ NA POVRCHU</t>
  </si>
  <si>
    <t>archeologický průzkum dle stanoviska (částka bude upřesněna dle skutečného rozsahu prací a délky trvání)</t>
  </si>
  <si>
    <t>02944</t>
  </si>
  <si>
    <t>OSTAT POŽADAVKY - DOKUMENTACE SKUTEČ PROVEDENÍ V DIGIT FORMĚ</t>
  </si>
  <si>
    <t>vč. tištěné formy dle požadavku objednatele    
pozn.: RDS součástí položek stavby</t>
  </si>
  <si>
    <t>SO 104</t>
  </si>
  <si>
    <t>Silnice III/00715 (7,722-10,050)</t>
  </si>
  <si>
    <t>014102</t>
  </si>
  <si>
    <t>POPLATKY ZA SKLÁDKU</t>
  </si>
  <si>
    <t>T</t>
  </si>
  <si>
    <t>zemina a kamení, kód odpadu 17 05 04</t>
  </si>
  <si>
    <t>11337 ODSTR PODKLADU Z KOSTEK 249*2,2=547,800 [A]  
12931 ČIŠTĚNÍ PŘÍKOPŮ ... 2810*0,25*1,6=1 124,000 [B]  
11130 SEJMUTÍ DRNU ... 7730*0,1*1,6=1 236,800 [C]  
12673 VÝKOP ... 432*1,6=691,200 [D]  
12273.B ODKOP KRAJNICE ... 1608*1,8=2 894,400 [E]  
12273.C ODSTRANĚNÍ AZ ... 4173*1,8=7 511,400 [F] 
Celkem: A+B+C+D+E+F=14 005,600 [G]</t>
  </si>
  <si>
    <t>014201</t>
  </si>
  <si>
    <t>POPLATKY ZA ZEMNÍK - ZEMINA</t>
  </si>
  <si>
    <t>M3</t>
  </si>
  <si>
    <t>nákup zeminy v kvalitě ornice, vč. naložení a dopravy na stavbu</t>
  </si>
  <si>
    <t>k ohumusování, bude čerpáno dle skutečně zjištěného stavu se souhlasem TDS</t>
  </si>
  <si>
    <t>Zemní práce</t>
  </si>
  <si>
    <t>11130</t>
  </si>
  <si>
    <t>SEJMUTÍ DRNU</t>
  </si>
  <si>
    <t>M2</t>
  </si>
  <si>
    <t>sejmutí drnu tl. 0,1 m vč. odvozu a uložení na skládku, poplatek za skládku v pol. č. 014102</t>
  </si>
  <si>
    <t>odměřeno digitálně ze situace ... 7 730 m2</t>
  </si>
  <si>
    <t>11201</t>
  </si>
  <si>
    <t>KÁCENÍ STROMŮ D KMENE DO 0,5M S ODSTRANĚNÍM PAŘEZŮ</t>
  </si>
  <si>
    <t>KUS</t>
  </si>
  <si>
    <t>kácení stromů, D kmene do 0,5 m s odstraněním pařezu vč. odvozu a likvidace</t>
  </si>
  <si>
    <t>bude čerpáno dle skutečně zjištěného stavu se souhlasem TDS</t>
  </si>
  <si>
    <t>11202</t>
  </si>
  <si>
    <t>KÁCENÍ STROMŮ D KMENE DO 0,9M S ODSTRANĚNÍM PAŘEZŮ</t>
  </si>
  <si>
    <t>kácení stromů, D kmene do 0,9 m s odstraněním pařezu vč. odvozu a likvidace</t>
  </si>
  <si>
    <t>11332</t>
  </si>
  <si>
    <t>ODSTRANĚNÍ PODKLADŮ ZPEVNĚNÝCH PLOCH Z KAMENIVA NESTMELENÉHO</t>
  </si>
  <si>
    <t>odstranění podkladních vrstev vozovky v tl. 0,235 - zemina s odvozem na mezideponii</t>
  </si>
  <si>
    <t>7</t>
  </si>
  <si>
    <t>11372</t>
  </si>
  <si>
    <t>FRÉZOVÁNÍ ZPEVNĚNÝCH PLOCH ASFALTOVÝCH</t>
  </si>
  <si>
    <t>odstranění konstrukčních vrstev (se souhlasem TDS) + odvoz na mezideponii</t>
  </si>
  <si>
    <t>nová konstrukce vozovky (odměřeno digitálně ze situace)</t>
  </si>
  <si>
    <t>8</t>
  </si>
  <si>
    <t>11337</t>
  </si>
  <si>
    <t>ODSTRANĚNÍ PODKLADU ZPEVNĚNÝCH PLOCH Z DLAŽEBNÍCH KOSTEK</t>
  </si>
  <si>
    <t>odstranění kostek z podkladní vrstvy vozovky - s odvozem na skládku</t>
  </si>
  <si>
    <t>113765</t>
  </si>
  <si>
    <t>FRÉZOVÁNÍ DRÁŽKY PRŮŘEZU DO 600MM2 V ASFALTOVÉ VOZOVCE</t>
  </si>
  <si>
    <t>M</t>
  </si>
  <si>
    <t>pracovní spáry (proříznutí trhliny, průřez 10-30 mm/25-40 mm, s vyčištěním</t>
  </si>
  <si>
    <t>12273</t>
  </si>
  <si>
    <t>A</t>
  </si>
  <si>
    <t>ODKOPÁVKY A PROKOPÁVKY OBECNÉ TŘ. I</t>
  </si>
  <si>
    <t>odkop krajnice a kraje vozovky pro sanaci krajnic - zemina s odvozem na mezideponii</t>
  </si>
  <si>
    <t>11</t>
  </si>
  <si>
    <t>B</t>
  </si>
  <si>
    <t>odkop krajnice a kraje vozovky pro sanaci krajnic - zemina s odvozem na skládku</t>
  </si>
  <si>
    <t>12</t>
  </si>
  <si>
    <t>C</t>
  </si>
  <si>
    <t>odstranění AZ v tl. 0,50 - s odvozem na skládku</t>
  </si>
  <si>
    <t>13</t>
  </si>
  <si>
    <t>12673</t>
  </si>
  <si>
    <t>ZŘÍZENÍ STUPŇŮ V PODLOŽÍ NÁSYPŮ TŘ. I</t>
  </si>
  <si>
    <t>výkop (zemní stupně a úprava příkopů)</t>
  </si>
  <si>
    <t>14</t>
  </si>
  <si>
    <t>12931</t>
  </si>
  <si>
    <t>ČIŠTĚNÍ PŘÍKOPŮ OD NÁNOSU DO 0,25M3/M</t>
  </si>
  <si>
    <t>pročištění příkopů od naplavenin, vč. odvozu a uložení na skládku, poplatek za skládku v pol. č. 014102</t>
  </si>
  <si>
    <t>15</t>
  </si>
  <si>
    <t>129946</t>
  </si>
  <si>
    <t>ČIŠTĚNÍ POTRUBÍ DN DO 400MM</t>
  </si>
  <si>
    <t>vyčištění trouby DN 400 vč. odvozu na skládku a poplatku za skládkovné</t>
  </si>
  <si>
    <t>propustek č. 2 (km 2,429) ... 11 m</t>
  </si>
  <si>
    <t>16</t>
  </si>
  <si>
    <t>129971</t>
  </si>
  <si>
    <t>ČIŠTĚNÍ POTRUBÍ DN DO 1000MM</t>
  </si>
  <si>
    <t>vyčištění trouby DN 1000 vč. odvozu na skládku a poplatku za skládkovné</t>
  </si>
  <si>
    <t>propustek č. 1 (km 2,264)</t>
  </si>
  <si>
    <t>17</t>
  </si>
  <si>
    <t>13273</t>
  </si>
  <si>
    <t>HLOUBENÍ RÝH ŠÍŘ DO 2M PAŽ I NEPAŽ TŘ. I</t>
  </si>
  <si>
    <t>zemní práce - propustky, vč. odvozu na skládku a poplatku za skládkovné</t>
  </si>
  <si>
    <t>propustek č. 3 (km 2,500) ... 6,6 m3 
propustek č. 4 (km 3,645) ... 6,1 m3 
propustek č. 5 (km 4,200) ... 7,4 m3</t>
  </si>
  <si>
    <t>18</t>
  </si>
  <si>
    <t>17180</t>
  </si>
  <si>
    <t>ULOŽENÍ SYPANINY DO NÁSYPŮ Z NAKUPOVANÝCH MATERIÁLŮ</t>
  </si>
  <si>
    <t>Nová AZ z vhodného materiálu</t>
  </si>
  <si>
    <t>celková výměra AZ = 4173 m3</t>
  </si>
  <si>
    <t>19</t>
  </si>
  <si>
    <t>násyp z vhodného mat. do násypu se zhutněním - nakup. mat</t>
  </si>
  <si>
    <t>20</t>
  </si>
  <si>
    <t>17380</t>
  </si>
  <si>
    <t>ZEMNÍ KRAJNICE A DOSYPÁVKY Z NAKUPOVANÝCH MATERIÁLŮ</t>
  </si>
  <si>
    <t>dosyp krajnice (zemina podmínečně vhodná, 100% PS)</t>
  </si>
  <si>
    <t>21</t>
  </si>
  <si>
    <t>17481</t>
  </si>
  <si>
    <t>ZÁSYP JAM A RÝH Z NAKUPOVANÝCH MATERIÁLŮ</t>
  </si>
  <si>
    <t>zpětný zásyp vhodným materiálem do násypu</t>
  </si>
  <si>
    <t>propustek č. 3 (km 2,500) ... 6 m3 
propustek č. 4 (km 3,645) ... 5 m3 
propustek č. 5 (km 4,200) ... 6 m3</t>
  </si>
  <si>
    <t>22</t>
  </si>
  <si>
    <t>18230</t>
  </si>
  <si>
    <t>ROZPROSTŘENÍ ORNICE V ROVINĚ</t>
  </si>
  <si>
    <t>ohumusování tl. 0,10m</t>
  </si>
  <si>
    <t>23</t>
  </si>
  <si>
    <t>18241</t>
  </si>
  <si>
    <t>ZALOŽENÍ TRÁVNÍKU RUČNÍM VÝSEVEM</t>
  </si>
  <si>
    <t>osetí krajnice</t>
  </si>
  <si>
    <t>Základy</t>
  </si>
  <si>
    <t>24</t>
  </si>
  <si>
    <t>21452</t>
  </si>
  <si>
    <t>SANAČNÍ VRSTVY Z KAMENIVA DRCENÉHO</t>
  </si>
  <si>
    <t>Doplnění materiálu k recyklaci a hloubkové sanaci okrajů vozovky, viz VPŘ</t>
  </si>
  <si>
    <t>dodání nakupovaného vhodného materiálu k recyklaci např. ŠD 0/32, konkrétní receptura dle ITT zhotovitele ... 764 m3 
odečet vhodného materiálu k sanaci kraje ... 867 m3</t>
  </si>
  <si>
    <t>25</t>
  </si>
  <si>
    <t>272314</t>
  </si>
  <si>
    <t>ZÁKLADY Z PROSTÉHO BETONU DO C25/30</t>
  </si>
  <si>
    <t>dobetonování mezi obrubou a stěnou podchodu z betonu C25/30 tl. 0,15 m</t>
  </si>
  <si>
    <t>Vodorovné konstrukce</t>
  </si>
  <si>
    <t>26</t>
  </si>
  <si>
    <t>45131</t>
  </si>
  <si>
    <t>PODKL A VÝPLŇ VRSTVY Z PROST BET</t>
  </si>
  <si>
    <t>betonové lože tl. 0,10 m</t>
  </si>
  <si>
    <t>27</t>
  </si>
  <si>
    <t>45131A</t>
  </si>
  <si>
    <t>PODKLADNÍ A VÝPLŇOVÉ VRSTVY Z PROSTÉHO BETONU C20/25</t>
  </si>
  <si>
    <t>betonové lože pod lomový kámen tl.0,10 m z C20/25 XF3</t>
  </si>
  <si>
    <t>propustek č. 1 (km 2,264) ... 2,86 m3 
propustek č. 2 (km 2,429) ... 0,72 m3 
propustek č. 3 (km 2,500) ... 0,77 m3 
propustek č. 4 (km 3,645) ... 0,77 m3 
propustek č. 5 (km 4,200) ... 1,98 m3</t>
  </si>
  <si>
    <t>28</t>
  </si>
  <si>
    <t>465512</t>
  </si>
  <si>
    <t>DLAŽBY Z LOMOVÉHO KAMENE NA MC</t>
  </si>
  <si>
    <t>odláždění - dlažba z lomového kamene tl. 0,15m + vyspárování MC25 XF4</t>
  </si>
  <si>
    <t>propustek č. 1 (km 2,264) ... 29 m2 
propustek č. 2 (km 2,429) ... 7 m2 
propustek č. 3 (km 2,500) ... 8 m2 
propustek č. 4 (km 3,645) ... 8 m2 
propustek č. 5 (km 4,200) ... 20 m2 
celkem = 72*0,15</t>
  </si>
  <si>
    <t>Komunikace</t>
  </si>
  <si>
    <t>29</t>
  </si>
  <si>
    <t>56363</t>
  </si>
  <si>
    <t>VOZOVKOVÉ VRSTVY Z RECYKLOVANÉHO MATERIÁLU TL DO 150MM</t>
  </si>
  <si>
    <t>nezpevněné sjezdy (oprava formou dosypání R-materiálu) v tl. 0,15 m</t>
  </si>
  <si>
    <t>odměřeno digitálně ze situace</t>
  </si>
  <si>
    <t>30</t>
  </si>
  <si>
    <t>567303</t>
  </si>
  <si>
    <t>VRSTVY PRO OBNOVU A OPRAVY ZE ŠTĚRKODRTI</t>
  </si>
  <si>
    <t>podkladní nestmelená vrstva ŠDa 0/63 v tl. 300 mm</t>
  </si>
  <si>
    <t>31</t>
  </si>
  <si>
    <t>567542</t>
  </si>
  <si>
    <t>VRST PRO OBNOVU A OPR RECYK ZA STUDENA ASF EMUL TL DO 200MM</t>
  </si>
  <si>
    <t>rozfrézování konstrukce vozovky na hloubku 0,20 m a urovnání/reprofilování a provedení recyklace za studena na místě se zhutněním, včetně předrcení v mobilním drtiči</t>
  </si>
  <si>
    <t>32</t>
  </si>
  <si>
    <t>56960</t>
  </si>
  <si>
    <t>ZPEVNĚNÍ KRAJNIC Z RECYKLOVANÉHO MATERIÁLU</t>
  </si>
  <si>
    <t>nezpevněné krajnice R-materiál  tl. 0,10 m</t>
  </si>
  <si>
    <t>33</t>
  </si>
  <si>
    <t>572123</t>
  </si>
  <si>
    <t>INFILTRAČNÍ POSTŘIK Z EMULZE DO 1,0KG/M2</t>
  </si>
  <si>
    <t>infiltrační postřik PI-C 0,60 kg/m2</t>
  </si>
  <si>
    <t>34</t>
  </si>
  <si>
    <t>572213</t>
  </si>
  <si>
    <t>SPOJOVACÍ POSTŘIK Z EMULZE DO 0,5KG/M2</t>
  </si>
  <si>
    <t>spojovací postřik PS-C 0,50 kg/m2</t>
  </si>
  <si>
    <t>35</t>
  </si>
  <si>
    <t>572214</t>
  </si>
  <si>
    <t>SPOJOVACÍ POSTŘIK Z MODIFIK EMULZE DO 0,5KG/M2</t>
  </si>
  <si>
    <t>spojovací postřik modifikovaný PS-CP 0,40 kg/m2</t>
  </si>
  <si>
    <t>36</t>
  </si>
  <si>
    <t>572223</t>
  </si>
  <si>
    <t>SPOJOVACÍ POSTŘIK Z EMULZE DO 1,0KG/M2</t>
  </si>
  <si>
    <t>spojovací postřik PS-C 0,60 kg/m2</t>
  </si>
  <si>
    <t>37</t>
  </si>
  <si>
    <t>57476</t>
  </si>
  <si>
    <t>VOZOVKOVÉ VÝZTUŽNÉ VRSTVY Z GEOMŘÍŽOVINY S TKANINOU</t>
  </si>
  <si>
    <t>skelná geomříž s tahovou pevností 100/100 kN se samolepícím podkladem, velikost ok 25/25 mm s polymerním potahem a tepelnou odolností min. 190; C dle TP 115 a 147</t>
  </si>
  <si>
    <t>vyztužení krajů vozovky, viz TZ, bude čerpáno dle skutečně zjištěného stavu se souhlasem TDS</t>
  </si>
  <si>
    <t>38</t>
  </si>
  <si>
    <t>574A03</t>
  </si>
  <si>
    <t>ASFALTOVÝ BETON PRO OBRUSNÉ VRSTVY ACO 11</t>
  </si>
  <si>
    <t>napojení na stávající stav (napojení asfaltových vrstev), zpevněné sjezdy tl. vrstvy 40 mm</t>
  </si>
  <si>
    <t>odměřeno digitálně ze situace ... 712*0,04</t>
  </si>
  <si>
    <t>39</t>
  </si>
  <si>
    <t>574A04</t>
  </si>
  <si>
    <t>ASFALTOVÝ BETON PRO OBRUSNÉ VRSTVY ACO 11+, 11S</t>
  </si>
  <si>
    <t>asfaltový beton pro obrusnou vrtsvu ACO 11S 50/70 tl. 30 mm</t>
  </si>
  <si>
    <t>na vrstvu RS-CA pokládka vyrovnávací vrstvy, bude čerpáno dle skutečně zjištěného stavu se souhlasem TDS</t>
  </si>
  <si>
    <t>40</t>
  </si>
  <si>
    <t>574B34</t>
  </si>
  <si>
    <t>ASFALTOVÝ BETON PRO OBRUSNÉ VRSTVY MODIFIK ACO 11+, 11S TL. 40MM</t>
  </si>
  <si>
    <t>asfaltový beton pro obrusnou vrstvu modif. ACO 11+ PMB 45/80-60 tl. 40 mm</t>
  </si>
  <si>
    <t>41</t>
  </si>
  <si>
    <t>574C05</t>
  </si>
  <si>
    <t>ASFALTOVÝ BETON PRO LOŽNÍ VRSTVY ACL 16</t>
  </si>
  <si>
    <t>napojení na stávající stav (napojení asfaltových vrstev), zpevněné sjezdy tl. vrstvy 60 mm</t>
  </si>
  <si>
    <t>odměřeno digitálně ze situace ... 712*0,06</t>
  </si>
  <si>
    <t>42</t>
  </si>
  <si>
    <t>574C56</t>
  </si>
  <si>
    <t>ASFALTOVÝ BETON PRO LOŽNÍ VRSTVY ACL 16+, 16S TL. 60MM</t>
  </si>
  <si>
    <t>asfaltový beton pro ložné vrstvy ACL 16+ 50/70 tl. 60 mm</t>
  </si>
  <si>
    <t>43</t>
  </si>
  <si>
    <t>58211</t>
  </si>
  <si>
    <t>DLÁŽDĚNÉ KRYTY Z VELKÝCH KOSTEK DO LOŽE Z KAMENIVA</t>
  </si>
  <si>
    <t>kamenná dlažební kostka 0,16x0,16 tl. 160 mm</t>
  </si>
  <si>
    <t>Úpravy povrchů, podlahy, výplně otvorů</t>
  </si>
  <si>
    <t>44</t>
  </si>
  <si>
    <t>626113</t>
  </si>
  <si>
    <t>REPROFILACE PODHLEDŮ, SVISLÝCH PLOCH SANAČNÍ MALTOU JEDNOVRST TL 30MM</t>
  </si>
  <si>
    <t>sanace povrchu vhodnou hmotou s vysprávkou trhlin a degradace, s pasivací výztuže</t>
  </si>
  <si>
    <t>45</t>
  </si>
  <si>
    <t>62631</t>
  </si>
  <si>
    <t>SPOJOVACÍ MŮSTEK MEZI STARÝM A NOVÝM BETONEM</t>
  </si>
  <si>
    <t>46</t>
  </si>
  <si>
    <t>62641</t>
  </si>
  <si>
    <t>SJEDNOCUJÍCÍ STĚRKA JEMNOU MALTOU TL CCA 2MM</t>
  </si>
  <si>
    <t>Potrubí</t>
  </si>
  <si>
    <t>47</t>
  </si>
  <si>
    <t>899121</t>
  </si>
  <si>
    <t>MŘÍŽE OCELOVÉ SAMOSTATNÉ</t>
  </si>
  <si>
    <t>mříž na výtokovou šachtu</t>
  </si>
  <si>
    <t>propustek č. 2 (km 2,429)</t>
  </si>
  <si>
    <t>48</t>
  </si>
  <si>
    <t>89952A</t>
  </si>
  <si>
    <t>OBETONOVÁNÍ POTRUBÍ Z PROSTÉHO BETONU DO C20/25</t>
  </si>
  <si>
    <t>obetonování trouby a lože C20/25 XF3 (včetně pasů proti podemletí)</t>
  </si>
  <si>
    <t>propustek č. 3 (km 2,500) ... 1,9 m3 
propustek č. 4 (km 3,645) ... 1,7 m3 
propustek č. 5 (km 4,200) ... 2,1 m3</t>
  </si>
  <si>
    <t>Ostatní konstrukce a práce</t>
  </si>
  <si>
    <t>49</t>
  </si>
  <si>
    <t>9113A1</t>
  </si>
  <si>
    <t>SVODIDLO OCEL SILNIČ JEDNOSTR, ÚROVEŇ ZADRŽ N1, N2 - DODÁVKA A MONTÁŽ</t>
  </si>
  <si>
    <t>ocelová svodidla, stupeň zadržení N2 (včetně náběhů 4 x 4m náběh)</t>
  </si>
  <si>
    <t>50</t>
  </si>
  <si>
    <t>91228</t>
  </si>
  <si>
    <t>SMĚROVÉ SLOUPKY Z PLAST HMOT VČETNĚ ODRAZNÉHO PÁSKU</t>
  </si>
  <si>
    <t>směrové sloupky Z11a,b</t>
  </si>
  <si>
    <t>51</t>
  </si>
  <si>
    <t>směrové sloupky Z11 b,c</t>
  </si>
  <si>
    <t>52</t>
  </si>
  <si>
    <t>91238</t>
  </si>
  <si>
    <t>SMĚROVÉ SLOUPKY Z PLAST HMOT - NÁSTAVCE NA SVODIDLA VČETNĚ ODRAZNÉHO PÁSKU</t>
  </si>
  <si>
    <t>nástavce směrových sloupků Z11 a,b</t>
  </si>
  <si>
    <t>53</t>
  </si>
  <si>
    <t>914143</t>
  </si>
  <si>
    <t>DOPRAV ZNAČ ZÁKL VEL OCEL FÓLIE TŘ 3 - DEMONTÁŽ</t>
  </si>
  <si>
    <t>SDZ - odstranění vč. odvozu a likvidace</t>
  </si>
  <si>
    <t>P4 1 ks; E2b 6 ks; B13 6 ks; E13 7 ks; E7b 7 ks; IS5 2 ks; IS4b 4 ks; IS4p 3 ks; A6a 2 ks; B20a 4 ks; P7 1 ks; B16 4 ks; ZRC 0,8x1,0m 1 ks; IZ4a 2 ks; IZ4b 2 ks; P8 1 ks; A1a 2 ks; A1b 2 ks; A30 2 ks; A31a 2 ks; A31b 2 ks; P2 4 ks; P6 1 ks; A22 1 ks; IS21c 1 ks; E7a 1 ks; IS4a 1 ks; IS21a 1 ks; P1 1 ks; IS4c 1 ks; IS19dl 1 ks; IS19dp 2 ks;</t>
  </si>
  <si>
    <t>54</t>
  </si>
  <si>
    <t>914161</t>
  </si>
  <si>
    <t>DOPRAVNÍ ZNAČKY ZÁKLADNÍ VELIKOSTI HLINÍKOVÉ FÓLIE TŘ 1 - DODÁVKA A MONTÁŽ</t>
  </si>
  <si>
    <t>SDZ - nové</t>
  </si>
  <si>
    <t>55</t>
  </si>
  <si>
    <t>914913</t>
  </si>
  <si>
    <t>SLOUPKY A STOJKY DZ Z OCEL TRUBEK ZABETON DEMONTÁŽ</t>
  </si>
  <si>
    <t>56</t>
  </si>
  <si>
    <t>914941</t>
  </si>
  <si>
    <t>SLOUPKY A STOJKY DOPRAVNÍCH ZNAČEK Z HLINÍK TRUBEK DO PATKY - DODÁVKA A MONTÁŽ</t>
  </si>
  <si>
    <t>57</t>
  </si>
  <si>
    <t>915111</t>
  </si>
  <si>
    <t>VODOROVNÉ DOPRAVNÍ ZNAČENÍ BARVOU HLADKÉ - DODÁVKA A POKLÁDKA</t>
  </si>
  <si>
    <t>VDZ - nástřik</t>
  </si>
  <si>
    <t>V4 (0,125) ... 590 m2 
V4 (0,5/0,5/0,25) ... 11 m2 
V2b (0,25) ... 15 m2</t>
  </si>
  <si>
    <t>58</t>
  </si>
  <si>
    <t>915231</t>
  </si>
  <si>
    <t>VODOR DOPRAV ZNAČ PLASTEM PROFIL ZVUČÍCÍ - DOD A POKLÁDKA</t>
  </si>
  <si>
    <t>VDZ - plastem</t>
  </si>
  <si>
    <t>59</t>
  </si>
  <si>
    <t>917224</t>
  </si>
  <si>
    <t>SILNIČNÍ A CHODNÍKOVÉ OBRUBY Z BETONOVÝCH OBRUBNÍKŮ ŠÍŘ 150MM</t>
  </si>
  <si>
    <t>silniční betonová obruba 250x150x1000 do C20/25N XF3 v tl. min. 0,10 m</t>
  </si>
  <si>
    <t>60</t>
  </si>
  <si>
    <t>9183A3</t>
  </si>
  <si>
    <t>PROPUSTY Z TRUB DN 300MM PLASTOVÝCH</t>
  </si>
  <si>
    <t>trouba DN 300 z korugovaného plastu</t>
  </si>
  <si>
    <t>propustek č. 3 (km 2,500) ... 6 m 
propustek č. 4 (km 3,645) ... 5 m 
propustek č. 5 (km 4,200) ... 7 m</t>
  </si>
  <si>
    <t>61</t>
  </si>
  <si>
    <t>931325</t>
  </si>
  <si>
    <t>TĚSNĚNÍ DILATAČ SPAR ASF ZÁLIVKOU MODIFIK PRŮŘ DO 600MM2</t>
  </si>
  <si>
    <t>vč. natření penetračním adhezním nátěrem a vyplnění zálivkou N2 za horka (dle TP 115) s posyp horkým kamenivem 2/4</t>
  </si>
  <si>
    <t>viz. pol.113765</t>
  </si>
  <si>
    <t>62</t>
  </si>
  <si>
    <t>93832</t>
  </si>
  <si>
    <t>OČIŠTĚNÍ DLAŽEB OD VEGETACE</t>
  </si>
  <si>
    <t>pročištění vtoku a výtoku propustku vč. odvozu na skládku a poplatku za skládkovné</t>
  </si>
  <si>
    <t>propustek č. 1 (km 2,264) ... 100 m2 
propustek č. 2 (km 2,429) ... 10 m2</t>
  </si>
  <si>
    <t>63</t>
  </si>
  <si>
    <t>938543</t>
  </si>
  <si>
    <t>OČIŠTĚNÍ BETON KONSTR OTRYSKÁNÍM TLAK VODOU DO 1000 BARŮ</t>
  </si>
  <si>
    <t>otryskání  a očištění konstrukce betonové části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</si>
</sst>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SUM(C10:C11)</f>
      </c>
      <c r="D6" s="1"/>
      <c r="E6" s="1"/>
    </row>
    <row r="7" spans="1:5" ht="12.75" customHeight="1">
      <c r="A7" s="1"/>
      <c r="B7" s="4" t="s">
        <v>4</v>
      </c>
      <c r="C7" s="7">
        <f>SUM(E10:E11)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61</v>
      </c>
      <c r="B11" s="20" t="s">
        <v>62</v>
      </c>
      <c r="C11" s="21">
        <f>'SO 104'!I3</f>
      </c>
      <c r="D11" s="21">
        <f>'SO 104'!O2</f>
      </c>
      <c r="E11" s="21">
        <f>C11+D11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9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0+I9+I12+I15+I18</f>
      </c>
      <c r="R8">
        <f>0+O9+O12+O15+O18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50</v>
      </c>
    </row>
    <row r="11" spans="1:5" ht="12.75">
      <c r="A11" s="38" t="s">
        <v>51</v>
      </c>
      <c r="E11" s="37" t="s">
        <v>46</v>
      </c>
    </row>
    <row r="12" spans="1:16" ht="12.75">
      <c r="A12" s="25" t="s">
        <v>44</v>
      </c>
      <c r="B12" s="29" t="s">
        <v>22</v>
      </c>
      <c r="C12" s="29" t="s">
        <v>52</v>
      </c>
      <c r="D12" s="25" t="s">
        <v>46</v>
      </c>
      <c r="E12" s="30" t="s">
        <v>53</v>
      </c>
      <c r="F12" s="31" t="s">
        <v>48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25.5">
      <c r="A13" s="34" t="s">
        <v>49</v>
      </c>
      <c r="E13" s="35" t="s">
        <v>54</v>
      </c>
    </row>
    <row r="14" spans="1:5" ht="12.75">
      <c r="A14" s="38" t="s">
        <v>51</v>
      </c>
      <c r="E14" s="37" t="s">
        <v>46</v>
      </c>
    </row>
    <row r="15" spans="1:16" ht="12.75">
      <c r="A15" s="25" t="s">
        <v>44</v>
      </c>
      <c r="B15" s="29" t="s">
        <v>21</v>
      </c>
      <c r="C15" s="29" t="s">
        <v>55</v>
      </c>
      <c r="D15" s="25" t="s">
        <v>46</v>
      </c>
      <c r="E15" s="30" t="s">
        <v>56</v>
      </c>
      <c r="F15" s="31" t="s">
        <v>48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22</v>
      </c>
    </row>
    <row r="16" spans="1:5" ht="25.5">
      <c r="A16" s="34" t="s">
        <v>49</v>
      </c>
      <c r="E16" s="35" t="s">
        <v>57</v>
      </c>
    </row>
    <row r="17" spans="1:5" ht="12.75">
      <c r="A17" s="38" t="s">
        <v>51</v>
      </c>
      <c r="E17" s="37" t="s">
        <v>46</v>
      </c>
    </row>
    <row r="18" spans="1:16" ht="12.75">
      <c r="A18" s="25" t="s">
        <v>44</v>
      </c>
      <c r="B18" s="29" t="s">
        <v>32</v>
      </c>
      <c r="C18" s="29" t="s">
        <v>58</v>
      </c>
      <c r="D18" s="25" t="s">
        <v>46</v>
      </c>
      <c r="E18" s="30" t="s">
        <v>59</v>
      </c>
      <c r="F18" s="31" t="s">
        <v>48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22</v>
      </c>
    </row>
    <row r="19" spans="1:5" ht="25.5">
      <c r="A19" s="34" t="s">
        <v>49</v>
      </c>
      <c r="E19" s="35" t="s">
        <v>60</v>
      </c>
    </row>
    <row r="20" spans="1:5" ht="12.75">
      <c r="A20" s="36" t="s">
        <v>51</v>
      </c>
      <c r="E20" s="37" t="s">
        <v>46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0+O8+O15+O79+O86+O96+O142+O152+O159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61</v>
      </c>
      <c r="I3" s="39">
        <f>0+I8+I15+I79+I86+I96+I142+I152+I159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61</v>
      </c>
      <c r="D4" s="6"/>
      <c r="E4" s="18" t="s">
        <v>62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44</v>
      </c>
      <c r="B9" s="29" t="s">
        <v>28</v>
      </c>
      <c r="C9" s="29" t="s">
        <v>63</v>
      </c>
      <c r="D9" s="25" t="s">
        <v>46</v>
      </c>
      <c r="E9" s="30" t="s">
        <v>64</v>
      </c>
      <c r="F9" s="31" t="s">
        <v>65</v>
      </c>
      <c r="G9" s="32">
        <v>14005.6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66</v>
      </c>
    </row>
    <row r="11" spans="1:5" ht="89.25">
      <c r="A11" s="38" t="s">
        <v>51</v>
      </c>
      <c r="E11" s="37" t="s">
        <v>67</v>
      </c>
    </row>
    <row r="12" spans="1:16" ht="12.75">
      <c r="A12" s="25" t="s">
        <v>44</v>
      </c>
      <c r="B12" s="29" t="s">
        <v>22</v>
      </c>
      <c r="C12" s="29" t="s">
        <v>68</v>
      </c>
      <c r="D12" s="25" t="s">
        <v>46</v>
      </c>
      <c r="E12" s="30" t="s">
        <v>69</v>
      </c>
      <c r="F12" s="31" t="s">
        <v>70</v>
      </c>
      <c r="G12" s="32">
        <v>773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2.75">
      <c r="A13" s="34" t="s">
        <v>49</v>
      </c>
      <c r="E13" s="35" t="s">
        <v>71</v>
      </c>
    </row>
    <row r="14" spans="1:5" ht="12.75">
      <c r="A14" s="36" t="s">
        <v>51</v>
      </c>
      <c r="E14" s="37" t="s">
        <v>72</v>
      </c>
    </row>
    <row r="15" spans="1:18" ht="12.75" customHeight="1">
      <c r="A15" s="6" t="s">
        <v>42</v>
      </c>
      <c r="B15" s="6"/>
      <c r="C15" s="41" t="s">
        <v>28</v>
      </c>
      <c r="D15" s="6"/>
      <c r="E15" s="27" t="s">
        <v>73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0+I16+I19+I22+I25+I28+I31+I34+I37+I40+I43+I46+I49+I52+I55+I58+I61+I64+I67+I70+I73+I76</f>
      </c>
      <c r="R15">
        <f>0+O16+O19+O22+O25+O28+O31+O34+O37+O40+O43+O46+O49+O52+O55+O58+O61+O64+O67+O70+O73+O76</f>
      </c>
    </row>
    <row r="16" spans="1:16" ht="12.75">
      <c r="A16" s="25" t="s">
        <v>44</v>
      </c>
      <c r="B16" s="29" t="s">
        <v>21</v>
      </c>
      <c r="C16" s="29" t="s">
        <v>74</v>
      </c>
      <c r="D16" s="25" t="s">
        <v>46</v>
      </c>
      <c r="E16" s="30" t="s">
        <v>75</v>
      </c>
      <c r="F16" s="31" t="s">
        <v>76</v>
      </c>
      <c r="G16" s="32">
        <v>7730</v>
      </c>
      <c r="H16" s="33">
        <v>0</v>
      </c>
      <c r="I16" s="33">
        <f>ROUND(ROUND(H16,2)*ROUND(G16,3),2)</f>
      </c>
      <c r="O16">
        <f>(I16*21)/100</f>
      </c>
      <c r="P16" t="s">
        <v>22</v>
      </c>
    </row>
    <row r="17" spans="1:5" ht="25.5">
      <c r="A17" s="34" t="s">
        <v>49</v>
      </c>
      <c r="E17" s="35" t="s">
        <v>77</v>
      </c>
    </row>
    <row r="18" spans="1:5" ht="12.75">
      <c r="A18" s="38" t="s">
        <v>51</v>
      </c>
      <c r="E18" s="37" t="s">
        <v>78</v>
      </c>
    </row>
    <row r="19" spans="1:16" ht="12.75">
      <c r="A19" s="25" t="s">
        <v>44</v>
      </c>
      <c r="B19" s="29" t="s">
        <v>32</v>
      </c>
      <c r="C19" s="29" t="s">
        <v>79</v>
      </c>
      <c r="D19" s="25" t="s">
        <v>46</v>
      </c>
      <c r="E19" s="30" t="s">
        <v>80</v>
      </c>
      <c r="F19" s="31" t="s">
        <v>81</v>
      </c>
      <c r="G19" s="32">
        <v>5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12.75">
      <c r="A20" s="34" t="s">
        <v>49</v>
      </c>
      <c r="E20" s="35" t="s">
        <v>82</v>
      </c>
    </row>
    <row r="21" spans="1:5" ht="12.75">
      <c r="A21" s="38" t="s">
        <v>51</v>
      </c>
      <c r="E21" s="37" t="s">
        <v>83</v>
      </c>
    </row>
    <row r="22" spans="1:16" ht="12.75">
      <c r="A22" s="25" t="s">
        <v>44</v>
      </c>
      <c r="B22" s="29" t="s">
        <v>34</v>
      </c>
      <c r="C22" s="29" t="s">
        <v>84</v>
      </c>
      <c r="D22" s="25" t="s">
        <v>46</v>
      </c>
      <c r="E22" s="30" t="s">
        <v>85</v>
      </c>
      <c r="F22" s="31" t="s">
        <v>81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49</v>
      </c>
      <c r="E23" s="35" t="s">
        <v>86</v>
      </c>
    </row>
    <row r="24" spans="1:5" ht="12.75">
      <c r="A24" s="38" t="s">
        <v>51</v>
      </c>
      <c r="E24" s="37" t="s">
        <v>83</v>
      </c>
    </row>
    <row r="25" spans="1:16" ht="25.5">
      <c r="A25" s="25" t="s">
        <v>44</v>
      </c>
      <c r="B25" s="29" t="s">
        <v>36</v>
      </c>
      <c r="C25" s="29" t="s">
        <v>87</v>
      </c>
      <c r="D25" s="25" t="s">
        <v>46</v>
      </c>
      <c r="E25" s="30" t="s">
        <v>88</v>
      </c>
      <c r="F25" s="31" t="s">
        <v>70</v>
      </c>
      <c r="G25" s="32">
        <v>40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49</v>
      </c>
      <c r="E26" s="35" t="s">
        <v>89</v>
      </c>
    </row>
    <row r="27" spans="1:5" ht="12.75">
      <c r="A27" s="38" t="s">
        <v>51</v>
      </c>
      <c r="E27" s="37" t="s">
        <v>83</v>
      </c>
    </row>
    <row r="28" spans="1:16" ht="12.75">
      <c r="A28" s="25" t="s">
        <v>44</v>
      </c>
      <c r="B28" s="29" t="s">
        <v>90</v>
      </c>
      <c r="C28" s="29" t="s">
        <v>91</v>
      </c>
      <c r="D28" s="25" t="s">
        <v>46</v>
      </c>
      <c r="E28" s="30" t="s">
        <v>92</v>
      </c>
      <c r="F28" s="31" t="s">
        <v>70</v>
      </c>
      <c r="G28" s="32">
        <v>312</v>
      </c>
      <c r="H28" s="33">
        <v>0</v>
      </c>
      <c r="I28" s="33">
        <f>ROUND(ROUND(H28,2)*ROUND(G28,3),2)</f>
      </c>
      <c r="O28">
        <f>(I28*21)/100</f>
      </c>
      <c r="P28" t="s">
        <v>22</v>
      </c>
    </row>
    <row r="29" spans="1:5" ht="12.75">
      <c r="A29" s="34" t="s">
        <v>49</v>
      </c>
      <c r="E29" s="35" t="s">
        <v>93</v>
      </c>
    </row>
    <row r="30" spans="1:5" ht="12.75">
      <c r="A30" s="38" t="s">
        <v>51</v>
      </c>
      <c r="E30" s="37" t="s">
        <v>94</v>
      </c>
    </row>
    <row r="31" spans="1:16" ht="12.75">
      <c r="A31" s="25" t="s">
        <v>44</v>
      </c>
      <c r="B31" s="29" t="s">
        <v>95</v>
      </c>
      <c r="C31" s="29" t="s">
        <v>96</v>
      </c>
      <c r="D31" s="25" t="s">
        <v>46</v>
      </c>
      <c r="E31" s="30" t="s">
        <v>97</v>
      </c>
      <c r="F31" s="31" t="s">
        <v>70</v>
      </c>
      <c r="G31" s="32">
        <v>249</v>
      </c>
      <c r="H31" s="33">
        <v>0</v>
      </c>
      <c r="I31" s="33">
        <f>ROUND(ROUND(H31,2)*ROUND(G31,3),2)</f>
      </c>
      <c r="O31">
        <f>(I31*21)/100</f>
      </c>
      <c r="P31" t="s">
        <v>22</v>
      </c>
    </row>
    <row r="32" spans="1:5" ht="12.75">
      <c r="A32" s="34" t="s">
        <v>49</v>
      </c>
      <c r="E32" s="35" t="s">
        <v>98</v>
      </c>
    </row>
    <row r="33" spans="1:5" ht="12.75">
      <c r="A33" s="38" t="s">
        <v>51</v>
      </c>
      <c r="E33" s="37" t="s">
        <v>83</v>
      </c>
    </row>
    <row r="34" spans="1:16" ht="12.75">
      <c r="A34" s="25" t="s">
        <v>44</v>
      </c>
      <c r="B34" s="29" t="s">
        <v>39</v>
      </c>
      <c r="C34" s="29" t="s">
        <v>99</v>
      </c>
      <c r="D34" s="25" t="s">
        <v>46</v>
      </c>
      <c r="E34" s="30" t="s">
        <v>100</v>
      </c>
      <c r="F34" s="31" t="s">
        <v>101</v>
      </c>
      <c r="G34" s="32">
        <v>3186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12.75">
      <c r="A35" s="34" t="s">
        <v>49</v>
      </c>
      <c r="E35" s="35" t="s">
        <v>102</v>
      </c>
    </row>
    <row r="36" spans="1:5" ht="12.75">
      <c r="A36" s="38" t="s">
        <v>51</v>
      </c>
      <c r="E36" s="37" t="s">
        <v>83</v>
      </c>
    </row>
    <row r="37" spans="1:16" ht="12.75">
      <c r="A37" s="25" t="s">
        <v>44</v>
      </c>
      <c r="B37" s="29" t="s">
        <v>41</v>
      </c>
      <c r="C37" s="29" t="s">
        <v>103</v>
      </c>
      <c r="D37" s="25" t="s">
        <v>104</v>
      </c>
      <c r="E37" s="30" t="s">
        <v>105</v>
      </c>
      <c r="F37" s="31" t="s">
        <v>70</v>
      </c>
      <c r="G37" s="32">
        <v>866</v>
      </c>
      <c r="H37" s="33">
        <v>0</v>
      </c>
      <c r="I37" s="33">
        <f>ROUND(ROUND(H37,2)*ROUND(G37,3),2)</f>
      </c>
      <c r="O37">
        <f>(I37*21)/100</f>
      </c>
      <c r="P37" t="s">
        <v>22</v>
      </c>
    </row>
    <row r="38" spans="1:5" ht="25.5">
      <c r="A38" s="34" t="s">
        <v>49</v>
      </c>
      <c r="E38" s="35" t="s">
        <v>106</v>
      </c>
    </row>
    <row r="39" spans="1:5" ht="12.75">
      <c r="A39" s="38" t="s">
        <v>51</v>
      </c>
      <c r="E39" s="37" t="s">
        <v>94</v>
      </c>
    </row>
    <row r="40" spans="1:16" ht="12.75">
      <c r="A40" s="25" t="s">
        <v>44</v>
      </c>
      <c r="B40" s="29" t="s">
        <v>107</v>
      </c>
      <c r="C40" s="29" t="s">
        <v>103</v>
      </c>
      <c r="D40" s="25" t="s">
        <v>108</v>
      </c>
      <c r="E40" s="30" t="s">
        <v>105</v>
      </c>
      <c r="F40" s="31" t="s">
        <v>70</v>
      </c>
      <c r="G40" s="32">
        <v>1608</v>
      </c>
      <c r="H40" s="33">
        <v>0</v>
      </c>
      <c r="I40" s="33">
        <f>ROUND(ROUND(H40,2)*ROUND(G40,3),2)</f>
      </c>
      <c r="O40">
        <f>(I40*21)/100</f>
      </c>
      <c r="P40" t="s">
        <v>22</v>
      </c>
    </row>
    <row r="41" spans="1:5" ht="12.75">
      <c r="A41" s="34" t="s">
        <v>49</v>
      </c>
      <c r="E41" s="35" t="s">
        <v>109</v>
      </c>
    </row>
    <row r="42" spans="1:5" ht="12.75">
      <c r="A42" s="38" t="s">
        <v>51</v>
      </c>
      <c r="E42" s="37" t="s">
        <v>94</v>
      </c>
    </row>
    <row r="43" spans="1:16" ht="12.75">
      <c r="A43" s="25" t="s">
        <v>44</v>
      </c>
      <c r="B43" s="29" t="s">
        <v>110</v>
      </c>
      <c r="C43" s="29" t="s">
        <v>103</v>
      </c>
      <c r="D43" s="25" t="s">
        <v>111</v>
      </c>
      <c r="E43" s="30" t="s">
        <v>105</v>
      </c>
      <c r="F43" s="31" t="s">
        <v>70</v>
      </c>
      <c r="G43" s="32">
        <v>4173</v>
      </c>
      <c r="H43" s="33">
        <v>0</v>
      </c>
      <c r="I43" s="33">
        <f>ROUND(ROUND(H43,2)*ROUND(G43,3),2)</f>
      </c>
      <c r="O43">
        <f>(I43*21)/100</f>
      </c>
      <c r="P43" t="s">
        <v>22</v>
      </c>
    </row>
    <row r="44" spans="1:5" ht="12.75">
      <c r="A44" s="34" t="s">
        <v>49</v>
      </c>
      <c r="E44" s="35" t="s">
        <v>112</v>
      </c>
    </row>
    <row r="45" spans="1:5" ht="12.75">
      <c r="A45" s="38" t="s">
        <v>51</v>
      </c>
      <c r="E45" s="37" t="s">
        <v>94</v>
      </c>
    </row>
    <row r="46" spans="1:16" ht="12.75">
      <c r="A46" s="25" t="s">
        <v>44</v>
      </c>
      <c r="B46" s="29" t="s">
        <v>113</v>
      </c>
      <c r="C46" s="29" t="s">
        <v>114</v>
      </c>
      <c r="D46" s="25" t="s">
        <v>46</v>
      </c>
      <c r="E46" s="30" t="s">
        <v>115</v>
      </c>
      <c r="F46" s="31" t="s">
        <v>70</v>
      </c>
      <c r="G46" s="32">
        <v>432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116</v>
      </c>
    </row>
    <row r="48" spans="1:5" ht="12.75">
      <c r="A48" s="38" t="s">
        <v>51</v>
      </c>
      <c r="E48" s="37" t="s">
        <v>94</v>
      </c>
    </row>
    <row r="49" spans="1:16" ht="12.75">
      <c r="A49" s="25" t="s">
        <v>44</v>
      </c>
      <c r="B49" s="29" t="s">
        <v>117</v>
      </c>
      <c r="C49" s="29" t="s">
        <v>118</v>
      </c>
      <c r="D49" s="25" t="s">
        <v>46</v>
      </c>
      <c r="E49" s="30" t="s">
        <v>119</v>
      </c>
      <c r="F49" s="31" t="s">
        <v>101</v>
      </c>
      <c r="G49" s="32">
        <v>2810</v>
      </c>
      <c r="H49" s="33">
        <v>0</v>
      </c>
      <c r="I49" s="33">
        <f>ROUND(ROUND(H49,2)*ROUND(G49,3),2)</f>
      </c>
      <c r="O49">
        <f>(I49*21)/100</f>
      </c>
      <c r="P49" t="s">
        <v>22</v>
      </c>
    </row>
    <row r="50" spans="1:5" ht="25.5">
      <c r="A50" s="34" t="s">
        <v>49</v>
      </c>
      <c r="E50" s="35" t="s">
        <v>120</v>
      </c>
    </row>
    <row r="51" spans="1:5" ht="12.75">
      <c r="A51" s="38" t="s">
        <v>51</v>
      </c>
      <c r="E51" s="37" t="s">
        <v>83</v>
      </c>
    </row>
    <row r="52" spans="1:16" ht="12.75">
      <c r="A52" s="25" t="s">
        <v>44</v>
      </c>
      <c r="B52" s="29" t="s">
        <v>121</v>
      </c>
      <c r="C52" s="29" t="s">
        <v>122</v>
      </c>
      <c r="D52" s="25" t="s">
        <v>46</v>
      </c>
      <c r="E52" s="30" t="s">
        <v>123</v>
      </c>
      <c r="F52" s="31" t="s">
        <v>101</v>
      </c>
      <c r="G52" s="32">
        <v>11</v>
      </c>
      <c r="H52" s="33">
        <v>0</v>
      </c>
      <c r="I52" s="33">
        <f>ROUND(ROUND(H52,2)*ROUND(G52,3),2)</f>
      </c>
      <c r="O52">
        <f>(I52*21)/100</f>
      </c>
      <c r="P52" t="s">
        <v>22</v>
      </c>
    </row>
    <row r="53" spans="1:5" ht="12.75">
      <c r="A53" s="34" t="s">
        <v>49</v>
      </c>
      <c r="E53" s="35" t="s">
        <v>124</v>
      </c>
    </row>
    <row r="54" spans="1:5" ht="12.75">
      <c r="A54" s="38" t="s">
        <v>51</v>
      </c>
      <c r="E54" s="37" t="s">
        <v>125</v>
      </c>
    </row>
    <row r="55" spans="1:16" ht="12.75">
      <c r="A55" s="25" t="s">
        <v>44</v>
      </c>
      <c r="B55" s="29" t="s">
        <v>126</v>
      </c>
      <c r="C55" s="29" t="s">
        <v>127</v>
      </c>
      <c r="D55" s="25" t="s">
        <v>46</v>
      </c>
      <c r="E55" s="30" t="s">
        <v>128</v>
      </c>
      <c r="F55" s="31" t="s">
        <v>101</v>
      </c>
      <c r="G55" s="32">
        <v>10</v>
      </c>
      <c r="H55" s="33">
        <v>0</v>
      </c>
      <c r="I55" s="33">
        <f>ROUND(ROUND(H55,2)*ROUND(G55,3),2)</f>
      </c>
      <c r="O55">
        <f>(I55*21)/100</f>
      </c>
      <c r="P55" t="s">
        <v>22</v>
      </c>
    </row>
    <row r="56" spans="1:5" ht="12.75">
      <c r="A56" s="34" t="s">
        <v>49</v>
      </c>
      <c r="E56" s="35" t="s">
        <v>129</v>
      </c>
    </row>
    <row r="57" spans="1:5" ht="12.75">
      <c r="A57" s="38" t="s">
        <v>51</v>
      </c>
      <c r="E57" s="37" t="s">
        <v>130</v>
      </c>
    </row>
    <row r="58" spans="1:16" ht="12.75">
      <c r="A58" s="25" t="s">
        <v>44</v>
      </c>
      <c r="B58" s="29" t="s">
        <v>131</v>
      </c>
      <c r="C58" s="29" t="s">
        <v>132</v>
      </c>
      <c r="D58" s="25" t="s">
        <v>46</v>
      </c>
      <c r="E58" s="30" t="s">
        <v>133</v>
      </c>
      <c r="F58" s="31" t="s">
        <v>70</v>
      </c>
      <c r="G58" s="32">
        <v>20.1</v>
      </c>
      <c r="H58" s="33">
        <v>0</v>
      </c>
      <c r="I58" s="33">
        <f>ROUND(ROUND(H58,2)*ROUND(G58,3),2)</f>
      </c>
      <c r="O58">
        <f>(I58*21)/100</f>
      </c>
      <c r="P58" t="s">
        <v>22</v>
      </c>
    </row>
    <row r="59" spans="1:5" ht="12.75">
      <c r="A59" s="34" t="s">
        <v>49</v>
      </c>
      <c r="E59" s="35" t="s">
        <v>134</v>
      </c>
    </row>
    <row r="60" spans="1:5" ht="38.25">
      <c r="A60" s="38" t="s">
        <v>51</v>
      </c>
      <c r="E60" s="37" t="s">
        <v>135</v>
      </c>
    </row>
    <row r="61" spans="1:16" ht="12.75">
      <c r="A61" s="25" t="s">
        <v>44</v>
      </c>
      <c r="B61" s="29" t="s">
        <v>136</v>
      </c>
      <c r="C61" s="29" t="s">
        <v>137</v>
      </c>
      <c r="D61" s="25" t="s">
        <v>104</v>
      </c>
      <c r="E61" s="30" t="s">
        <v>138</v>
      </c>
      <c r="F61" s="31" t="s">
        <v>70</v>
      </c>
      <c r="G61" s="32">
        <v>4173</v>
      </c>
      <c r="H61" s="33">
        <v>0</v>
      </c>
      <c r="I61" s="33">
        <f>ROUND(ROUND(H61,2)*ROUND(G61,3),2)</f>
      </c>
      <c r="O61">
        <f>(I61*21)/100</f>
      </c>
      <c r="P61" t="s">
        <v>22</v>
      </c>
    </row>
    <row r="62" spans="1:5" ht="12.75">
      <c r="A62" s="34" t="s">
        <v>49</v>
      </c>
      <c r="E62" s="35" t="s">
        <v>139</v>
      </c>
    </row>
    <row r="63" spans="1:5" ht="12.75">
      <c r="A63" s="38" t="s">
        <v>51</v>
      </c>
      <c r="E63" s="37" t="s">
        <v>140</v>
      </c>
    </row>
    <row r="64" spans="1:16" ht="12.75">
      <c r="A64" s="25" t="s">
        <v>44</v>
      </c>
      <c r="B64" s="29" t="s">
        <v>141</v>
      </c>
      <c r="C64" s="29" t="s">
        <v>137</v>
      </c>
      <c r="D64" s="25" t="s">
        <v>108</v>
      </c>
      <c r="E64" s="30" t="s">
        <v>138</v>
      </c>
      <c r="F64" s="31" t="s">
        <v>70</v>
      </c>
      <c r="G64" s="32">
        <v>432</v>
      </c>
      <c r="H64" s="33">
        <v>0</v>
      </c>
      <c r="I64" s="33">
        <f>ROUND(ROUND(H64,2)*ROUND(G64,3),2)</f>
      </c>
      <c r="O64">
        <f>(I64*21)/100</f>
      </c>
      <c r="P64" t="s">
        <v>22</v>
      </c>
    </row>
    <row r="65" spans="1:5" ht="12.75">
      <c r="A65" s="34" t="s">
        <v>49</v>
      </c>
      <c r="E65" s="35" t="s">
        <v>142</v>
      </c>
    </row>
    <row r="66" spans="1:5" ht="12.75">
      <c r="A66" s="38" t="s">
        <v>51</v>
      </c>
      <c r="E66" s="37" t="s">
        <v>94</v>
      </c>
    </row>
    <row r="67" spans="1:16" ht="12.75">
      <c r="A67" s="25" t="s">
        <v>44</v>
      </c>
      <c r="B67" s="29" t="s">
        <v>143</v>
      </c>
      <c r="C67" s="29" t="s">
        <v>144</v>
      </c>
      <c r="D67" s="25" t="s">
        <v>46</v>
      </c>
      <c r="E67" s="30" t="s">
        <v>145</v>
      </c>
      <c r="F67" s="31" t="s">
        <v>70</v>
      </c>
      <c r="G67" s="32">
        <v>227</v>
      </c>
      <c r="H67" s="33">
        <v>0</v>
      </c>
      <c r="I67" s="33">
        <f>ROUND(ROUND(H67,2)*ROUND(G67,3),2)</f>
      </c>
      <c r="O67">
        <f>(I67*21)/100</f>
      </c>
      <c r="P67" t="s">
        <v>22</v>
      </c>
    </row>
    <row r="68" spans="1:5" ht="12.75">
      <c r="A68" s="34" t="s">
        <v>49</v>
      </c>
      <c r="E68" s="35" t="s">
        <v>146</v>
      </c>
    </row>
    <row r="69" spans="1:5" ht="12.75">
      <c r="A69" s="38" t="s">
        <v>51</v>
      </c>
      <c r="E69" s="37" t="s">
        <v>94</v>
      </c>
    </row>
    <row r="70" spans="1:16" ht="12.75">
      <c r="A70" s="25" t="s">
        <v>44</v>
      </c>
      <c r="B70" s="29" t="s">
        <v>147</v>
      </c>
      <c r="C70" s="29" t="s">
        <v>148</v>
      </c>
      <c r="D70" s="25" t="s">
        <v>46</v>
      </c>
      <c r="E70" s="30" t="s">
        <v>149</v>
      </c>
      <c r="F70" s="31" t="s">
        <v>70</v>
      </c>
      <c r="G70" s="32">
        <v>17</v>
      </c>
      <c r="H70" s="33">
        <v>0</v>
      </c>
      <c r="I70" s="33">
        <f>ROUND(ROUND(H70,2)*ROUND(G70,3),2)</f>
      </c>
      <c r="O70">
        <f>(I70*21)/100</f>
      </c>
      <c r="P70" t="s">
        <v>22</v>
      </c>
    </row>
    <row r="71" spans="1:5" ht="12.75">
      <c r="A71" s="34" t="s">
        <v>49</v>
      </c>
      <c r="E71" s="35" t="s">
        <v>150</v>
      </c>
    </row>
    <row r="72" spans="1:5" ht="38.25">
      <c r="A72" s="38" t="s">
        <v>51</v>
      </c>
      <c r="E72" s="37" t="s">
        <v>151</v>
      </c>
    </row>
    <row r="73" spans="1:16" ht="12.75">
      <c r="A73" s="25" t="s">
        <v>44</v>
      </c>
      <c r="B73" s="29" t="s">
        <v>152</v>
      </c>
      <c r="C73" s="29" t="s">
        <v>153</v>
      </c>
      <c r="D73" s="25" t="s">
        <v>46</v>
      </c>
      <c r="E73" s="30" t="s">
        <v>154</v>
      </c>
      <c r="F73" s="31" t="s">
        <v>70</v>
      </c>
      <c r="G73" s="32">
        <v>773</v>
      </c>
      <c r="H73" s="33">
        <v>0</v>
      </c>
      <c r="I73" s="33">
        <f>ROUND(ROUND(H73,2)*ROUND(G73,3),2)</f>
      </c>
      <c r="O73">
        <f>(I73*21)/100</f>
      </c>
      <c r="P73" t="s">
        <v>22</v>
      </c>
    </row>
    <row r="74" spans="1:5" ht="12.75">
      <c r="A74" s="34" t="s">
        <v>49</v>
      </c>
      <c r="E74" s="35" t="s">
        <v>155</v>
      </c>
    </row>
    <row r="75" spans="1:5" ht="12.75">
      <c r="A75" s="38" t="s">
        <v>51</v>
      </c>
      <c r="E75" s="37" t="s">
        <v>83</v>
      </c>
    </row>
    <row r="76" spans="1:16" ht="12.75">
      <c r="A76" s="25" t="s">
        <v>44</v>
      </c>
      <c r="B76" s="29" t="s">
        <v>156</v>
      </c>
      <c r="C76" s="29" t="s">
        <v>157</v>
      </c>
      <c r="D76" s="25" t="s">
        <v>46</v>
      </c>
      <c r="E76" s="30" t="s">
        <v>158</v>
      </c>
      <c r="F76" s="31" t="s">
        <v>76</v>
      </c>
      <c r="G76" s="32">
        <v>7730</v>
      </c>
      <c r="H76" s="33">
        <v>0</v>
      </c>
      <c r="I76" s="33">
        <f>ROUND(ROUND(H76,2)*ROUND(G76,3),2)</f>
      </c>
      <c r="O76">
        <f>(I76*21)/100</f>
      </c>
      <c r="P76" t="s">
        <v>22</v>
      </c>
    </row>
    <row r="77" spans="1:5" ht="12.75">
      <c r="A77" s="34" t="s">
        <v>49</v>
      </c>
      <c r="E77" s="35" t="s">
        <v>159</v>
      </c>
    </row>
    <row r="78" spans="1:5" ht="12.75">
      <c r="A78" s="36" t="s">
        <v>51</v>
      </c>
      <c r="E78" s="37" t="s">
        <v>83</v>
      </c>
    </row>
    <row r="79" spans="1:18" ht="12.75" customHeight="1">
      <c r="A79" s="6" t="s">
        <v>42</v>
      </c>
      <c r="B79" s="6"/>
      <c r="C79" s="41" t="s">
        <v>22</v>
      </c>
      <c r="D79" s="6"/>
      <c r="E79" s="27" t="s">
        <v>160</v>
      </c>
      <c r="F79" s="6"/>
      <c r="G79" s="6"/>
      <c r="H79" s="6"/>
      <c r="I79" s="42">
        <f>0+Q79</f>
      </c>
      <c r="O79">
        <f>0+R79</f>
      </c>
      <c r="Q79">
        <f>0+I80+I83</f>
      </c>
      <c r="R79">
        <f>0+O80+O83</f>
      </c>
    </row>
    <row r="80" spans="1:16" ht="12.75">
      <c r="A80" s="25" t="s">
        <v>44</v>
      </c>
      <c r="B80" s="29" t="s">
        <v>161</v>
      </c>
      <c r="C80" s="29" t="s">
        <v>162</v>
      </c>
      <c r="D80" s="25" t="s">
        <v>46</v>
      </c>
      <c r="E80" s="30" t="s">
        <v>163</v>
      </c>
      <c r="F80" s="31" t="s">
        <v>70</v>
      </c>
      <c r="G80" s="32">
        <v>1631</v>
      </c>
      <c r="H80" s="33">
        <v>0</v>
      </c>
      <c r="I80" s="33">
        <f>ROUND(ROUND(H80,2)*ROUND(G80,3),2)</f>
      </c>
      <c r="O80">
        <f>(I80*21)/100</f>
      </c>
      <c r="P80" t="s">
        <v>22</v>
      </c>
    </row>
    <row r="81" spans="1:5" ht="12.75">
      <c r="A81" s="34" t="s">
        <v>49</v>
      </c>
      <c r="E81" s="35" t="s">
        <v>164</v>
      </c>
    </row>
    <row r="82" spans="1:5" ht="38.25">
      <c r="A82" s="38" t="s">
        <v>51</v>
      </c>
      <c r="E82" s="37" t="s">
        <v>165</v>
      </c>
    </row>
    <row r="83" spans="1:16" ht="12.75">
      <c r="A83" s="25" t="s">
        <v>44</v>
      </c>
      <c r="B83" s="29" t="s">
        <v>166</v>
      </c>
      <c r="C83" s="29" t="s">
        <v>167</v>
      </c>
      <c r="D83" s="25" t="s">
        <v>46</v>
      </c>
      <c r="E83" s="30" t="s">
        <v>168</v>
      </c>
      <c r="F83" s="31" t="s">
        <v>70</v>
      </c>
      <c r="G83" s="32">
        <v>3</v>
      </c>
      <c r="H83" s="33">
        <v>0</v>
      </c>
      <c r="I83" s="33">
        <f>ROUND(ROUND(H83,2)*ROUND(G83,3),2)</f>
      </c>
      <c r="O83">
        <f>(I83*21)/100</f>
      </c>
      <c r="P83" t="s">
        <v>22</v>
      </c>
    </row>
    <row r="84" spans="1:5" ht="12.75">
      <c r="A84" s="34" t="s">
        <v>49</v>
      </c>
      <c r="E84" s="35" t="s">
        <v>169</v>
      </c>
    </row>
    <row r="85" spans="1:5" ht="12.75">
      <c r="A85" s="36" t="s">
        <v>51</v>
      </c>
      <c r="E85" s="37" t="s">
        <v>83</v>
      </c>
    </row>
    <row r="86" spans="1:18" ht="12.75" customHeight="1">
      <c r="A86" s="6" t="s">
        <v>42</v>
      </c>
      <c r="B86" s="6"/>
      <c r="C86" s="41" t="s">
        <v>32</v>
      </c>
      <c r="D86" s="6"/>
      <c r="E86" s="27" t="s">
        <v>170</v>
      </c>
      <c r="F86" s="6"/>
      <c r="G86" s="6"/>
      <c r="H86" s="6"/>
      <c r="I86" s="42">
        <f>0+Q86</f>
      </c>
      <c r="O86">
        <f>0+R86</f>
      </c>
      <c r="Q86">
        <f>0+I87+I90+I93</f>
      </c>
      <c r="R86">
        <f>0+O87+O90+O93</f>
      </c>
    </row>
    <row r="87" spans="1:16" ht="12.75">
      <c r="A87" s="25" t="s">
        <v>44</v>
      </c>
      <c r="B87" s="29" t="s">
        <v>171</v>
      </c>
      <c r="C87" s="29" t="s">
        <v>172</v>
      </c>
      <c r="D87" s="25" t="s">
        <v>46</v>
      </c>
      <c r="E87" s="30" t="s">
        <v>173</v>
      </c>
      <c r="F87" s="31" t="s">
        <v>70</v>
      </c>
      <c r="G87" s="32">
        <v>1</v>
      </c>
      <c r="H87" s="33">
        <v>0</v>
      </c>
      <c r="I87" s="33">
        <f>ROUND(ROUND(H87,2)*ROUND(G87,3),2)</f>
      </c>
      <c r="O87">
        <f>(I87*21)/100</f>
      </c>
      <c r="P87" t="s">
        <v>22</v>
      </c>
    </row>
    <row r="88" spans="1:5" ht="12.75">
      <c r="A88" s="34" t="s">
        <v>49</v>
      </c>
      <c r="E88" s="35" t="s">
        <v>174</v>
      </c>
    </row>
    <row r="89" spans="1:5" ht="12.75">
      <c r="A89" s="38" t="s">
        <v>51</v>
      </c>
      <c r="E89" s="37" t="s">
        <v>83</v>
      </c>
    </row>
    <row r="90" spans="1:16" ht="12.75">
      <c r="A90" s="25" t="s">
        <v>44</v>
      </c>
      <c r="B90" s="29" t="s">
        <v>175</v>
      </c>
      <c r="C90" s="29" t="s">
        <v>176</v>
      </c>
      <c r="D90" s="25" t="s">
        <v>46</v>
      </c>
      <c r="E90" s="30" t="s">
        <v>177</v>
      </c>
      <c r="F90" s="31" t="s">
        <v>70</v>
      </c>
      <c r="G90" s="32">
        <v>7.1</v>
      </c>
      <c r="H90" s="33">
        <v>0</v>
      </c>
      <c r="I90" s="33">
        <f>ROUND(ROUND(H90,2)*ROUND(G90,3),2)</f>
      </c>
      <c r="O90">
        <f>(I90*21)/100</f>
      </c>
      <c r="P90" t="s">
        <v>22</v>
      </c>
    </row>
    <row r="91" spans="1:5" ht="12.75">
      <c r="A91" s="34" t="s">
        <v>49</v>
      </c>
      <c r="E91" s="35" t="s">
        <v>178</v>
      </c>
    </row>
    <row r="92" spans="1:5" ht="63.75">
      <c r="A92" s="38" t="s">
        <v>51</v>
      </c>
      <c r="E92" s="37" t="s">
        <v>179</v>
      </c>
    </row>
    <row r="93" spans="1:16" ht="12.75">
      <c r="A93" s="25" t="s">
        <v>44</v>
      </c>
      <c r="B93" s="29" t="s">
        <v>180</v>
      </c>
      <c r="C93" s="29" t="s">
        <v>181</v>
      </c>
      <c r="D93" s="25" t="s">
        <v>46</v>
      </c>
      <c r="E93" s="30" t="s">
        <v>182</v>
      </c>
      <c r="F93" s="31" t="s">
        <v>70</v>
      </c>
      <c r="G93" s="32">
        <v>10.8</v>
      </c>
      <c r="H93" s="33">
        <v>0</v>
      </c>
      <c r="I93" s="33">
        <f>ROUND(ROUND(H93,2)*ROUND(G93,3),2)</f>
      </c>
      <c r="O93">
        <f>(I93*21)/100</f>
      </c>
      <c r="P93" t="s">
        <v>22</v>
      </c>
    </row>
    <row r="94" spans="1:5" ht="12.75">
      <c r="A94" s="34" t="s">
        <v>49</v>
      </c>
      <c r="E94" s="35" t="s">
        <v>183</v>
      </c>
    </row>
    <row r="95" spans="1:5" ht="76.5">
      <c r="A95" s="36" t="s">
        <v>51</v>
      </c>
      <c r="E95" s="37" t="s">
        <v>184</v>
      </c>
    </row>
    <row r="96" spans="1:18" ht="12.75" customHeight="1">
      <c r="A96" s="6" t="s">
        <v>42</v>
      </c>
      <c r="B96" s="6"/>
      <c r="C96" s="41" t="s">
        <v>34</v>
      </c>
      <c r="D96" s="6"/>
      <c r="E96" s="27" t="s">
        <v>185</v>
      </c>
      <c r="F96" s="6"/>
      <c r="G96" s="6"/>
      <c r="H96" s="6"/>
      <c r="I96" s="42">
        <f>0+Q96</f>
      </c>
      <c r="O96">
        <f>0+R96</f>
      </c>
      <c r="Q96">
        <f>0+I97+I100+I103+I106+I109+I112+I115+I118+I121+I124+I127+I130+I133+I136+I139</f>
      </c>
      <c r="R96">
        <f>0+O97+O100+O103+O106+O109+O112+O115+O118+O121+O124+O127+O130+O133+O136+O139</f>
      </c>
    </row>
    <row r="97" spans="1:16" ht="12.75">
      <c r="A97" s="25" t="s">
        <v>44</v>
      </c>
      <c r="B97" s="29" t="s">
        <v>186</v>
      </c>
      <c r="C97" s="29" t="s">
        <v>187</v>
      </c>
      <c r="D97" s="25" t="s">
        <v>46</v>
      </c>
      <c r="E97" s="30" t="s">
        <v>188</v>
      </c>
      <c r="F97" s="31" t="s">
        <v>76</v>
      </c>
      <c r="G97" s="32">
        <v>227</v>
      </c>
      <c r="H97" s="33">
        <v>0</v>
      </c>
      <c r="I97" s="33">
        <f>ROUND(ROUND(H97,2)*ROUND(G97,3),2)</f>
      </c>
      <c r="O97">
        <f>(I97*21)/100</f>
      </c>
      <c r="P97" t="s">
        <v>22</v>
      </c>
    </row>
    <row r="98" spans="1:5" ht="12.75">
      <c r="A98" s="34" t="s">
        <v>49</v>
      </c>
      <c r="E98" s="35" t="s">
        <v>189</v>
      </c>
    </row>
    <row r="99" spans="1:5" ht="12.75">
      <c r="A99" s="38" t="s">
        <v>51</v>
      </c>
      <c r="E99" s="37" t="s">
        <v>190</v>
      </c>
    </row>
    <row r="100" spans="1:16" ht="12.75">
      <c r="A100" s="25" t="s">
        <v>44</v>
      </c>
      <c r="B100" s="29" t="s">
        <v>191</v>
      </c>
      <c r="C100" s="29" t="s">
        <v>192</v>
      </c>
      <c r="D100" s="25" t="s">
        <v>46</v>
      </c>
      <c r="E100" s="30" t="s">
        <v>193</v>
      </c>
      <c r="F100" s="31" t="s">
        <v>70</v>
      </c>
      <c r="G100" s="32">
        <v>63</v>
      </c>
      <c r="H100" s="33">
        <v>0</v>
      </c>
      <c r="I100" s="33">
        <f>ROUND(ROUND(H100,2)*ROUND(G100,3),2)</f>
      </c>
      <c r="O100">
        <f>(I100*21)/100</f>
      </c>
      <c r="P100" t="s">
        <v>22</v>
      </c>
    </row>
    <row r="101" spans="1:5" ht="12.75">
      <c r="A101" s="34" t="s">
        <v>49</v>
      </c>
      <c r="E101" s="35" t="s">
        <v>194</v>
      </c>
    </row>
    <row r="102" spans="1:5" ht="12.75">
      <c r="A102" s="38" t="s">
        <v>51</v>
      </c>
      <c r="E102" s="37" t="s">
        <v>83</v>
      </c>
    </row>
    <row r="103" spans="1:16" ht="12.75">
      <c r="A103" s="25" t="s">
        <v>44</v>
      </c>
      <c r="B103" s="29" t="s">
        <v>195</v>
      </c>
      <c r="C103" s="29" t="s">
        <v>196</v>
      </c>
      <c r="D103" s="25" t="s">
        <v>46</v>
      </c>
      <c r="E103" s="30" t="s">
        <v>197</v>
      </c>
      <c r="F103" s="31" t="s">
        <v>76</v>
      </c>
      <c r="G103" s="32">
        <v>14914</v>
      </c>
      <c r="H103" s="33">
        <v>0</v>
      </c>
      <c r="I103" s="33">
        <f>ROUND(ROUND(H103,2)*ROUND(G103,3),2)</f>
      </c>
      <c r="O103">
        <f>(I103*21)/100</f>
      </c>
      <c r="P103" t="s">
        <v>22</v>
      </c>
    </row>
    <row r="104" spans="1:5" ht="38.25">
      <c r="A104" s="34" t="s">
        <v>49</v>
      </c>
      <c r="E104" s="35" t="s">
        <v>198</v>
      </c>
    </row>
    <row r="105" spans="1:5" ht="12.75">
      <c r="A105" s="38" t="s">
        <v>51</v>
      </c>
      <c r="E105" s="37" t="s">
        <v>94</v>
      </c>
    </row>
    <row r="106" spans="1:16" ht="12.75">
      <c r="A106" s="25" t="s">
        <v>44</v>
      </c>
      <c r="B106" s="29" t="s">
        <v>199</v>
      </c>
      <c r="C106" s="29" t="s">
        <v>200</v>
      </c>
      <c r="D106" s="25" t="s">
        <v>46</v>
      </c>
      <c r="E106" s="30" t="s">
        <v>201</v>
      </c>
      <c r="F106" s="31" t="s">
        <v>70</v>
      </c>
      <c r="G106" s="32">
        <v>375</v>
      </c>
      <c r="H106" s="33">
        <v>0</v>
      </c>
      <c r="I106" s="33">
        <f>ROUND(ROUND(H106,2)*ROUND(G106,3),2)</f>
      </c>
      <c r="O106">
        <f>(I106*21)/100</f>
      </c>
      <c r="P106" t="s">
        <v>22</v>
      </c>
    </row>
    <row r="107" spans="1:5" ht="12.75">
      <c r="A107" s="34" t="s">
        <v>49</v>
      </c>
      <c r="E107" s="35" t="s">
        <v>202</v>
      </c>
    </row>
    <row r="108" spans="1:5" ht="12.75">
      <c r="A108" s="38" t="s">
        <v>51</v>
      </c>
      <c r="E108" s="37" t="s">
        <v>94</v>
      </c>
    </row>
    <row r="109" spans="1:16" ht="12.75">
      <c r="A109" s="25" t="s">
        <v>44</v>
      </c>
      <c r="B109" s="29" t="s">
        <v>203</v>
      </c>
      <c r="C109" s="29" t="s">
        <v>204</v>
      </c>
      <c r="D109" s="25" t="s">
        <v>46</v>
      </c>
      <c r="E109" s="30" t="s">
        <v>205</v>
      </c>
      <c r="F109" s="31" t="s">
        <v>76</v>
      </c>
      <c r="G109" s="32">
        <v>177</v>
      </c>
      <c r="H109" s="33">
        <v>0</v>
      </c>
      <c r="I109" s="33">
        <f>ROUND(ROUND(H109,2)*ROUND(G109,3),2)</f>
      </c>
      <c r="O109">
        <f>(I109*21)/100</f>
      </c>
      <c r="P109" t="s">
        <v>22</v>
      </c>
    </row>
    <row r="110" spans="1:5" ht="12.75">
      <c r="A110" s="34" t="s">
        <v>49</v>
      </c>
      <c r="E110" s="35" t="s">
        <v>206</v>
      </c>
    </row>
    <row r="111" spans="1:5" ht="12.75">
      <c r="A111" s="38" t="s">
        <v>51</v>
      </c>
      <c r="E111" s="37" t="s">
        <v>83</v>
      </c>
    </row>
    <row r="112" spans="1:16" ht="12.75">
      <c r="A112" s="25" t="s">
        <v>44</v>
      </c>
      <c r="B112" s="29" t="s">
        <v>207</v>
      </c>
      <c r="C112" s="29" t="s">
        <v>208</v>
      </c>
      <c r="D112" s="25" t="s">
        <v>46</v>
      </c>
      <c r="E112" s="30" t="s">
        <v>209</v>
      </c>
      <c r="F112" s="31" t="s">
        <v>76</v>
      </c>
      <c r="G112" s="32">
        <v>14628</v>
      </c>
      <c r="H112" s="33">
        <v>0</v>
      </c>
      <c r="I112" s="33">
        <f>ROUND(ROUND(H112,2)*ROUND(G112,3),2)</f>
      </c>
      <c r="O112">
        <f>(I112*21)/100</f>
      </c>
      <c r="P112" t="s">
        <v>22</v>
      </c>
    </row>
    <row r="113" spans="1:5" ht="12.75">
      <c r="A113" s="34" t="s">
        <v>49</v>
      </c>
      <c r="E113" s="35" t="s">
        <v>210</v>
      </c>
    </row>
    <row r="114" spans="1:5" ht="12.75">
      <c r="A114" s="38" t="s">
        <v>51</v>
      </c>
      <c r="E114" s="37" t="s">
        <v>94</v>
      </c>
    </row>
    <row r="115" spans="1:16" ht="12.75">
      <c r="A115" s="25" t="s">
        <v>44</v>
      </c>
      <c r="B115" s="29" t="s">
        <v>211</v>
      </c>
      <c r="C115" s="29" t="s">
        <v>212</v>
      </c>
      <c r="D115" s="25" t="s">
        <v>46</v>
      </c>
      <c r="E115" s="30" t="s">
        <v>213</v>
      </c>
      <c r="F115" s="31" t="s">
        <v>76</v>
      </c>
      <c r="G115" s="32">
        <v>14257</v>
      </c>
      <c r="H115" s="33">
        <v>0</v>
      </c>
      <c r="I115" s="33">
        <f>ROUND(ROUND(H115,2)*ROUND(G115,3),2)</f>
      </c>
      <c r="O115">
        <f>(I115*21)/100</f>
      </c>
      <c r="P115" t="s">
        <v>22</v>
      </c>
    </row>
    <row r="116" spans="1:5" ht="12.75">
      <c r="A116" s="34" t="s">
        <v>49</v>
      </c>
      <c r="E116" s="35" t="s">
        <v>214</v>
      </c>
    </row>
    <row r="117" spans="1:5" ht="12.75">
      <c r="A117" s="38" t="s">
        <v>51</v>
      </c>
      <c r="E117" s="37" t="s">
        <v>94</v>
      </c>
    </row>
    <row r="118" spans="1:16" ht="12.75">
      <c r="A118" s="25" t="s">
        <v>44</v>
      </c>
      <c r="B118" s="29" t="s">
        <v>215</v>
      </c>
      <c r="C118" s="29" t="s">
        <v>216</v>
      </c>
      <c r="D118" s="25" t="s">
        <v>46</v>
      </c>
      <c r="E118" s="30" t="s">
        <v>217</v>
      </c>
      <c r="F118" s="31" t="s">
        <v>76</v>
      </c>
      <c r="G118" s="32">
        <v>14914</v>
      </c>
      <c r="H118" s="33">
        <v>0</v>
      </c>
      <c r="I118" s="33">
        <f>ROUND(ROUND(H118,2)*ROUND(G118,3),2)</f>
      </c>
      <c r="O118">
        <f>(I118*21)/100</f>
      </c>
      <c r="P118" t="s">
        <v>22</v>
      </c>
    </row>
    <row r="119" spans="1:5" ht="12.75">
      <c r="A119" s="34" t="s">
        <v>49</v>
      </c>
      <c r="E119" s="35" t="s">
        <v>218</v>
      </c>
    </row>
    <row r="120" spans="1:5" ht="12.75">
      <c r="A120" s="38" t="s">
        <v>51</v>
      </c>
      <c r="E120" s="37" t="s">
        <v>94</v>
      </c>
    </row>
    <row r="121" spans="1:16" ht="12.75">
      <c r="A121" s="25" t="s">
        <v>44</v>
      </c>
      <c r="B121" s="29" t="s">
        <v>219</v>
      </c>
      <c r="C121" s="29" t="s">
        <v>220</v>
      </c>
      <c r="D121" s="25" t="s">
        <v>46</v>
      </c>
      <c r="E121" s="30" t="s">
        <v>221</v>
      </c>
      <c r="F121" s="31" t="s">
        <v>76</v>
      </c>
      <c r="G121" s="32">
        <v>8604</v>
      </c>
      <c r="H121" s="33">
        <v>0</v>
      </c>
      <c r="I121" s="33">
        <f>ROUND(ROUND(H121,2)*ROUND(G121,3),2)</f>
      </c>
      <c r="O121">
        <f>(I121*21)/100</f>
      </c>
      <c r="P121" t="s">
        <v>22</v>
      </c>
    </row>
    <row r="122" spans="1:5" ht="38.25">
      <c r="A122" s="34" t="s">
        <v>49</v>
      </c>
      <c r="E122" s="35" t="s">
        <v>222</v>
      </c>
    </row>
    <row r="123" spans="1:5" ht="25.5">
      <c r="A123" s="38" t="s">
        <v>51</v>
      </c>
      <c r="E123" s="37" t="s">
        <v>223</v>
      </c>
    </row>
    <row r="124" spans="1:16" ht="12.75">
      <c r="A124" s="25" t="s">
        <v>44</v>
      </c>
      <c r="B124" s="29" t="s">
        <v>224</v>
      </c>
      <c r="C124" s="29" t="s">
        <v>225</v>
      </c>
      <c r="D124" s="25" t="s">
        <v>46</v>
      </c>
      <c r="E124" s="30" t="s">
        <v>226</v>
      </c>
      <c r="F124" s="31" t="s">
        <v>70</v>
      </c>
      <c r="G124" s="32">
        <v>28.48</v>
      </c>
      <c r="H124" s="33">
        <v>0</v>
      </c>
      <c r="I124" s="33">
        <f>ROUND(ROUND(H124,2)*ROUND(G124,3),2)</f>
      </c>
      <c r="O124">
        <f>(I124*21)/100</f>
      </c>
      <c r="P124" t="s">
        <v>22</v>
      </c>
    </row>
    <row r="125" spans="1:5" ht="25.5">
      <c r="A125" s="34" t="s">
        <v>49</v>
      </c>
      <c r="E125" s="35" t="s">
        <v>227</v>
      </c>
    </row>
    <row r="126" spans="1:5" ht="12.75">
      <c r="A126" s="38" t="s">
        <v>51</v>
      </c>
      <c r="E126" s="37" t="s">
        <v>228</v>
      </c>
    </row>
    <row r="127" spans="1:16" ht="12.75">
      <c r="A127" s="25" t="s">
        <v>44</v>
      </c>
      <c r="B127" s="29" t="s">
        <v>229</v>
      </c>
      <c r="C127" s="29" t="s">
        <v>230</v>
      </c>
      <c r="D127" s="25" t="s">
        <v>46</v>
      </c>
      <c r="E127" s="30" t="s">
        <v>231</v>
      </c>
      <c r="F127" s="31" t="s">
        <v>70</v>
      </c>
      <c r="G127" s="32">
        <v>439</v>
      </c>
      <c r="H127" s="33">
        <v>0</v>
      </c>
      <c r="I127" s="33">
        <f>ROUND(ROUND(H127,2)*ROUND(G127,3),2)</f>
      </c>
      <c r="O127">
        <f>(I127*21)/100</f>
      </c>
      <c r="P127" t="s">
        <v>22</v>
      </c>
    </row>
    <row r="128" spans="1:5" ht="12.75">
      <c r="A128" s="34" t="s">
        <v>49</v>
      </c>
      <c r="E128" s="35" t="s">
        <v>232</v>
      </c>
    </row>
    <row r="129" spans="1:5" ht="25.5">
      <c r="A129" s="38" t="s">
        <v>51</v>
      </c>
      <c r="E129" s="37" t="s">
        <v>233</v>
      </c>
    </row>
    <row r="130" spans="1:16" ht="12.75">
      <c r="A130" s="25" t="s">
        <v>44</v>
      </c>
      <c r="B130" s="29" t="s">
        <v>234</v>
      </c>
      <c r="C130" s="29" t="s">
        <v>235</v>
      </c>
      <c r="D130" s="25" t="s">
        <v>46</v>
      </c>
      <c r="E130" s="30" t="s">
        <v>236</v>
      </c>
      <c r="F130" s="31" t="s">
        <v>76</v>
      </c>
      <c r="G130" s="32">
        <v>14116</v>
      </c>
      <c r="H130" s="33">
        <v>0</v>
      </c>
      <c r="I130" s="33">
        <f>ROUND(ROUND(H130,2)*ROUND(G130,3),2)</f>
      </c>
      <c r="O130">
        <f>(I130*21)/100</f>
      </c>
      <c r="P130" t="s">
        <v>22</v>
      </c>
    </row>
    <row r="131" spans="1:5" ht="12.75">
      <c r="A131" s="34" t="s">
        <v>49</v>
      </c>
      <c r="E131" s="35" t="s">
        <v>237</v>
      </c>
    </row>
    <row r="132" spans="1:5" ht="12.75">
      <c r="A132" s="38" t="s">
        <v>51</v>
      </c>
      <c r="E132" s="37" t="s">
        <v>94</v>
      </c>
    </row>
    <row r="133" spans="1:16" ht="12.75">
      <c r="A133" s="25" t="s">
        <v>44</v>
      </c>
      <c r="B133" s="29" t="s">
        <v>238</v>
      </c>
      <c r="C133" s="29" t="s">
        <v>239</v>
      </c>
      <c r="D133" s="25" t="s">
        <v>46</v>
      </c>
      <c r="E133" s="30" t="s">
        <v>240</v>
      </c>
      <c r="F133" s="31" t="s">
        <v>70</v>
      </c>
      <c r="G133" s="32">
        <v>42.72</v>
      </c>
      <c r="H133" s="33">
        <v>0</v>
      </c>
      <c r="I133" s="33">
        <f>ROUND(ROUND(H133,2)*ROUND(G133,3),2)</f>
      </c>
      <c r="O133">
        <f>(I133*21)/100</f>
      </c>
      <c r="P133" t="s">
        <v>22</v>
      </c>
    </row>
    <row r="134" spans="1:5" ht="25.5">
      <c r="A134" s="34" t="s">
        <v>49</v>
      </c>
      <c r="E134" s="35" t="s">
        <v>241</v>
      </c>
    </row>
    <row r="135" spans="1:5" ht="12.75">
      <c r="A135" s="38" t="s">
        <v>51</v>
      </c>
      <c r="E135" s="37" t="s">
        <v>242</v>
      </c>
    </row>
    <row r="136" spans="1:16" ht="12.75">
      <c r="A136" s="25" t="s">
        <v>44</v>
      </c>
      <c r="B136" s="29" t="s">
        <v>243</v>
      </c>
      <c r="C136" s="29" t="s">
        <v>244</v>
      </c>
      <c r="D136" s="25" t="s">
        <v>46</v>
      </c>
      <c r="E136" s="30" t="s">
        <v>245</v>
      </c>
      <c r="F136" s="31" t="s">
        <v>76</v>
      </c>
      <c r="G136" s="32">
        <v>14257</v>
      </c>
      <c r="H136" s="33">
        <v>0</v>
      </c>
      <c r="I136" s="33">
        <f>ROUND(ROUND(H136,2)*ROUND(G136,3),2)</f>
      </c>
      <c r="O136">
        <f>(I136*21)/100</f>
      </c>
      <c r="P136" t="s">
        <v>22</v>
      </c>
    </row>
    <row r="137" spans="1:5" ht="12.75">
      <c r="A137" s="34" t="s">
        <v>49</v>
      </c>
      <c r="E137" s="35" t="s">
        <v>246</v>
      </c>
    </row>
    <row r="138" spans="1:5" ht="12.75">
      <c r="A138" s="38" t="s">
        <v>51</v>
      </c>
      <c r="E138" s="37" t="s">
        <v>94</v>
      </c>
    </row>
    <row r="139" spans="1:16" ht="12.75">
      <c r="A139" s="25" t="s">
        <v>44</v>
      </c>
      <c r="B139" s="29" t="s">
        <v>247</v>
      </c>
      <c r="C139" s="29" t="s">
        <v>248</v>
      </c>
      <c r="D139" s="25" t="s">
        <v>46</v>
      </c>
      <c r="E139" s="30" t="s">
        <v>249</v>
      </c>
      <c r="F139" s="31" t="s">
        <v>76</v>
      </c>
      <c r="G139" s="32">
        <v>12</v>
      </c>
      <c r="H139" s="33">
        <v>0</v>
      </c>
      <c r="I139" s="33">
        <f>ROUND(ROUND(H139,2)*ROUND(G139,3),2)</f>
      </c>
      <c r="O139">
        <f>(I139*21)/100</f>
      </c>
      <c r="P139" t="s">
        <v>22</v>
      </c>
    </row>
    <row r="140" spans="1:5" ht="12.75">
      <c r="A140" s="34" t="s">
        <v>49</v>
      </c>
      <c r="E140" s="35" t="s">
        <v>250</v>
      </c>
    </row>
    <row r="141" spans="1:5" ht="12.75">
      <c r="A141" s="36" t="s">
        <v>51</v>
      </c>
      <c r="E141" s="37" t="s">
        <v>83</v>
      </c>
    </row>
    <row r="142" spans="1:18" ht="12.75" customHeight="1">
      <c r="A142" s="6" t="s">
        <v>42</v>
      </c>
      <c r="B142" s="6"/>
      <c r="C142" s="41" t="s">
        <v>36</v>
      </c>
      <c r="D142" s="6"/>
      <c r="E142" s="27" t="s">
        <v>251</v>
      </c>
      <c r="F142" s="6"/>
      <c r="G142" s="6"/>
      <c r="H142" s="6"/>
      <c r="I142" s="42">
        <f>0+Q142</f>
      </c>
      <c r="O142">
        <f>0+R142</f>
      </c>
      <c r="Q142">
        <f>0+I143+I146+I149</f>
      </c>
      <c r="R142">
        <f>0+O143+O146+O149</f>
      </c>
    </row>
    <row r="143" spans="1:16" ht="25.5">
      <c r="A143" s="25" t="s">
        <v>44</v>
      </c>
      <c r="B143" s="29" t="s">
        <v>252</v>
      </c>
      <c r="C143" s="29" t="s">
        <v>253</v>
      </c>
      <c r="D143" s="25" t="s">
        <v>46</v>
      </c>
      <c r="E143" s="30" t="s">
        <v>254</v>
      </c>
      <c r="F143" s="31" t="s">
        <v>76</v>
      </c>
      <c r="G143" s="32">
        <v>9</v>
      </c>
      <c r="H143" s="33">
        <v>0</v>
      </c>
      <c r="I143" s="33">
        <f>ROUND(ROUND(H143,2)*ROUND(G143,3),2)</f>
      </c>
      <c r="O143">
        <f>(I143*21)/100</f>
      </c>
      <c r="P143" t="s">
        <v>22</v>
      </c>
    </row>
    <row r="144" spans="1:5" ht="12.75">
      <c r="A144" s="34" t="s">
        <v>49</v>
      </c>
      <c r="E144" s="35" t="s">
        <v>255</v>
      </c>
    </row>
    <row r="145" spans="1:5" ht="12.75">
      <c r="A145" s="38" t="s">
        <v>51</v>
      </c>
      <c r="E145" s="37" t="s">
        <v>130</v>
      </c>
    </row>
    <row r="146" spans="1:16" ht="12.75">
      <c r="A146" s="25" t="s">
        <v>44</v>
      </c>
      <c r="B146" s="29" t="s">
        <v>256</v>
      </c>
      <c r="C146" s="29" t="s">
        <v>257</v>
      </c>
      <c r="D146" s="25" t="s">
        <v>46</v>
      </c>
      <c r="E146" s="30" t="s">
        <v>258</v>
      </c>
      <c r="F146" s="31" t="s">
        <v>76</v>
      </c>
      <c r="G146" s="32">
        <v>9</v>
      </c>
      <c r="H146" s="33">
        <v>0</v>
      </c>
      <c r="I146" s="33">
        <f>ROUND(ROUND(H146,2)*ROUND(G146,3),2)</f>
      </c>
      <c r="O146">
        <f>(I146*21)/100</f>
      </c>
      <c r="P146" t="s">
        <v>22</v>
      </c>
    </row>
    <row r="147" spans="1:5" ht="12.75">
      <c r="A147" s="34" t="s">
        <v>49</v>
      </c>
      <c r="E147" s="35" t="s">
        <v>255</v>
      </c>
    </row>
    <row r="148" spans="1:5" ht="12.75">
      <c r="A148" s="38" t="s">
        <v>51</v>
      </c>
      <c r="E148" s="37" t="s">
        <v>130</v>
      </c>
    </row>
    <row r="149" spans="1:16" ht="12.75">
      <c r="A149" s="25" t="s">
        <v>44</v>
      </c>
      <c r="B149" s="29" t="s">
        <v>259</v>
      </c>
      <c r="C149" s="29" t="s">
        <v>260</v>
      </c>
      <c r="D149" s="25" t="s">
        <v>46</v>
      </c>
      <c r="E149" s="30" t="s">
        <v>261</v>
      </c>
      <c r="F149" s="31" t="s">
        <v>76</v>
      </c>
      <c r="G149" s="32">
        <v>9</v>
      </c>
      <c r="H149" s="33">
        <v>0</v>
      </c>
      <c r="I149" s="33">
        <f>ROUND(ROUND(H149,2)*ROUND(G149,3),2)</f>
      </c>
      <c r="O149">
        <f>(I149*21)/100</f>
      </c>
      <c r="P149" t="s">
        <v>22</v>
      </c>
    </row>
    <row r="150" spans="1:5" ht="12.75">
      <c r="A150" s="34" t="s">
        <v>49</v>
      </c>
      <c r="E150" s="35" t="s">
        <v>255</v>
      </c>
    </row>
    <row r="151" spans="1:5" ht="12.75">
      <c r="A151" s="36" t="s">
        <v>51</v>
      </c>
      <c r="E151" s="37" t="s">
        <v>130</v>
      </c>
    </row>
    <row r="152" spans="1:18" ht="12.75" customHeight="1">
      <c r="A152" s="6" t="s">
        <v>42</v>
      </c>
      <c r="B152" s="6"/>
      <c r="C152" s="41" t="s">
        <v>95</v>
      </c>
      <c r="D152" s="6"/>
      <c r="E152" s="27" t="s">
        <v>262</v>
      </c>
      <c r="F152" s="6"/>
      <c r="G152" s="6"/>
      <c r="H152" s="6"/>
      <c r="I152" s="42">
        <f>0+Q152</f>
      </c>
      <c r="O152">
        <f>0+R152</f>
      </c>
      <c r="Q152">
        <f>0+I153+I156</f>
      </c>
      <c r="R152">
        <f>0+O153+O156</f>
      </c>
    </row>
    <row r="153" spans="1:16" ht="12.75">
      <c r="A153" s="25" t="s">
        <v>44</v>
      </c>
      <c r="B153" s="29" t="s">
        <v>263</v>
      </c>
      <c r="C153" s="29" t="s">
        <v>264</v>
      </c>
      <c r="D153" s="25" t="s">
        <v>46</v>
      </c>
      <c r="E153" s="30" t="s">
        <v>265</v>
      </c>
      <c r="F153" s="31" t="s">
        <v>81</v>
      </c>
      <c r="G153" s="32">
        <v>1</v>
      </c>
      <c r="H153" s="33">
        <v>0</v>
      </c>
      <c r="I153" s="33">
        <f>ROUND(ROUND(H153,2)*ROUND(G153,3),2)</f>
      </c>
      <c r="O153">
        <f>(I153*21)/100</f>
      </c>
      <c r="P153" t="s">
        <v>22</v>
      </c>
    </row>
    <row r="154" spans="1:5" ht="12.75">
      <c r="A154" s="34" t="s">
        <v>49</v>
      </c>
      <c r="E154" s="35" t="s">
        <v>266</v>
      </c>
    </row>
    <row r="155" spans="1:5" ht="12.75">
      <c r="A155" s="38" t="s">
        <v>51</v>
      </c>
      <c r="E155" s="37" t="s">
        <v>267</v>
      </c>
    </row>
    <row r="156" spans="1:16" ht="12.75">
      <c r="A156" s="25" t="s">
        <v>44</v>
      </c>
      <c r="B156" s="29" t="s">
        <v>268</v>
      </c>
      <c r="C156" s="29" t="s">
        <v>269</v>
      </c>
      <c r="D156" s="25" t="s">
        <v>46</v>
      </c>
      <c r="E156" s="30" t="s">
        <v>270</v>
      </c>
      <c r="F156" s="31" t="s">
        <v>70</v>
      </c>
      <c r="G156" s="32">
        <v>5.7</v>
      </c>
      <c r="H156" s="33">
        <v>0</v>
      </c>
      <c r="I156" s="33">
        <f>ROUND(ROUND(H156,2)*ROUND(G156,3),2)</f>
      </c>
      <c r="O156">
        <f>(I156*21)/100</f>
      </c>
      <c r="P156" t="s">
        <v>22</v>
      </c>
    </row>
    <row r="157" spans="1:5" ht="12.75">
      <c r="A157" s="34" t="s">
        <v>49</v>
      </c>
      <c r="E157" s="35" t="s">
        <v>271</v>
      </c>
    </row>
    <row r="158" spans="1:5" ht="38.25">
      <c r="A158" s="36" t="s">
        <v>51</v>
      </c>
      <c r="E158" s="37" t="s">
        <v>272</v>
      </c>
    </row>
    <row r="159" spans="1:18" ht="12.75" customHeight="1">
      <c r="A159" s="6" t="s">
        <v>42</v>
      </c>
      <c r="B159" s="6"/>
      <c r="C159" s="41" t="s">
        <v>39</v>
      </c>
      <c r="D159" s="6"/>
      <c r="E159" s="27" t="s">
        <v>273</v>
      </c>
      <c r="F159" s="6"/>
      <c r="G159" s="6"/>
      <c r="H159" s="6"/>
      <c r="I159" s="42">
        <f>0+Q159</f>
      </c>
      <c r="O159">
        <f>0+R159</f>
      </c>
      <c r="Q159">
        <f>0+I160+I163+I166+I169+I172+I175+I178+I181+I184+I187+I190+I193+I196+I199+I202</f>
      </c>
      <c r="R159">
        <f>0+O160+O163+O166+O169+O172+O175+O178+O181+O184+O187+O190+O193+O196+O199+O202</f>
      </c>
    </row>
    <row r="160" spans="1:16" ht="25.5">
      <c r="A160" s="25" t="s">
        <v>44</v>
      </c>
      <c r="B160" s="29" t="s">
        <v>274</v>
      </c>
      <c r="C160" s="29" t="s">
        <v>275</v>
      </c>
      <c r="D160" s="25" t="s">
        <v>46</v>
      </c>
      <c r="E160" s="30" t="s">
        <v>276</v>
      </c>
      <c r="F160" s="31" t="s">
        <v>101</v>
      </c>
      <c r="G160" s="32">
        <v>127</v>
      </c>
      <c r="H160" s="33">
        <v>0</v>
      </c>
      <c r="I160" s="33">
        <f>ROUND(ROUND(H160,2)*ROUND(G160,3),2)</f>
      </c>
      <c r="O160">
        <f>(I160*21)/100</f>
      </c>
      <c r="P160" t="s">
        <v>22</v>
      </c>
    </row>
    <row r="161" spans="1:5" ht="12.75">
      <c r="A161" s="34" t="s">
        <v>49</v>
      </c>
      <c r="E161" s="35" t="s">
        <v>277</v>
      </c>
    </row>
    <row r="162" spans="1:5" ht="12.75">
      <c r="A162" s="38" t="s">
        <v>51</v>
      </c>
      <c r="E162" s="37" t="s">
        <v>190</v>
      </c>
    </row>
    <row r="163" spans="1:16" ht="12.75">
      <c r="A163" s="25" t="s">
        <v>44</v>
      </c>
      <c r="B163" s="29" t="s">
        <v>278</v>
      </c>
      <c r="C163" s="29" t="s">
        <v>279</v>
      </c>
      <c r="D163" s="25" t="s">
        <v>104</v>
      </c>
      <c r="E163" s="30" t="s">
        <v>280</v>
      </c>
      <c r="F163" s="31" t="s">
        <v>81</v>
      </c>
      <c r="G163" s="32">
        <v>104</v>
      </c>
      <c r="H163" s="33">
        <v>0</v>
      </c>
      <c r="I163" s="33">
        <f>ROUND(ROUND(H163,2)*ROUND(G163,3),2)</f>
      </c>
      <c r="O163">
        <f>(I163*21)/100</f>
      </c>
      <c r="P163" t="s">
        <v>22</v>
      </c>
    </row>
    <row r="164" spans="1:5" ht="12.75">
      <c r="A164" s="34" t="s">
        <v>49</v>
      </c>
      <c r="E164" s="35" t="s">
        <v>281</v>
      </c>
    </row>
    <row r="165" spans="1:5" ht="12.75">
      <c r="A165" s="38" t="s">
        <v>51</v>
      </c>
      <c r="E165" s="37" t="s">
        <v>83</v>
      </c>
    </row>
    <row r="166" spans="1:16" ht="12.75">
      <c r="A166" s="25" t="s">
        <v>44</v>
      </c>
      <c r="B166" s="29" t="s">
        <v>282</v>
      </c>
      <c r="C166" s="29" t="s">
        <v>279</v>
      </c>
      <c r="D166" s="25" t="s">
        <v>108</v>
      </c>
      <c r="E166" s="30" t="s">
        <v>280</v>
      </c>
      <c r="F166" s="31" t="s">
        <v>81</v>
      </c>
      <c r="G166" s="32">
        <v>4</v>
      </c>
      <c r="H166" s="33">
        <v>0</v>
      </c>
      <c r="I166" s="33">
        <f>ROUND(ROUND(H166,2)*ROUND(G166,3),2)</f>
      </c>
      <c r="O166">
        <f>(I166*21)/100</f>
      </c>
      <c r="P166" t="s">
        <v>22</v>
      </c>
    </row>
    <row r="167" spans="1:5" ht="12.75">
      <c r="A167" s="34" t="s">
        <v>49</v>
      </c>
      <c r="E167" s="35" t="s">
        <v>283</v>
      </c>
    </row>
    <row r="168" spans="1:5" ht="12.75">
      <c r="A168" s="38" t="s">
        <v>51</v>
      </c>
      <c r="E168" s="37" t="s">
        <v>83</v>
      </c>
    </row>
    <row r="169" spans="1:16" ht="25.5">
      <c r="A169" s="25" t="s">
        <v>44</v>
      </c>
      <c r="B169" s="29" t="s">
        <v>284</v>
      </c>
      <c r="C169" s="29" t="s">
        <v>285</v>
      </c>
      <c r="D169" s="25" t="s">
        <v>46</v>
      </c>
      <c r="E169" s="30" t="s">
        <v>286</v>
      </c>
      <c r="F169" s="31" t="s">
        <v>81</v>
      </c>
      <c r="G169" s="32">
        <v>14</v>
      </c>
      <c r="H169" s="33">
        <v>0</v>
      </c>
      <c r="I169" s="33">
        <f>ROUND(ROUND(H169,2)*ROUND(G169,3),2)</f>
      </c>
      <c r="O169">
        <f>(I169*21)/100</f>
      </c>
      <c r="P169" t="s">
        <v>22</v>
      </c>
    </row>
    <row r="170" spans="1:5" ht="12.75">
      <c r="A170" s="34" t="s">
        <v>49</v>
      </c>
      <c r="E170" s="35" t="s">
        <v>287</v>
      </c>
    </row>
    <row r="171" spans="1:5" ht="12.75">
      <c r="A171" s="38" t="s">
        <v>51</v>
      </c>
      <c r="E171" s="37" t="s">
        <v>83</v>
      </c>
    </row>
    <row r="172" spans="1:16" ht="12.75">
      <c r="A172" s="25" t="s">
        <v>44</v>
      </c>
      <c r="B172" s="29" t="s">
        <v>288</v>
      </c>
      <c r="C172" s="29" t="s">
        <v>289</v>
      </c>
      <c r="D172" s="25" t="s">
        <v>46</v>
      </c>
      <c r="E172" s="30" t="s">
        <v>290</v>
      </c>
      <c r="F172" s="31" t="s">
        <v>81</v>
      </c>
      <c r="G172" s="32">
        <v>78</v>
      </c>
      <c r="H172" s="33">
        <v>0</v>
      </c>
      <c r="I172" s="33">
        <f>ROUND(ROUND(H172,2)*ROUND(G172,3),2)</f>
      </c>
      <c r="O172">
        <f>(I172*21)/100</f>
      </c>
      <c r="P172" t="s">
        <v>22</v>
      </c>
    </row>
    <row r="173" spans="1:5" ht="12.75">
      <c r="A173" s="34" t="s">
        <v>49</v>
      </c>
      <c r="E173" s="35" t="s">
        <v>291</v>
      </c>
    </row>
    <row r="174" spans="1:5" ht="63.75">
      <c r="A174" s="38" t="s">
        <v>51</v>
      </c>
      <c r="E174" s="37" t="s">
        <v>292</v>
      </c>
    </row>
    <row r="175" spans="1:16" ht="25.5">
      <c r="A175" s="25" t="s">
        <v>44</v>
      </c>
      <c r="B175" s="29" t="s">
        <v>293</v>
      </c>
      <c r="C175" s="29" t="s">
        <v>294</v>
      </c>
      <c r="D175" s="25" t="s">
        <v>46</v>
      </c>
      <c r="E175" s="30" t="s">
        <v>295</v>
      </c>
      <c r="F175" s="31" t="s">
        <v>81</v>
      </c>
      <c r="G175" s="32">
        <v>78</v>
      </c>
      <c r="H175" s="33">
        <v>0</v>
      </c>
      <c r="I175" s="33">
        <f>ROUND(ROUND(H175,2)*ROUND(G175,3),2)</f>
      </c>
      <c r="O175">
        <f>(I175*21)/100</f>
      </c>
      <c r="P175" t="s">
        <v>22</v>
      </c>
    </row>
    <row r="176" spans="1:5" ht="12.75">
      <c r="A176" s="34" t="s">
        <v>49</v>
      </c>
      <c r="E176" s="35" t="s">
        <v>296</v>
      </c>
    </row>
    <row r="177" spans="1:5" ht="63.75">
      <c r="A177" s="38" t="s">
        <v>51</v>
      </c>
      <c r="E177" s="37" t="s">
        <v>292</v>
      </c>
    </row>
    <row r="178" spans="1:16" ht="12.75">
      <c r="A178" s="25" t="s">
        <v>44</v>
      </c>
      <c r="B178" s="29" t="s">
        <v>297</v>
      </c>
      <c r="C178" s="29" t="s">
        <v>298</v>
      </c>
      <c r="D178" s="25" t="s">
        <v>46</v>
      </c>
      <c r="E178" s="30" t="s">
        <v>299</v>
      </c>
      <c r="F178" s="31" t="s">
        <v>81</v>
      </c>
      <c r="G178" s="32">
        <v>40</v>
      </c>
      <c r="H178" s="33">
        <v>0</v>
      </c>
      <c r="I178" s="33">
        <f>ROUND(ROUND(H178,2)*ROUND(G178,3),2)</f>
      </c>
      <c r="O178">
        <f>(I178*21)/100</f>
      </c>
      <c r="P178" t="s">
        <v>22</v>
      </c>
    </row>
    <row r="179" spans="1:5" ht="12.75">
      <c r="A179" s="34" t="s">
        <v>49</v>
      </c>
      <c r="E179" s="35" t="s">
        <v>291</v>
      </c>
    </row>
    <row r="180" spans="1:5" ht="12.75">
      <c r="A180" s="38" t="s">
        <v>51</v>
      </c>
      <c r="E180" s="37" t="s">
        <v>83</v>
      </c>
    </row>
    <row r="181" spans="1:16" ht="25.5">
      <c r="A181" s="25" t="s">
        <v>44</v>
      </c>
      <c r="B181" s="29" t="s">
        <v>300</v>
      </c>
      <c r="C181" s="29" t="s">
        <v>301</v>
      </c>
      <c r="D181" s="25" t="s">
        <v>46</v>
      </c>
      <c r="E181" s="30" t="s">
        <v>302</v>
      </c>
      <c r="F181" s="31" t="s">
        <v>81</v>
      </c>
      <c r="G181" s="32">
        <v>40</v>
      </c>
      <c r="H181" s="33">
        <v>0</v>
      </c>
      <c r="I181" s="33">
        <f>ROUND(ROUND(H181,2)*ROUND(G181,3),2)</f>
      </c>
      <c r="O181">
        <f>(I181*21)/100</f>
      </c>
      <c r="P181" t="s">
        <v>22</v>
      </c>
    </row>
    <row r="182" spans="1:5" ht="12.75">
      <c r="A182" s="34" t="s">
        <v>49</v>
      </c>
      <c r="E182" s="35" t="s">
        <v>296</v>
      </c>
    </row>
    <row r="183" spans="1:5" ht="12.75">
      <c r="A183" s="38" t="s">
        <v>51</v>
      </c>
      <c r="E183" s="37" t="s">
        <v>83</v>
      </c>
    </row>
    <row r="184" spans="1:16" ht="25.5">
      <c r="A184" s="25" t="s">
        <v>44</v>
      </c>
      <c r="B184" s="29" t="s">
        <v>303</v>
      </c>
      <c r="C184" s="29" t="s">
        <v>304</v>
      </c>
      <c r="D184" s="25" t="s">
        <v>46</v>
      </c>
      <c r="E184" s="30" t="s">
        <v>305</v>
      </c>
      <c r="F184" s="31" t="s">
        <v>76</v>
      </c>
      <c r="G184" s="32">
        <v>616</v>
      </c>
      <c r="H184" s="33">
        <v>0</v>
      </c>
      <c r="I184" s="33">
        <f>ROUND(ROUND(H184,2)*ROUND(G184,3),2)</f>
      </c>
      <c r="O184">
        <f>(I184*21)/100</f>
      </c>
      <c r="P184" t="s">
        <v>22</v>
      </c>
    </row>
    <row r="185" spans="1:5" ht="12.75">
      <c r="A185" s="34" t="s">
        <v>49</v>
      </c>
      <c r="E185" s="35" t="s">
        <v>306</v>
      </c>
    </row>
    <row r="186" spans="1:5" ht="38.25">
      <c r="A186" s="38" t="s">
        <v>51</v>
      </c>
      <c r="E186" s="37" t="s">
        <v>307</v>
      </c>
    </row>
    <row r="187" spans="1:16" ht="12.75">
      <c r="A187" s="25" t="s">
        <v>44</v>
      </c>
      <c r="B187" s="29" t="s">
        <v>308</v>
      </c>
      <c r="C187" s="29" t="s">
        <v>309</v>
      </c>
      <c r="D187" s="25" t="s">
        <v>46</v>
      </c>
      <c r="E187" s="30" t="s">
        <v>310</v>
      </c>
      <c r="F187" s="31" t="s">
        <v>76</v>
      </c>
      <c r="G187" s="32">
        <v>616</v>
      </c>
      <c r="H187" s="33">
        <v>0</v>
      </c>
      <c r="I187" s="33">
        <f>ROUND(ROUND(H187,2)*ROUND(G187,3),2)</f>
      </c>
      <c r="O187">
        <f>(I187*21)/100</f>
      </c>
      <c r="P187" t="s">
        <v>22</v>
      </c>
    </row>
    <row r="188" spans="1:5" ht="12.75">
      <c r="A188" s="34" t="s">
        <v>49</v>
      </c>
      <c r="E188" s="35" t="s">
        <v>311</v>
      </c>
    </row>
    <row r="189" spans="1:5" ht="38.25">
      <c r="A189" s="38" t="s">
        <v>51</v>
      </c>
      <c r="E189" s="37" t="s">
        <v>307</v>
      </c>
    </row>
    <row r="190" spans="1:16" ht="12.75">
      <c r="A190" s="25" t="s">
        <v>44</v>
      </c>
      <c r="B190" s="29" t="s">
        <v>312</v>
      </c>
      <c r="C190" s="29" t="s">
        <v>313</v>
      </c>
      <c r="D190" s="25" t="s">
        <v>46</v>
      </c>
      <c r="E190" s="30" t="s">
        <v>314</v>
      </c>
      <c r="F190" s="31" t="s">
        <v>101</v>
      </c>
      <c r="G190" s="32">
        <v>345</v>
      </c>
      <c r="H190" s="33">
        <v>0</v>
      </c>
      <c r="I190" s="33">
        <f>ROUND(ROUND(H190,2)*ROUND(G190,3),2)</f>
      </c>
      <c r="O190">
        <f>(I190*21)/100</f>
      </c>
      <c r="P190" t="s">
        <v>22</v>
      </c>
    </row>
    <row r="191" spans="1:5" ht="12.75">
      <c r="A191" s="34" t="s">
        <v>49</v>
      </c>
      <c r="E191" s="35" t="s">
        <v>315</v>
      </c>
    </row>
    <row r="192" spans="1:5" ht="12.75">
      <c r="A192" s="38" t="s">
        <v>51</v>
      </c>
      <c r="E192" s="37" t="s">
        <v>83</v>
      </c>
    </row>
    <row r="193" spans="1:16" ht="12.75">
      <c r="A193" s="25" t="s">
        <v>44</v>
      </c>
      <c r="B193" s="29" t="s">
        <v>316</v>
      </c>
      <c r="C193" s="29" t="s">
        <v>317</v>
      </c>
      <c r="D193" s="25" t="s">
        <v>46</v>
      </c>
      <c r="E193" s="30" t="s">
        <v>318</v>
      </c>
      <c r="F193" s="31" t="s">
        <v>101</v>
      </c>
      <c r="G193" s="32">
        <v>18</v>
      </c>
      <c r="H193" s="33">
        <v>0</v>
      </c>
      <c r="I193" s="33">
        <f>ROUND(ROUND(H193,2)*ROUND(G193,3),2)</f>
      </c>
      <c r="O193">
        <f>(I193*21)/100</f>
      </c>
      <c r="P193" t="s">
        <v>22</v>
      </c>
    </row>
    <row r="194" spans="1:5" ht="12.75">
      <c r="A194" s="34" t="s">
        <v>49</v>
      </c>
      <c r="E194" s="35" t="s">
        <v>319</v>
      </c>
    </row>
    <row r="195" spans="1:5" ht="38.25">
      <c r="A195" s="38" t="s">
        <v>51</v>
      </c>
      <c r="E195" s="37" t="s">
        <v>320</v>
      </c>
    </row>
    <row r="196" spans="1:16" ht="12.75">
      <c r="A196" s="25" t="s">
        <v>44</v>
      </c>
      <c r="B196" s="29" t="s">
        <v>321</v>
      </c>
      <c r="C196" s="29" t="s">
        <v>322</v>
      </c>
      <c r="D196" s="25" t="s">
        <v>46</v>
      </c>
      <c r="E196" s="30" t="s">
        <v>323</v>
      </c>
      <c r="F196" s="31" t="s">
        <v>101</v>
      </c>
      <c r="G196" s="32">
        <v>3186</v>
      </c>
      <c r="H196" s="33">
        <v>0</v>
      </c>
      <c r="I196" s="33">
        <f>ROUND(ROUND(H196,2)*ROUND(G196,3),2)</f>
      </c>
      <c r="O196">
        <f>(I196*21)/100</f>
      </c>
      <c r="P196" t="s">
        <v>22</v>
      </c>
    </row>
    <row r="197" spans="1:5" ht="25.5">
      <c r="A197" s="34" t="s">
        <v>49</v>
      </c>
      <c r="E197" s="35" t="s">
        <v>324</v>
      </c>
    </row>
    <row r="198" spans="1:5" ht="12.75">
      <c r="A198" s="38" t="s">
        <v>51</v>
      </c>
      <c r="E198" s="37" t="s">
        <v>325</v>
      </c>
    </row>
    <row r="199" spans="1:16" ht="12.75">
      <c r="A199" s="25" t="s">
        <v>44</v>
      </c>
      <c r="B199" s="29" t="s">
        <v>326</v>
      </c>
      <c r="C199" s="29" t="s">
        <v>327</v>
      </c>
      <c r="D199" s="25" t="s">
        <v>46</v>
      </c>
      <c r="E199" s="30" t="s">
        <v>328</v>
      </c>
      <c r="F199" s="31" t="s">
        <v>76</v>
      </c>
      <c r="G199" s="32">
        <v>110</v>
      </c>
      <c r="H199" s="33">
        <v>0</v>
      </c>
      <c r="I199" s="33">
        <f>ROUND(ROUND(H199,2)*ROUND(G199,3),2)</f>
      </c>
      <c r="O199">
        <f>(I199*21)/100</f>
      </c>
      <c r="P199" t="s">
        <v>22</v>
      </c>
    </row>
    <row r="200" spans="1:5" ht="12.75">
      <c r="A200" s="34" t="s">
        <v>49</v>
      </c>
      <c r="E200" s="35" t="s">
        <v>329</v>
      </c>
    </row>
    <row r="201" spans="1:5" ht="25.5">
      <c r="A201" s="38" t="s">
        <v>51</v>
      </c>
      <c r="E201" s="37" t="s">
        <v>330</v>
      </c>
    </row>
    <row r="202" spans="1:16" ht="12.75">
      <c r="A202" s="25" t="s">
        <v>44</v>
      </c>
      <c r="B202" s="29" t="s">
        <v>331</v>
      </c>
      <c r="C202" s="29" t="s">
        <v>332</v>
      </c>
      <c r="D202" s="25" t="s">
        <v>46</v>
      </c>
      <c r="E202" s="30" t="s">
        <v>333</v>
      </c>
      <c r="F202" s="31" t="s">
        <v>76</v>
      </c>
      <c r="G202" s="32">
        <v>9</v>
      </c>
      <c r="H202" s="33">
        <v>0</v>
      </c>
      <c r="I202" s="33">
        <f>ROUND(ROUND(H202,2)*ROUND(G202,3),2)</f>
      </c>
      <c r="O202">
        <f>(I202*21)/100</f>
      </c>
      <c r="P202" t="s">
        <v>22</v>
      </c>
    </row>
    <row r="203" spans="1:5" ht="12.75">
      <c r="A203" s="34" t="s">
        <v>49</v>
      </c>
      <c r="E203" s="35" t="s">
        <v>334</v>
      </c>
    </row>
    <row r="204" spans="1:5" ht="12.75">
      <c r="A204" s="36" t="s">
        <v>51</v>
      </c>
      <c r="E204" s="37" t="s">
        <v>130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