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III-11519 Svinaře, most ev.č. 11519-1 přes Svinařský potok u Svinař\9 Vysvětlení ZD\Vysvětlení ZD 3\"/>
    </mc:Choice>
  </mc:AlternateContent>
  <bookViews>
    <workbookView xWindow="240" yWindow="120" windowWidth="14940" windowHeight="9225" activeTab="1"/>
  </bookViews>
  <sheets>
    <sheet name="rekapitulace" sheetId="1" r:id="rId1"/>
    <sheet name="SO 201" sheetId="2" r:id="rId2"/>
    <sheet name="SO 461" sheetId="3" r:id="rId3"/>
  </sheets>
  <calcPr calcId="152511"/>
  <webPublishing codePage="0"/>
</workbook>
</file>

<file path=xl/calcChain.xml><?xml version="1.0" encoding="utf-8"?>
<calcChain xmlns="http://schemas.openxmlformats.org/spreadsheetml/2006/main">
  <c r="O55" i="3" l="1"/>
  <c r="H55" i="3"/>
  <c r="O54" i="3"/>
  <c r="P54" i="3" s="1"/>
  <c r="H54" i="3"/>
  <c r="O52" i="3"/>
  <c r="P52" i="3" s="1"/>
  <c r="H52" i="3"/>
  <c r="O50" i="3"/>
  <c r="P50" i="3" s="1"/>
  <c r="H50" i="3"/>
  <c r="O48" i="3"/>
  <c r="H48" i="3"/>
  <c r="O43" i="3"/>
  <c r="H43" i="3"/>
  <c r="O41" i="3"/>
  <c r="P41" i="3" s="1"/>
  <c r="H41" i="3"/>
  <c r="O39" i="3"/>
  <c r="H39" i="3"/>
  <c r="O34" i="3"/>
  <c r="H34" i="3"/>
  <c r="O32" i="3"/>
  <c r="H32" i="3"/>
  <c r="O30" i="3"/>
  <c r="P30" i="3" s="1"/>
  <c r="H30" i="3"/>
  <c r="O28" i="3"/>
  <c r="P28" i="3" s="1"/>
  <c r="H28" i="3"/>
  <c r="O26" i="3"/>
  <c r="H26" i="3"/>
  <c r="O21" i="3"/>
  <c r="P21" i="3" s="1"/>
  <c r="H21" i="3"/>
  <c r="O19" i="3"/>
  <c r="P19" i="3" s="1"/>
  <c r="H19" i="3"/>
  <c r="O17" i="3"/>
  <c r="H17" i="3"/>
  <c r="O12" i="3"/>
  <c r="H12" i="3"/>
  <c r="H14" i="3" s="1"/>
  <c r="O196" i="2"/>
  <c r="P196" i="2" s="1"/>
  <c r="H196" i="2"/>
  <c r="O194" i="2"/>
  <c r="P194" i="2" s="1"/>
  <c r="H194" i="2"/>
  <c r="O192" i="2"/>
  <c r="P192" i="2" s="1"/>
  <c r="H192" i="2"/>
  <c r="O190" i="2"/>
  <c r="H190" i="2"/>
  <c r="O188" i="2"/>
  <c r="P188" i="2" s="1"/>
  <c r="H188" i="2"/>
  <c r="O186" i="2"/>
  <c r="P186" i="2" s="1"/>
  <c r="H186" i="2"/>
  <c r="O184" i="2"/>
  <c r="P184" i="2" s="1"/>
  <c r="H184" i="2"/>
  <c r="O183" i="2"/>
  <c r="H183" i="2"/>
  <c r="O181" i="2"/>
  <c r="P181" i="2" s="1"/>
  <c r="H181" i="2"/>
  <c r="O179" i="2"/>
  <c r="P179" i="2" s="1"/>
  <c r="H179" i="2"/>
  <c r="O177" i="2"/>
  <c r="P177" i="2" s="1"/>
  <c r="H177" i="2"/>
  <c r="O175" i="2"/>
  <c r="H175" i="2"/>
  <c r="O173" i="2"/>
  <c r="P173" i="2" s="1"/>
  <c r="H173" i="2"/>
  <c r="O171" i="2"/>
  <c r="P171" i="2" s="1"/>
  <c r="H171" i="2"/>
  <c r="O166" i="2"/>
  <c r="P166" i="2" s="1"/>
  <c r="H166" i="2"/>
  <c r="O164" i="2"/>
  <c r="H164" i="2"/>
  <c r="O162" i="2"/>
  <c r="P162" i="2" s="1"/>
  <c r="H162" i="2"/>
  <c r="O160" i="2"/>
  <c r="P160" i="2" s="1"/>
  <c r="H160" i="2"/>
  <c r="O155" i="2"/>
  <c r="P155" i="2" s="1"/>
  <c r="H155" i="2"/>
  <c r="O153" i="2"/>
  <c r="H153" i="2"/>
  <c r="O151" i="2"/>
  <c r="P151" i="2" s="1"/>
  <c r="H151" i="2"/>
  <c r="O149" i="2"/>
  <c r="P149" i="2" s="1"/>
  <c r="H149" i="2"/>
  <c r="O147" i="2"/>
  <c r="P147" i="2" s="1"/>
  <c r="H147" i="2"/>
  <c r="O145" i="2"/>
  <c r="H145" i="2"/>
  <c r="O140" i="2"/>
  <c r="P140" i="2" s="1"/>
  <c r="P142" i="2" s="1"/>
  <c r="H140" i="2"/>
  <c r="H142" i="2" s="1"/>
  <c r="O135" i="2"/>
  <c r="P135" i="2" s="1"/>
  <c r="H135" i="2"/>
  <c r="O133" i="2"/>
  <c r="P133" i="2" s="1"/>
  <c r="H133" i="2"/>
  <c r="O131" i="2"/>
  <c r="H131" i="2"/>
  <c r="O129" i="2"/>
  <c r="P129" i="2" s="1"/>
  <c r="H129" i="2"/>
  <c r="O127" i="2"/>
  <c r="P127" i="2" s="1"/>
  <c r="H127" i="2"/>
  <c r="O125" i="2"/>
  <c r="P125" i="2" s="1"/>
  <c r="H125" i="2"/>
  <c r="O123" i="2"/>
  <c r="H123" i="2"/>
  <c r="O121" i="2"/>
  <c r="P121" i="2" s="1"/>
  <c r="H121" i="2"/>
  <c r="O119" i="2"/>
  <c r="P119" i="2" s="1"/>
  <c r="H119" i="2"/>
  <c r="O117" i="2"/>
  <c r="P117" i="2" s="1"/>
  <c r="H117" i="2"/>
  <c r="O116" i="2"/>
  <c r="H116" i="2"/>
  <c r="O114" i="2"/>
  <c r="P114" i="2" s="1"/>
  <c r="H114" i="2"/>
  <c r="H137" i="2" s="1"/>
  <c r="O109" i="2"/>
  <c r="P109" i="2" s="1"/>
  <c r="H109" i="2"/>
  <c r="O107" i="2"/>
  <c r="P107" i="2" s="1"/>
  <c r="H107" i="2"/>
  <c r="O105" i="2"/>
  <c r="H105" i="2"/>
  <c r="O103" i="2"/>
  <c r="P103" i="2" s="1"/>
  <c r="H103" i="2"/>
  <c r="O101" i="2"/>
  <c r="P101" i="2" s="1"/>
  <c r="H101" i="2"/>
  <c r="O99" i="2"/>
  <c r="P99" i="2" s="1"/>
  <c r="H99" i="2"/>
  <c r="O97" i="2"/>
  <c r="H97" i="2"/>
  <c r="O95" i="2"/>
  <c r="P95" i="2" s="1"/>
  <c r="H95" i="2"/>
  <c r="O93" i="2"/>
  <c r="H93" i="2"/>
  <c r="O88" i="2"/>
  <c r="P88" i="2" s="1"/>
  <c r="H88" i="2"/>
  <c r="O86" i="2"/>
  <c r="H86" i="2"/>
  <c r="P86" i="2" s="1"/>
  <c r="O84" i="2"/>
  <c r="P84" i="2" s="1"/>
  <c r="H84" i="2"/>
  <c r="O82" i="2"/>
  <c r="H82" i="2"/>
  <c r="O80" i="2"/>
  <c r="P80" i="2" s="1"/>
  <c r="H80" i="2"/>
  <c r="O78" i="2"/>
  <c r="H78" i="2"/>
  <c r="O76" i="2"/>
  <c r="P76" i="2" s="1"/>
  <c r="H76" i="2"/>
  <c r="H90" i="2" s="1"/>
  <c r="O71" i="2"/>
  <c r="P71" i="2" s="1"/>
  <c r="H71" i="2"/>
  <c r="O69" i="2"/>
  <c r="P69" i="2" s="1"/>
  <c r="H69" i="2"/>
  <c r="O67" i="2"/>
  <c r="H67" i="2"/>
  <c r="P67" i="2" s="1"/>
  <c r="O65" i="2"/>
  <c r="P65" i="2" s="1"/>
  <c r="H65" i="2"/>
  <c r="O63" i="2"/>
  <c r="P63" i="2" s="1"/>
  <c r="H63" i="2"/>
  <c r="O61" i="2"/>
  <c r="P61" i="2" s="1"/>
  <c r="H61" i="2"/>
  <c r="O59" i="2"/>
  <c r="H59" i="2"/>
  <c r="O58" i="2"/>
  <c r="P58" i="2" s="1"/>
  <c r="H58" i="2"/>
  <c r="H73" i="2" s="1"/>
  <c r="O54" i="2"/>
  <c r="P54" i="2" s="1"/>
  <c r="H54" i="2"/>
  <c r="O53" i="2"/>
  <c r="P53" i="2" s="1"/>
  <c r="H53" i="2"/>
  <c r="O51" i="2"/>
  <c r="H51" i="2"/>
  <c r="O49" i="2"/>
  <c r="P49" i="2" s="1"/>
  <c r="H49" i="2"/>
  <c r="O47" i="2"/>
  <c r="P47" i="2" s="1"/>
  <c r="H47" i="2"/>
  <c r="O45" i="2"/>
  <c r="P45" i="2" s="1"/>
  <c r="H45" i="2"/>
  <c r="O43" i="2"/>
  <c r="H43" i="2"/>
  <c r="O41" i="2"/>
  <c r="P41" i="2" s="1"/>
  <c r="H41" i="2"/>
  <c r="O40" i="2"/>
  <c r="P40" i="2" s="1"/>
  <c r="H40" i="2"/>
  <c r="O39" i="2"/>
  <c r="P39" i="2" s="1"/>
  <c r="H39" i="2"/>
  <c r="O37" i="2"/>
  <c r="H37" i="2"/>
  <c r="O35" i="2"/>
  <c r="P35" i="2" s="1"/>
  <c r="H35" i="2"/>
  <c r="O33" i="2"/>
  <c r="P33" i="2" s="1"/>
  <c r="H33" i="2"/>
  <c r="O31" i="2"/>
  <c r="P31" i="2" s="1"/>
  <c r="H31" i="2"/>
  <c r="O27" i="2"/>
  <c r="H27" i="2"/>
  <c r="P27" i="2" s="1"/>
  <c r="O26" i="2"/>
  <c r="P26" i="2" s="1"/>
  <c r="H26" i="2"/>
  <c r="O25" i="2"/>
  <c r="H25" i="2"/>
  <c r="O24" i="2"/>
  <c r="P24" i="2" s="1"/>
  <c r="H24" i="2"/>
  <c r="O23" i="2"/>
  <c r="H23" i="2"/>
  <c r="P23" i="2" s="1"/>
  <c r="O22" i="2"/>
  <c r="P22" i="2" s="1"/>
  <c r="H22" i="2"/>
  <c r="O21" i="2"/>
  <c r="H21" i="2"/>
  <c r="O19" i="2"/>
  <c r="P19" i="2" s="1"/>
  <c r="H19" i="2"/>
  <c r="O18" i="2"/>
  <c r="H18" i="2"/>
  <c r="P18" i="2" s="1"/>
  <c r="O16" i="2"/>
  <c r="P16" i="2" s="1"/>
  <c r="H16" i="2"/>
  <c r="O14" i="2"/>
  <c r="H14" i="2"/>
  <c r="O12" i="2"/>
  <c r="P12" i="2" s="1"/>
  <c r="H12" i="2"/>
  <c r="H157" i="2" l="1"/>
  <c r="H36" i="3"/>
  <c r="H56" i="3"/>
  <c r="P37" i="2"/>
  <c r="P43" i="2"/>
  <c r="P51" i="2"/>
  <c r="P59" i="2"/>
  <c r="P78" i="2"/>
  <c r="P97" i="2"/>
  <c r="P105" i="2"/>
  <c r="P116" i="2"/>
  <c r="P123" i="2"/>
  <c r="P131" i="2"/>
  <c r="P145" i="2"/>
  <c r="P153" i="2"/>
  <c r="P164" i="2"/>
  <c r="P175" i="2"/>
  <c r="P198" i="2" s="1"/>
  <c r="P183" i="2"/>
  <c r="P190" i="2"/>
  <c r="P12" i="3"/>
  <c r="P14" i="3" s="1"/>
  <c r="P26" i="3"/>
  <c r="P36" i="3" s="1"/>
  <c r="P34" i="3"/>
  <c r="P48" i="3"/>
  <c r="P56" i="3" s="1"/>
  <c r="P55" i="3"/>
  <c r="H28" i="2"/>
  <c r="H55" i="2"/>
  <c r="H23" i="3"/>
  <c r="H58" i="3" s="1"/>
  <c r="C12" i="1" s="1"/>
  <c r="H45" i="3"/>
  <c r="P55" i="2"/>
  <c r="P73" i="2"/>
  <c r="P137" i="2"/>
  <c r="P14" i="2"/>
  <c r="P21" i="2"/>
  <c r="P28" i="2" s="1"/>
  <c r="P25" i="2"/>
  <c r="P82" i="2"/>
  <c r="P90" i="2" s="1"/>
  <c r="P93" i="2"/>
  <c r="H168" i="2"/>
  <c r="H198" i="2"/>
  <c r="P168" i="2"/>
  <c r="P32" i="3"/>
  <c r="P43" i="3"/>
  <c r="P111" i="2"/>
  <c r="H111" i="2"/>
  <c r="P17" i="3"/>
  <c r="P23" i="3" s="1"/>
  <c r="P39" i="3"/>
  <c r="P58" i="3" l="1"/>
  <c r="D12" i="1" s="1"/>
  <c r="E12" i="1" s="1"/>
  <c r="H200" i="2"/>
  <c r="C11" i="1" s="1"/>
  <c r="P157" i="2"/>
  <c r="P200" i="2"/>
  <c r="D11" i="1" s="1"/>
  <c r="P45" i="3"/>
  <c r="E11" i="1"/>
  <c r="C7" i="1"/>
  <c r="C8" i="1" l="1"/>
</calcChain>
</file>

<file path=xl/sharedStrings.xml><?xml version="1.0" encoding="utf-8"?>
<sst xmlns="http://schemas.openxmlformats.org/spreadsheetml/2006/main" count="645" uniqueCount="347">
  <si>
    <t>Soupis objektů s DPH</t>
  </si>
  <si>
    <t>Stavba:120 077 - III/11519 Svinaře, most ev. č. 11519 - 1 přes Svinařský potok u Svinař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</si>
  <si>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</si>
  <si>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</si>
  <si>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</si>
  <si>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</si>
  <si>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</si>
  <si>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</si>
  <si>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</si>
  <si>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</si>
  <si>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</si>
  <si>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</si>
  <si>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</si>
  <si>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</si>
  <si>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</si>
  <si>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</si>
  <si>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</si>
  <si>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</si>
  <si>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120 077</t>
  </si>
  <si>
    <t>III/11519 Svinaře, most ev. č. 11519 - 1 přes Svinařský potok u Svinař</t>
  </si>
  <si>
    <t>SO 201</t>
  </si>
  <si>
    <t>Most ev.č.11519-1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</si>
  <si>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</si>
  <si>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</si>
  <si>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</si>
  <si>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</si>
  <si>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</si>
  <si>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</si>
  <si>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</si>
  <si>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</si>
  <si>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</si>
  <si>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</si>
  <si>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</si>
  <si>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</si>
  <si>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</si>
  <si>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</si>
  <si>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</si>
  <si>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</si>
  <si>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</si>
  <si>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</si>
  <si>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</si>
  <si>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</si>
  <si>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014101</t>
  </si>
  <si>
    <t>POPLATKY ZA SKLÁDKU
zemina</t>
  </si>
  <si>
    <t xml:space="preserve">M3        </t>
  </si>
  <si>
    <t>dle položky č. 12373:  129,58=129,580 [A]
dle položky č. 13173:  1012,5=1 012,500 [B]
Celkem: A+B=1 142,080 [C]</t>
  </si>
  <si>
    <t>POPLATKY ZA SKLÁDKU
beton a kemenivo</t>
  </si>
  <si>
    <t>dle položky č. 11332:  121,092=121,092 [A]
dle položky č. 11415:  36,52=36,520 [B]
dle položky č. 96616: 290,885=290,885 [C]
Celkem: A+B+C=448,497 [D]</t>
  </si>
  <si>
    <t>POPLATKY ZA SKLÁDKU
živice</t>
  </si>
  <si>
    <t>dle položky č. 11333:  60,546=60,546 [A]
dle položky č. 11372:  9,090=9,090 [B]
Celkem: A+B=69,636 [C]</t>
  </si>
  <si>
    <t>02710</t>
  </si>
  <si>
    <t/>
  </si>
  <si>
    <t>POMOC PRÁCE ZŘÍZ NEBO ZAJIŠŤ OBJÍŽĎKY A PŘÍSTUP CESTY
obnova objízdných tras</t>
  </si>
  <si>
    <t xml:space="preserve">KPL       </t>
  </si>
  <si>
    <t>02912</t>
  </si>
  <si>
    <t>OSTATNÍ POŽADAVKY - VYTYČOVACÍ BOD MIKROSÍTĚ
Zhotovení HVPB bodů s nucenou centrací a výškovými značkami (mirkosíť) pro geodetické práce na stavbě mostu, vč. přikotvení na vytyčovací síť celé stavby</t>
  </si>
  <si>
    <t xml:space="preserve">KUS       </t>
  </si>
  <si>
    <t>z příl. č. 7</t>
  </si>
  <si>
    <t>02940</t>
  </si>
  <si>
    <t>OSTATNÍ POŽADAVKY - VYPRACOVÁNÍ DOKUMENTACE
Plán sledování a údržby mostu</t>
  </si>
  <si>
    <t>029412</t>
  </si>
  <si>
    <t>OSTATNÍ POŽADAVKY - VYPRACOVÁNÍ MOSTNÍHO LISTU
vč. zápisu do systému BMS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</si>
  <si>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</si>
  <si>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</si>
  <si>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</si>
  <si>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</si>
  <si>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02950</t>
  </si>
  <si>
    <t>OSTATNÍ POŽADAVKY - POSUDKY, KONTROLY, REVIZNÍ ZPRÁVY
Výpočet zatížitelnosti</t>
  </si>
  <si>
    <t>02953</t>
  </si>
  <si>
    <t>OSTATNÍ POŽADAVKY - HLAVNÍ MOSTNÍ PROHLÍDKA</t>
  </si>
  <si>
    <t>02960</t>
  </si>
  <si>
    <t xml:space="preserve">OSTATNÍ POŽADAVKY - ODBORNÝ DOZOR
přítomnost hospodáře MO ČRS  a odlov ryb pomocí elektrického agregátoru </t>
  </si>
  <si>
    <t>Zemní práce</t>
  </si>
  <si>
    <t>11332</t>
  </si>
  <si>
    <t>ODSTRANĚNÍ PODKLADŮ ZPEVNĚNÝCH PLOCH Z KAMENIVA NESTMELENÉHO</t>
  </si>
  <si>
    <t>z příl. č. 5, 6
mimo most: 311,8m2*0,3m=93,540 [A]
na mostě: 5,6m*16,4m*0,3m=27,552 [B]
Celkem: A+B=121,092 [C]</t>
  </si>
  <si>
    <t>11333</t>
  </si>
  <si>
    <t>ODSTRANĚNÍ PODKLADU ZPEVNĚNÝCH PLOCH S ASFALT POJIVEM</t>
  </si>
  <si>
    <t>z příl. č. 5, 6
mimo most: 311,8m2*0,15m=46,770 [A]
na mostě: 5,6m*16,4m*0,15m=13,776 [B]
Celkem: A+B=60,546 [C]</t>
  </si>
  <si>
    <t>11372</t>
  </si>
  <si>
    <t>FRÉZOVÁNÍ ZPEVNĚNÝCH PLOCH ASFALTOVÝCH</t>
  </si>
  <si>
    <t>z příl. č. 5, 6
mimo most: 135,4m2*0,04m=5,416 [A]
na mostě: 5,6m*16,4m*0,04m=3,674 [B]
Celkem: A+B=9,090 [C]</t>
  </si>
  <si>
    <t>11415</t>
  </si>
  <si>
    <t>ODSTRAN DLAŽEB VODNÍCH KORYT Z LOM KAM NA MC VČET PODKL</t>
  </si>
  <si>
    <t>odláždění pod mostem:
91,3m2*0,4m=36,520 [A]</t>
  </si>
  <si>
    <t>11528</t>
  </si>
  <si>
    <t>PŘEV VOD NA POVRCHU POTR DN DO 1600MM NEBO ŽLAB R.O. DO 5,0M</t>
  </si>
  <si>
    <t xml:space="preserve">M         </t>
  </si>
  <si>
    <t>12110</t>
  </si>
  <si>
    <t>SEJMUTÍ ORNICE NEBO LESNÍ PŮDY</t>
  </si>
  <si>
    <t>12373</t>
  </si>
  <si>
    <t xml:space="preserve">ODKOP PRO SPOD STAVBU SILNIC A ŽELEZNIC TŘ. I
odvoz na skládku 
Zahrnuje všechny práce, vč. případného čerpání vody a vč. úpravy základové spáry. </t>
  </si>
  <si>
    <t>z příl. č. 5, 6, 16, 17
Výkop: 50,0m3=50,000 [A]
Výkop-příkop do potoka: 0,14*7,0=0,980 [B]
AZ výkop: 78,6m3=78,600 [C]
Celkem: A+B+C=129,580 [D]</t>
  </si>
  <si>
    <t>13173</t>
  </si>
  <si>
    <t xml:space="preserve">HLOUBENÍ JAM ZAPAŽ I NEPAŽ TŘ. I
výkopové jámy pro základy opěr, odvoz na skládku 
Zahrnuje všechny práce, vč. případného čerpání vody a vč. úpravy základové spáry. </t>
  </si>
  <si>
    <t>z příl. č. 11
75,0m2*13,5m=1 012,500 [A]</t>
  </si>
  <si>
    <t>17120</t>
  </si>
  <si>
    <t>ULOŽENÍ SYPANINY DO NÁSYPŮ A NA SKLÁDKY BEZ ZHUTNĚNÍ
uložení zeminy na skládku 
Zahrnuje kompletní provedení zemní konstrukce.</t>
  </si>
  <si>
    <t>17180</t>
  </si>
  <si>
    <t>ULOŽENÍ SYPANINY DO NÁSYPŮ Z NAKUPOVANÝCH MATERIÁLŮ
Zahrnuje kompletní provedení zemní konstrukce.</t>
  </si>
  <si>
    <t>z příl. č. 5, 6, 16, 17
násyp: 53,7m3=53,700 [A]
AZ násyp: 87,1m3=87,100 [B]
Celkem: A+B=140,800 [C]</t>
  </si>
  <si>
    <t>17380</t>
  </si>
  <si>
    <t>ZEMNÍ KRAJNICE A DOSYPÁVKY Z NAKUPOVANÝCH MATERIÁLŮ</t>
  </si>
  <si>
    <t>2,8m2*(33+30+37)m=280,000 [A]</t>
  </si>
  <si>
    <t>17581</t>
  </si>
  <si>
    <t xml:space="preserve">OBSYP POTRUBÍ A OBJEKTŮ Z NAKUPOVANÝCH MATERIÁLŮ
Zahrnuje všechny práce a dodávku materiálu vč. výběru vhodného materiálu, nakopání, dopravu a předepsaného hutnění atd. </t>
  </si>
  <si>
    <t>z příl. č. 5, 6
zásyp za opěrou: (26,9+22,9)m2*8,9m=443,220 [A]
zásyp před opěrou: 5,0m2*(18,0+15,0)m=165,000 [B]
kužele: 30,0m2*3,9m+30,0m2*3,0m+20,0m2*3,0m+30,0m2*3,1m=360,000 [C]
Celkem: A+B+C=968,220 [D]</t>
  </si>
  <si>
    <t>18220</t>
  </si>
  <si>
    <t>ROZPROSTŘENÍ ORNICE VE SVAHU</t>
  </si>
  <si>
    <t>18230</t>
  </si>
  <si>
    <t>ROZPROSTŘENÍ ORNICE V ROVINĚ</t>
  </si>
  <si>
    <t>Základy</t>
  </si>
  <si>
    <t>21263</t>
  </si>
  <si>
    <t>TRATIVODY KOMPLET Z TRUB Z PLAST HMOT DN DO 150MM</t>
  </si>
  <si>
    <t>21331</t>
  </si>
  <si>
    <t>DRENÁŽNÍ VRSTVY Z BETONU MEZEROVITÉHO (DRENÁŽNÍHO)
ochrana rubové drenáže 
Zahrnuje dodávku a zásyp se zhutněním vč. dopravy.</t>
  </si>
  <si>
    <t>z příl. č. 5, 6, 12
0,15m2*7,8m*2=2,340 [A]</t>
  </si>
  <si>
    <t>21341</t>
  </si>
  <si>
    <t>DRENÁŽNÍ VRSTVY Z PLASTBETONU (PLASTMALTY)
drenážní plastbeton v místě odvodnění izolace, odvodňovačů a podél říms 
Zahrnuje všechny práce a dodávku materiálu.</t>
  </si>
  <si>
    <t>z příl. č. 5, 6, 12
Odvodění izolace š. 150 mm: 26,3*0,15*0,04=0,158 [A]</t>
  </si>
  <si>
    <t>21461</t>
  </si>
  <si>
    <t>SEPARAČNÍ GEOTEXTILIE</t>
  </si>
  <si>
    <t xml:space="preserve">M2        </t>
  </si>
  <si>
    <t>1,1m*40,0m=44,000 [A]</t>
  </si>
  <si>
    <t>23668</t>
  </si>
  <si>
    <t>TĚSNĚNÍ HRADÍCÍCH STĚN ZE ZEMIN DOČASNÉ VČETNĚ ODSTRANĚNÍ
Dočasná hráz</t>
  </si>
  <si>
    <t>1,5*1,5*5,6=12,600 [A]</t>
  </si>
  <si>
    <t>272325</t>
  </si>
  <si>
    <t>ZÁKLADY ZE ŽELEZOBETONU DO C30/37
Zahrnuje všechny práce a dodávku materiálu vč. bednění, výplně a těsnění pracovních a dilatačních spar, nátěrů proti zemní vlhkosti, veškeré ochranné nátěry.</t>
  </si>
  <si>
    <t>z příl. č. 5, 6, 7:
opěra: 43,0m2*0,8m=34,400 [A]
opěra: 41,0m2*0,8m=32,800 [B]
Celkem: A+B=67,200 [C]</t>
  </si>
  <si>
    <t>272365</t>
  </si>
  <si>
    <t xml:space="preserve">VÝZTUŽ ZÁKLADŮ Z OCELI 10505, B500B
Zahrnuje všechny práce a dodávku materiálu vč. svarů a opatření PKO.
</t>
  </si>
  <si>
    <t xml:space="preserve">T         </t>
  </si>
  <si>
    <t>15311,6/1000=15,312 [A]</t>
  </si>
  <si>
    <t>28999</t>
  </si>
  <si>
    <t>OPLÁŠTĚNÍ (ZPEVNĚNÍ) Z FÓLIE
HDPE fólie v přechodové oblasti 
Zahrnuje všechny práce a dodávku materiálu vč. množství potřebného na přesahy (není součástí MJ).</t>
  </si>
  <si>
    <t>z příl. č. 5, 6:
opěra: 6,1*7,8=47,580 [A]
opěra: 6,1*7,8=47,580 [B]
Celkem: A+B=95,160 [C]</t>
  </si>
  <si>
    <t>Svislé konstrukce</t>
  </si>
  <si>
    <t>31717</t>
  </si>
  <si>
    <t>KOVOVÉ KONSTRUKCE PRO KOTVENÍ ŘÍMSY
Zahrnuje dodávku a osazení kotevního prvku vč. dodatečných vrtů, zálivky atd.</t>
  </si>
  <si>
    <t xml:space="preserve">KG        </t>
  </si>
  <si>
    <t>z příl. č. 21
2*14ks*6kg/ks=168,000 [A]</t>
  </si>
  <si>
    <t>317325</t>
  </si>
  <si>
    <t>ŘÍMSY ZE ŽELEZOBETONU DO C30/37
Kompletní provedení vč. bednění, povrchové úpravy, zřízení podélných i příčných pracovních a dilatačních spar, výplně, těsnění, tmelení spar a spojů vč. řezání spar
atd.</t>
  </si>
  <si>
    <t>z příl. č. 9:
0,6m2*26,3m+0,35m2*26,3m=24,985 [A]</t>
  </si>
  <si>
    <t>317365</t>
  </si>
  <si>
    <t>VÝZTUŽ ŘÍMS Z OCELI 10505, B500B
Zahrnuje všechny práce a dodávku materiálu vč. svarů a opatření PKO.</t>
  </si>
  <si>
    <t>2716,4/1000=2,716 [A]</t>
  </si>
  <si>
    <t>333325</t>
  </si>
  <si>
    <t>MOSTNÍ OPĚRY A KŘÍDLA ZE ŽELEZOVÉHO BETONU DO C30/37
Kompletní provedení vč. bednění, povrchové úpravy, zřízení pracovních a dilatačních spar, výplně, těsnění, tmelení spar a spojů, zřízení případných prostupů
vč. nátěrů proti zemní vlhkosti atd.
vč. vyznačení lotopočtu výstavby vlysem do betonu</t>
  </si>
  <si>
    <t>z příl. č. 7:
O1: 
křídla: 2*30,0m2*0,55m=33,000 [A]
O2: 
křídla: 2*23,5m2*0,55m=25,850 [B]
Celkem: A+B=58,850 [C]</t>
  </si>
  <si>
    <t>333365</t>
  </si>
  <si>
    <t xml:space="preserve">VÝZTUŽ MOSTNÍCH OPĚR A KŘÍDEL Z OCELI 10505, B500B
Zahrnuje všechny práce a dodávku materiálu vč. svarů a opatření PKO a vč. jiskřiště.
</t>
  </si>
  <si>
    <t>Výztuž křídel 9068,8/1000=9,069 [A]</t>
  </si>
  <si>
    <t>389325</t>
  </si>
  <si>
    <t>MOSTNÍ RÁMOVÉ KONSTRUKCE ZE ŽELEZOBETONU C30/37
Kompletní provedení vč. bednění, povrchové úpravy, zřízení pracovních a dilatačních spar, výplně, těsnění, tmelení spar a spojů, zřízení případných prostupů
vč. nátěrů proti zemní vlhkosti atd.</t>
  </si>
  <si>
    <t>z příl. č. 7:
16,7m2*8,35m=139,445 [A]</t>
  </si>
  <si>
    <t>389365</t>
  </si>
  <si>
    <t xml:space="preserve">VÝZTUŽ MOSTNÍ RÁMOVÉ KONSTRUKCE Z OCELI 10505, B500B
Zahrnuje všechny práce a dodávku materiálu vč. svarů a opatření PKO a vč. jiskřiště.
</t>
  </si>
  <si>
    <t>Výztuž NK 22020,3/1000=22,020 [A]</t>
  </si>
  <si>
    <t>Vodorovné konstrukce</t>
  </si>
  <si>
    <t>434125</t>
  </si>
  <si>
    <t>SCHODIŠŤOVÉ STUPNĚ, Z DÍLCŮ ŽELEZOBETON DO C30/37
dílce 0,54x0,18m
Zahrnuje všechny práce a dodávku materiálu vč. osazení.</t>
  </si>
  <si>
    <t>z příl. č. 5, 6:
O1: 25ks*0,75*0,54*0,18=1,823 [A]</t>
  </si>
  <si>
    <t>451112</t>
  </si>
  <si>
    <t>PODKL A VÝPLŇ VRSTVY Z DÍLCŮ BETON DO C12/15
podkladní beton pod základy opěr, pod rubovou drenáží, pod dlažbu, pod římsu
Zahrnuje všechny práce a dodávku materiálu.</t>
  </si>
  <si>
    <t>z příl. č. 6,12
O1: 48,6m2*0,15m=7,290 [A]
O2: 46,3m2*0,15m=6,945 [B]
drenáž: 2*0,75m2*7,8m=11,700 [C]
kamenná dlažba O1, 2: (0,5+5,1+1,6+3,0)m2*0,15m=1,530 [D]
zpevnění svahu O1, 2: (26,5+17,6+51,7+47,1)m2*0,15m=21,435 [E]
pod římsu: (6,8+6,0)m*0,15m2=1,920 [F]
Celkem: A+B+C+D+E+F=50,820 [G]</t>
  </si>
  <si>
    <t>45138A</t>
  </si>
  <si>
    <t>PODKL VRSTVY ZE ŽELEZOBET DO C20/25 VČET VÝZTUŽE
podkladní beton pod schodiště
Zahrnuje všechny práce a dodávku materiálu.</t>
  </si>
  <si>
    <t>z příl. č. 6,12
pod schodiště: 1,9m2*1,3=2,470 [A]</t>
  </si>
  <si>
    <t>45152</t>
  </si>
  <si>
    <t xml:space="preserve">PODKLADNÍ A VÝPLŇOVÉ VRSTVY Z KAMENIVA DRCENÉHO
Zahrnuje všechny práce a dodávku materiálu vč. výběru vhodného materiálu, předepsaného hutnění atd. </t>
  </si>
  <si>
    <t>z příl. č. 5, 6,12:
pod schodiště: 0,8m2*1,5m=1,200 [A]</t>
  </si>
  <si>
    <t>45157</t>
  </si>
  <si>
    <t xml:space="preserve">PODKLADNÍ A VÝPLŇOVÉ VRSTVY Z KAMENIVA TĚŽENÉHO
Zahrnuje všechny práce a dodávku materiálu vč. výběru vhodného materiálu, předepsaného hutnění atd. </t>
  </si>
  <si>
    <t>z příl. č. 5, 6:
obsyp HDPE fólie O1, 2: 2*1,8m2*7,8=28,080 [A]</t>
  </si>
  <si>
    <t>45852</t>
  </si>
  <si>
    <t>VÝPLŇ ZA OPĚRAMI A ZDMI Z KAMENIVA DRCENÉHO
podkladní přechodový klín v přechodové oblasti 
Zahrnuje všechny práce a dodávku materiálu vč. výběru vhodného materiálu, předepsaného hutnění atd.</t>
  </si>
  <si>
    <t>z příl. č. 4, 5
přechodový klín dle VL4 201.01 O1+O2: (5,8+6,3)m2*7,8m=94,380 [A]</t>
  </si>
  <si>
    <t>46321</t>
  </si>
  <si>
    <t xml:space="preserve">ROVNANINA Z LOMOVÉHO KAMENE
Zahrnuje všechny práce a dodávku materiálu vč. výběru vhodného materiálu, atd. </t>
  </si>
  <si>
    <t>z příl. č. 5, 6,12:
práh O1, 2: 117,0m2*0,5m=58,500 [A]</t>
  </si>
  <si>
    <t>465512</t>
  </si>
  <si>
    <t xml:space="preserve">DLAŽBY Z LOMOVÉHO KAMENE NA MC
tl. 200mm 
Kompletní provedení dlažby vč. položení do beton. lože, spárování, těsnění, tmelení a vyplnění spar proti CHRL. </t>
  </si>
  <si>
    <t>z příl. č. 5, 6,12
kamenná dlažba O1, 2: (0,5+5,1+1,6+3,0)m2*0,2m=2,040 [A]
zpevnění svahu O1, 2: (26,5+17,6+51,7+47,1)m2*0,2m=28,580 [B]
Celkem: A+B=30,620 [C]</t>
  </si>
  <si>
    <t>467314</t>
  </si>
  <si>
    <t xml:space="preserve">STUPNĚ A PRAHY VODNÍCH KORYT Z PROSTÉHO BETONU C25/30
prahy ve zpevnění svahů kamenem do betonu 
Kompletní provedení vč. nutných zemních prací. </t>
  </si>
  <si>
    <t>z příl. č. 5, 6,12:
práh O1: (5,3+18,4+2,3)*0,5*0,8=10,400 [A]
práh O2: (15,1+15,5+12,5)*0,5*0,8=17,240 [B]
Celkem: A+B=27,640 [C]</t>
  </si>
  <si>
    <t>Komunikace</t>
  </si>
  <si>
    <t>56333</t>
  </si>
  <si>
    <t>VOZOVKOVÉ VRSTVY ZE ŠTĚRKODRTI TL. DO 150MM</t>
  </si>
  <si>
    <t>z příl. č. 3, 5, 6, 16
mimo most: odměřeno ze situace
311,8m2*1,27=395,986 [A]
311,8m2*1,75=545,650 [B]
Celkem: A+B=941,636 [C]</t>
  </si>
  <si>
    <t>56932</t>
  </si>
  <si>
    <t>ZPEVNĚNÍ KRAJNIC ZE ŠTĚRKODRTI TL. DO 100MM</t>
  </si>
  <si>
    <t>572123</t>
  </si>
  <si>
    <t>INFILTRAČNÍ POSTŘIK Z EMULZE DO 1,0KG/M2</t>
  </si>
  <si>
    <t>z příl. č. 3, 5, 6, 16
mimo most: odměřeno ze situace
311,8m2*1,27=395,986 [A]</t>
  </si>
  <si>
    <t>572214</t>
  </si>
  <si>
    <t>SPOJOVACÍ POSTŘIK Z MODIFIK EMULZE DO 0,5KG/M2</t>
  </si>
  <si>
    <t>z příl. č. 5, 6
na mostě:
2*6,5*12,8=166,400 [A]
z příl. č. 3, 5, 6, 16
mimo most: odměřeno ze situace
311,8m2*1,044=325,519 [B]
311,8m2*1,09=339,862 [C]
Celkem: A+B+C=831,781 [D]</t>
  </si>
  <si>
    <t>572731</t>
  </si>
  <si>
    <t>DVOUVRSTVÝ ASFALTOVÝ NÁTĚR DO 1,5KG/M2
uzavírací nátěr š. 500mm - vodonepropustný 
Zahrnuje všechny práce a dodávku materiálu vč. ošetření a očištění podkladu, úpravu napojení, ukončení.</t>
  </si>
  <si>
    <t>z příl. č. 5, 6
na mostě:
2*0,5*26,3=26,300 [A]</t>
  </si>
  <si>
    <t>574A33</t>
  </si>
  <si>
    <t>ASFALTOVÝ BETON PRO OBRUSNÉ VRSTVY ACO 11 TL. 40MM</t>
  </si>
  <si>
    <t>z příl. č. 5, 6
na mostě:
6,5*12,8=83,200 [A]
z příl. č. 3, 5, 6, 16
mimo most: odměřeno ze situace
447,2m2=447,200 [B]
odpočet odvod. proužku:
-2*0,5*26,3=-26,300 [C]
Celkem: A+B+C=504,100 [D]</t>
  </si>
  <si>
    <t>574C55</t>
  </si>
  <si>
    <t>ASFALTOVÝ BETON PRO LOŽNÍ VRSTVY ACL 16 TL. 60MM</t>
  </si>
  <si>
    <t>z příl. č. 5, 6
na mostě:
6,5*12,8=83,200 [A]</t>
  </si>
  <si>
    <t>574C56</t>
  </si>
  <si>
    <t>ASFALTOVÝ BETON PRO LOŽNÍ VRSTVY ACL 16+, 16S TL. 60MM</t>
  </si>
  <si>
    <t>z příl. č. 3, 5, 6, 16
mimo most: odměřeno ze situace
311,8m2*1,044=325,519 [A]</t>
  </si>
  <si>
    <t>574E46</t>
  </si>
  <si>
    <t>ASFALTOVÝ BETON PRO PODKLADNÍ VRSTVY ACP 16+, 16S TL. 50MM</t>
  </si>
  <si>
    <t>z příl. č. 3, 5, 6, 16
mimo most: odměřeno ze situace
311,8m2*1,09=339,862 [A]</t>
  </si>
  <si>
    <t>575A45</t>
  </si>
  <si>
    <t>LITÝ ASFALT MA I (SILNICE, DÁLNICE) 16 TL. 35MM
odvod. proužek</t>
  </si>
  <si>
    <t>z příl. č. 5, 6
2*0,5*26,3=26,300 [A]</t>
  </si>
  <si>
    <t>575F43</t>
  </si>
  <si>
    <t>LITÝ ASFALT MA IV (OCHRANA MOSTNÍ IZOLACE) 11 TL. 35MM MODIFIK</t>
  </si>
  <si>
    <t>576412</t>
  </si>
  <si>
    <t>POSYP KAMENIVEM OBALOVANÝM 3KG/M2</t>
  </si>
  <si>
    <t>z příl. č. 5, 6
na mostě:
6,5*12,8=83,200 [A]
z příl. č. 3, 5, 6, 16
mimo most: odměřeno ze situace
311,8m2*1,044=325,519 [B]
odpočet odvod. proužku:
-2*0,5*26,3=-26,300 [C]
Celkem: A+B+C=382,419 [D]</t>
  </si>
  <si>
    <t>Úpravy povrchů, podlahy, výplně otvorů</t>
  </si>
  <si>
    <t>62592</t>
  </si>
  <si>
    <t>ÚPRAVA POVRCHU BETONOVÝCH PLOCH A KONSTRUKCÍ - STRIÁŽ
striáž říms 
Kompletní provedení.</t>
  </si>
  <si>
    <t>z příl. č. 9
(0,8+1,52)m*26,3m=61,016 [A]</t>
  </si>
  <si>
    <t>Přidružená stavební výroba</t>
  </si>
  <si>
    <t>711312</t>
  </si>
  <si>
    <t>IZOLACE PODZEMNÍCH OBJEKTŮ PROTI ZEMNÍ VLHKOSTI ASFALTOVÝMI PÁSY</t>
  </si>
  <si>
    <t>z příl. č. 5, 6, 12
2*3,5*7,8=54,600 [A]
2*0,4*7,8=6,240 [B]
Celkem: A+B=60,840 [C]</t>
  </si>
  <si>
    <t>711442</t>
  </si>
  <si>
    <t xml:space="preserve">IZOLACE MOSTOVEK CELOPLOŠNÁ ASFALTOVÝMI PÁSY S PEČETÍCÍ VRSTVOU
plocha pod vozovkou i římsami Zahrnuje všechny práce a dodávku materiálu vč. množství potřebného na přesahy (není součástí MJ) vč. ošetření a očištění podkladu, provedení zkoušek atd. </t>
  </si>
  <si>
    <t>z příl. č. 5, 6
8,4*13,6=114,240 [A]</t>
  </si>
  <si>
    <t>711502</t>
  </si>
  <si>
    <t>OCHRANA IZOLACE NA POVRCHU ASFALTOVÝMI PÁSY
ochrana izolace pod římsami s hliníkovou vložkou a hrubým posypem
Zahrnuje všechny práce a dodávku materiálu vč. množství potřebného na přesahy (není součástí MJ).</t>
  </si>
  <si>
    <t>z příl. č. 9
(0,8+1,6)m*13,6m=32,640 [A]</t>
  </si>
  <si>
    <t>711509</t>
  </si>
  <si>
    <t>OCHRANA IZOLACE NA POVRCHU TEXTILIÍ
na rubu opěry a křídel 600g/m2  
Zahrnuje dodání vč. nutných přesahů (není součástí MJ) a zřízení.</t>
  </si>
  <si>
    <t>z příl. č. 5, 6, 12
2*3,5*7,8=54,600 [A]
2*0,4*7,8=6,240 [B]
O1: křídla: 2*30,0m2=60,000 [C]
O2: křídla: 2*23,5m2=46,400 [D]
Celkem: A+B+C+D=167,240 [E]</t>
  </si>
  <si>
    <t>78382</t>
  </si>
  <si>
    <t>NÁTĚRY BETON KONSTR TYP S2 (OS-B)
mezi nosem římsy a konstrukcemi
Zahrnuje všechny práce a dodávku materiálu.</t>
  </si>
  <si>
    <t>z příl. č. 5, 6, 12
2*0,9*13,6=24,480 [A]</t>
  </si>
  <si>
    <t>78383</t>
  </si>
  <si>
    <t>NÁTĚRY BETON KONSTR TYP S4 (OS-C)
ochranný nátěr obrubníku říms
Zahrnuje všechny práce a dodávku materiálu.</t>
  </si>
  <si>
    <t>z příl. č. 6, 12
2*0,4m*26,3m=21,040 [A]</t>
  </si>
  <si>
    <t>Potrubí</t>
  </si>
  <si>
    <t>87533</t>
  </si>
  <si>
    <t xml:space="preserve">POTRUBÍ DREN Z TRUB PLAST DN DO 150MM
rubová drenáž DN 150mm = vyvedení skrz opěru 
Zahrnuje dodání veškerého trubního a pomocného materiálu, úpravu a přípravu podkladu, zřízení kompletní soustavy, úpravy prostupů vč. napojení, výustního objektu atd. </t>
  </si>
  <si>
    <t>z příl. č. 5, 6 ,12
O1, 2: 2*1,1=2,200 [A]</t>
  </si>
  <si>
    <t>875332</t>
  </si>
  <si>
    <t xml:space="preserve">POTRUBÍ DREN Z TRUB PLAST DN DO 150MM DĚROVANÝCH
rubová drenáž DN 150mm za opěrou 
Zahrnuje dodání veškerého trubního a pomocného materiálu, úpravu a přípravu podkladu, zřízení kompletní soustavy, úpravy prostupů vč. napojení, výustního objektu atd. </t>
  </si>
  <si>
    <t>z příl. č. 5, 6 ,12
O1, 2: 2*7,8=15,600 [A]</t>
  </si>
  <si>
    <t>87633</t>
  </si>
  <si>
    <t xml:space="preserve">CHRÁNIČKY Z TRUB PLASTOVÝCH DN DO 150MM
chráničky v římsách 
Zahrnuje dodání veškerého trubního a pomocného materiálu, zřízení atd. </t>
  </si>
  <si>
    <t>z příl. č. 9
2*(26,3+1,0)=54,600 [A]</t>
  </si>
  <si>
    <t>87634</t>
  </si>
  <si>
    <t xml:space="preserve">CHRÁNIČKY Z TRUB PLASTOVÝCH DN DO 200MM
prostup drenáže opěrou. Zahrnuje dodání veškerého trubního a pomocného materiálu, zřízení atd. </t>
  </si>
  <si>
    <t>z příl. č. 12
O1, 2: 2*0,8=1,600 [A]</t>
  </si>
  <si>
    <t>Ostatní konstrukce a práce</t>
  </si>
  <si>
    <t>9</t>
  </si>
  <si>
    <t>9112A3</t>
  </si>
  <si>
    <t>ZÁBRADLÍ MOSTNÍ S VODOR MADLY - DEMONTÁŽ S PŘESUNEM</t>
  </si>
  <si>
    <t>2*20,3=40,600 [A]</t>
  </si>
  <si>
    <t>9112B1</t>
  </si>
  <si>
    <t xml:space="preserve">ZÁBRADLÍ MOSTNÍ SE SVISLOU VÝPLNÍ - DODÁVKA A MONTÁŽ
Zahrnuje dodání zábradlí vč. povrchové úpravy, kotvení sloupků t.j. kotevní desky, šrouby z nerez oceli, vrty, zálivku, niv. hmoty pod kotevní desky a vč. dilatačního kusu v místě MZ atd. </t>
  </si>
  <si>
    <t>z příl. č. 5, 6
26,3=26,300 [A]</t>
  </si>
  <si>
    <t>9113B1</t>
  </si>
  <si>
    <t xml:space="preserve">SVODIDLO OCEL SILNIČ JEDNOSTR, ÚROVEŇ ZADRŽ H1 -DODÁVKA A MONTÁŽ
Zahrnuje dodání svodidla vč. povrchové úpravy, osazení sloupků zaberaněním nebo osazením do betonových bloků (včetně betonových bloků a nutných zemních prací, atd. </t>
  </si>
  <si>
    <t>3*37=111,000 [A]</t>
  </si>
  <si>
    <t>9115C1</t>
  </si>
  <si>
    <t xml:space="preserve">SVODIDLO OCEL MOSTNÍ JEDNOSTR, ÚROVEŇ ZADRŽ H2 - DODÁVKA A MONTÁŽ
mostní svodidlo na římse 
Zahrnuje dodání svodidla vč. povrchové úpravy, kotvení sloupků t.j. kotevní desky, šrouby z nerez oceli, vrty, zálivku, niv. hmoty pod kotevní desky a vč. dilatačního kusu v místě MZ atd. </t>
  </si>
  <si>
    <t>9117C1</t>
  </si>
  <si>
    <t xml:space="preserve">SVOD OCEL ZÁBRADEL ÚROVEŇ ZADRŽ H2 - DODÁVKA A MONTÁŽ
mostní svodidlo římse 
Zahrnuje dodání svodidla vč. povrchové úpravy, kotvení sloupků t.j. kotevní desky, šrouby z nerez oceli, vrty, zálivku, niv. hmoty pod kotevní desky a vč. dilatačního kusu v místě MZ atd. </t>
  </si>
  <si>
    <t>91345</t>
  </si>
  <si>
    <t>NIVELAČNÍ ZNAČKY KOVOVÉ
Zahrnuje všechny práce a dodávku materiálu vč. dodatečných vývrtů.</t>
  </si>
  <si>
    <t>římsy: 2*3=6,000 [A]
opěry: 2*2=4,000 [B]
Celkem: A+B=10,000 [C]</t>
  </si>
  <si>
    <t>914A21</t>
  </si>
  <si>
    <t>EV ČÍSLO MOSTU OCEL S FÓLIÍ TŘ.1 DODÁVKA A MONTÁŽ
Zahrnuje všechny práce a dodávku materiálu vč. případného sloupku.</t>
  </si>
  <si>
    <t>915221</t>
  </si>
  <si>
    <t>VODOR DOPRAV ZNAČ PLASTEM STRUKTURÁLNÍ NEHLUČNÉ - DOD A POKLÁDKA</t>
  </si>
  <si>
    <t>VDZ V4 tl. 0,25 m: 198,5*0,25=49,625 [A]
VDZ V1a tl. 0,125 m: 99,2*0,125=12,400 [B]
Celkem: A+B=62,025 [C]</t>
  </si>
  <si>
    <t>917223</t>
  </si>
  <si>
    <t>SILNIČNÍ A CHODNÍKOVÉ OBRUBY Z BETONOVÝCH OBRUBNÍKŮ ŠÍŘ 100MM
kolem zpevnění a schodiště, 
Zahrnuje dodání, pokládku vč. betonového lože a boční betonové opěrky.</t>
  </si>
  <si>
    <t>z příl. č. 5, 6, 12
dlažba O 1, 2: 1,5+3,1+3,0+0,8+0,8+3,0+0,9+0,8=13,900 [A]
schodiště O 1: 2*7,8=15,600 [B]
Celkem: A+B=29,500 [C]</t>
  </si>
  <si>
    <t>917224</t>
  </si>
  <si>
    <t>SILNIČNÍ A CHODNÍKOVÉ OBRUBY Z BETONOVÝCH OBRUBNÍKŮ ŠÍŘ 150MM
mezi zpevněním za římsami a vozovkou
Zahrnuje dodání, pokládku vč. betonového lože a boční betonové opěrky.</t>
  </si>
  <si>
    <t>z příl. č. 25
O 1, 2: 3,0+3,0+3,0+1,0=10,000 [A]</t>
  </si>
  <si>
    <t>931326</t>
  </si>
  <si>
    <t xml:space="preserve">TĚSNĚNÍ DILATAČ SPAR ASF ZÁLIVKOU MODIFIK PRŮŘ DO 800MM2
těsnění spáry mezi římsou a vozovkou, mezi obrubníkem a vozovkou u zpevnění 
Zahrnuje dodávku a osazení materiálu vč. očištění ploch před úpravou a po úpravě, vč, penetračního nátěru. </t>
  </si>
  <si>
    <t>z příl. č. 5, 21
podél říms: 2*26,3=52,600 [A]
mezi obrubníkem a vozovkou: 3*3,0+1,0=10,000 [B]
Celkem: A+B=62,600 [C]</t>
  </si>
  <si>
    <t>935212</t>
  </si>
  <si>
    <t>PŘÍKOPOVÉ ŽLABY Z BETON TVÁRNIC ŠÍŘ DO 600MM DO BETONU TL 100MM
Zahrnuje dodávku a uložení vč. provedení betonového lože atd.</t>
  </si>
  <si>
    <t>z příl. č. 5: 40=40,000 [A]</t>
  </si>
  <si>
    <t>93639</t>
  </si>
  <si>
    <t>ZAÚSTĚNÍ SKLUZŮ (VČET DLAŽBY Z LOM KAMENE)
Kompletní provedení.</t>
  </si>
  <si>
    <t>z příl. č. 5</t>
  </si>
  <si>
    <t>96616</t>
  </si>
  <si>
    <t>BOURÁNÍ KONSTRUKCÍ ZE ŽELEZOBETONU</t>
  </si>
  <si>
    <t>římsa: 0,15m2*(20,3+20,0)m+2*8*0,3m*0,5m*0,85m=8,085 [A]
NK:  3,9m2*12,5m+2*3,0m2*0,2m+2*9,7m2*0,75m=64,500 [B]
opěry: 2*12,5m2*7,1m+4*17,0m2*0,6m=218,300 [C]
Celkem: A+B+C=290,885 [D]</t>
  </si>
  <si>
    <t>C e l k e m</t>
  </si>
  <si>
    <t>SO 461</t>
  </si>
  <si>
    <t>Přeložka CETIN nadzemní</t>
  </si>
  <si>
    <t>DEMONTÁŽ</t>
  </si>
  <si>
    <t>R001</t>
  </si>
  <si>
    <t>Demontáž sloupu včetně patky</t>
  </si>
  <si>
    <t xml:space="preserve">KS        </t>
  </si>
  <si>
    <t>příl. č. 1</t>
  </si>
  <si>
    <t>MATERIÁL</t>
  </si>
  <si>
    <t>R002</t>
  </si>
  <si>
    <t>Dřevěný impregnovaný válcový stožár 7m, 301339</t>
  </si>
  <si>
    <t>příl. č..1</t>
  </si>
  <si>
    <t>R003</t>
  </si>
  <si>
    <t>Závěsný kabel 5x4x0,6 (např. TCEPKPFLES)</t>
  </si>
  <si>
    <t>R004</t>
  </si>
  <si>
    <t>Kabelová spojka na sloup, min. 20 žil 0,6</t>
  </si>
  <si>
    <t>MONTÁŽE</t>
  </si>
  <si>
    <t>R005</t>
  </si>
  <si>
    <t>R006</t>
  </si>
  <si>
    <t>Převěšení stávajícího sdělovacího kabelu, vč. uchycení ke stožáru</t>
  </si>
  <si>
    <t>R007</t>
  </si>
  <si>
    <t>Montáž kabelové spojky</t>
  </si>
  <si>
    <t>R008</t>
  </si>
  <si>
    <t>Měření sdělovacího metalického kabelu za provozu před přeložkou</t>
  </si>
  <si>
    <t xml:space="preserve">kpl.      </t>
  </si>
  <si>
    <t>R009</t>
  </si>
  <si>
    <t>Měření sdělovacího metalického kabelu za provozu po přeložce</t>
  </si>
  <si>
    <t>ZEMNÍ PRÁCE</t>
  </si>
  <si>
    <t>R010</t>
  </si>
  <si>
    <t>Ruční výkop pro betonovou patku, zemina tř.4, (50x50x160cm)</t>
  </si>
  <si>
    <t>R011</t>
  </si>
  <si>
    <t>Uzazení betonové patky, zásyp, hutnění</t>
  </si>
  <si>
    <t>R012</t>
  </si>
  <si>
    <t>Příplatek k vodorovnému přemístění horniny do 20 km</t>
  </si>
  <si>
    <t>příl. č. 1  0,2m x 0,2m x 1,6m = 0,5 m3</t>
  </si>
  <si>
    <t>Ostatní práce - hodinová zúčtovací sazba (HZS)</t>
  </si>
  <si>
    <t>R013</t>
  </si>
  <si>
    <t>Autorský dozor</t>
  </si>
  <si>
    <t xml:space="preserve">HOD       </t>
  </si>
  <si>
    <t>R014</t>
  </si>
  <si>
    <t>Zeměměřické činnosti před zahájením stavby (prostorové vytyčení objektů stavby-nový stav, zábory, ochr. pásma apod.)</t>
  </si>
  <si>
    <t>R015</t>
  </si>
  <si>
    <t>Zeměměřické činnosti po dokončení stavby (geodetická dokumentace skutečného provedení objektů stavby)</t>
  </si>
  <si>
    <t>R016</t>
  </si>
  <si>
    <t>Práce technika, koordinace, inženýrská činnost – technický dozor</t>
  </si>
  <si>
    <t>R017</t>
  </si>
  <si>
    <t>Výdaj na zpracování projektové dokumentace (DSPS)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</si>
</sst>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##\ ###\ ###\ ##0.00"/>
    <numFmt numFmtId="165" formatCode="###\ ###\ ###\ ##0.000"/>
  </numFmts>
  <fonts count="5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6" applyNumberFormat="1" applyFont="1" applyFill="1" applyBorder="1" applyAlignment="1" applyProtection="1">
      <alignment horizontal="center"/>
    </xf>
    <xf numFmtId="164" fontId="1" fillId="2" borderId="0" xfId="6" applyNumberFormat="1" applyFont="1" applyFill="1" applyBorder="1" applyAlignment="1" applyProtection="1"/>
    <xf numFmtId="0" fontId="1" fillId="2" borderId="0" xfId="6" applyNumberFormat="1" applyFont="1" applyFill="1" applyBorder="1" applyAlignment="1" applyProtection="1">
      <alignment horizontal="right"/>
    </xf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/>
    <xf numFmtId="0" fontId="0" fillId="0" borderId="1" xfId="6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/>
    <xf numFmtId="165" fontId="0" fillId="0" borderId="1" xfId="6" applyNumberFormat="1" applyFont="1" applyFill="1" applyBorder="1" applyAlignment="1" applyProtection="1"/>
    <xf numFmtId="0" fontId="3" fillId="0" borderId="2" xfId="6" applyNumberFormat="1" applyFont="1" applyFill="1" applyBorder="1" applyAlignment="1" applyProtection="1"/>
    <xf numFmtId="164" fontId="0" fillId="0" borderId="1" xfId="6" applyNumberFormat="1" applyFont="1" applyFill="1" applyBorder="1" applyAlignment="1" applyProtection="1"/>
    <xf numFmtId="164" fontId="0" fillId="0" borderId="1" xfId="6" applyNumberFormat="1" applyFont="1" applyBorder="1" applyProtection="1">
      <protection locked="0"/>
    </xf>
    <xf numFmtId="0" fontId="0" fillId="0" borderId="0" xfId="6" applyNumberFormat="1" applyFont="1" applyFill="1" applyBorder="1" applyAlignment="1" applyProtection="1">
      <alignment wrapText="1" shrinkToFit="1"/>
    </xf>
    <xf numFmtId="164" fontId="3" fillId="2" borderId="0" xfId="6" applyNumberFormat="1" applyFont="1" applyFill="1" applyBorder="1" applyAlignment="1" applyProtection="1"/>
    <xf numFmtId="0" fontId="2" fillId="0" borderId="1" xfId="6" applyNumberFormat="1" applyFont="1" applyFill="1" applyBorder="1" applyAlignment="1" applyProtection="1">
      <alignment horizont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5">
      <c r="A1" s="5" t="s">
        <v>13</v>
      </c>
    </row>
    <row r="3" spans="1:8" ht="12.75" customHeight="1" x14ac:dyDescent="0.25">
      <c r="B3" s="1" t="s">
        <v>0</v>
      </c>
    </row>
    <row r="5" spans="1:8" ht="12.75" customHeight="1" x14ac:dyDescent="0.25">
      <c r="B5" s="2" t="s">
        <v>1</v>
      </c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5">
      <c r="B7" s="3" t="s">
        <v>3</v>
      </c>
      <c r="C7" s="2">
        <f>SUM(C11:C12)</f>
        <v>0</v>
      </c>
      <c r="G7" t="s">
        <v>6</v>
      </c>
      <c r="H7">
        <v>15</v>
      </c>
    </row>
    <row r="8" spans="1:8" ht="12.75" customHeight="1" x14ac:dyDescent="0.25">
      <c r="B8" s="3" t="s">
        <v>4</v>
      </c>
      <c r="C8" s="2">
        <f>SUM(E11:E12)</f>
        <v>0</v>
      </c>
      <c r="G8" t="s">
        <v>7</v>
      </c>
      <c r="H8">
        <v>21</v>
      </c>
    </row>
    <row r="10" spans="1:8" ht="12.75" customHeight="1" x14ac:dyDescent="0.2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</row>
    <row r="11" spans="1:8" ht="12.75" customHeight="1" x14ac:dyDescent="0.2">
      <c r="A11" s="6" t="s">
        <v>20</v>
      </c>
      <c r="B11" s="6" t="s">
        <v>21</v>
      </c>
      <c r="C11" s="10">
        <f>'SO 201'!H200</f>
        <v>0</v>
      </c>
      <c r="D11" s="10">
        <f>'SO 201'!P200</f>
        <v>0</v>
      </c>
      <c r="E11" s="10">
        <f>C11+D11</f>
        <v>0</v>
      </c>
    </row>
    <row r="12" spans="1:8" ht="12.75" customHeight="1" x14ac:dyDescent="0.2">
      <c r="A12" s="6" t="s">
        <v>301</v>
      </c>
      <c r="B12" s="6" t="s">
        <v>302</v>
      </c>
      <c r="C12" s="10">
        <f>'SO 461'!H58</f>
        <v>0</v>
      </c>
      <c r="D12" s="10">
        <f>'SO 461'!P58</f>
        <v>0</v>
      </c>
      <c r="E12" s="10">
        <f>C12+D12</f>
        <v>0</v>
      </c>
    </row>
  </sheetData>
  <sheetProtection formatColumns="0"/>
  <hyperlinks>
    <hyperlink ref="A11" location="#'SO 201'!A1" tooltip="Odkaz na stranku objektu [SO 201]" display="SO 201"/>
    <hyperlink ref="A12" location="#'SO 461'!A1" tooltip="Odkaz na stranku objektu [SO 461]" display="SO 461"/>
  </hyperlink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workbookViewId="0">
      <pane ySplit="10" topLeftCell="A14" activePane="bottomLeft" state="frozen"/>
      <selection pane="bottomLeft" activeCell="D18" sqref="D18"/>
    </sheetView>
  </sheetViews>
  <sheetFormatPr defaultColWidth="9.140625" defaultRowHeight="12.75" customHeight="1" x14ac:dyDescent="0.2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 x14ac:dyDescent="0.25">
      <c r="A1" s="5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5" t="s">
        <v>18</v>
      </c>
      <c r="D4" s="5" t="s">
        <v>19</v>
      </c>
      <c r="E4" s="5"/>
    </row>
    <row r="5" spans="1:16" ht="12.75" customHeight="1" x14ac:dyDescent="0.25">
      <c r="A5" t="s">
        <v>16</v>
      </c>
      <c r="C5" s="5" t="s">
        <v>20</v>
      </c>
      <c r="D5" s="5" t="s">
        <v>21</v>
      </c>
      <c r="E5" s="5"/>
    </row>
    <row r="6" spans="1:16" ht="12.75" customHeight="1" x14ac:dyDescent="0.25">
      <c r="A6" t="s">
        <v>17</v>
      </c>
      <c r="C6" s="5" t="s">
        <v>20</v>
      </c>
      <c r="D6" s="5" t="s">
        <v>21</v>
      </c>
      <c r="E6" s="5"/>
    </row>
    <row r="7" spans="1:16" ht="12.75" customHeight="1" x14ac:dyDescent="0.25">
      <c r="C7" s="5"/>
      <c r="D7" s="5"/>
      <c r="E7" s="5"/>
    </row>
    <row r="8" spans="1:16" ht="12.75" customHeight="1" x14ac:dyDescent="0.2">
      <c r="A8" s="14" t="s">
        <v>22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4" t="s">
        <v>29</v>
      </c>
      <c r="H8" s="14"/>
      <c r="O8" t="s">
        <v>32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4" t="s">
        <v>30</v>
      </c>
      <c r="H9" s="4" t="s">
        <v>31</v>
      </c>
      <c r="O9" t="s">
        <v>11</v>
      </c>
    </row>
    <row r="10" spans="1:16" ht="14.25" x14ac:dyDescent="0.2">
      <c r="A10" s="4" t="s">
        <v>23</v>
      </c>
      <c r="B10" s="4" t="s">
        <v>33</v>
      </c>
      <c r="C10" s="4" t="s">
        <v>34</v>
      </c>
      <c r="D10" s="4" t="s">
        <v>35</v>
      </c>
      <c r="E10" s="4" t="s">
        <v>36</v>
      </c>
      <c r="F10" s="4" t="s">
        <v>37</v>
      </c>
      <c r="G10" s="4" t="s">
        <v>38</v>
      </c>
      <c r="H10" s="4" t="s">
        <v>39</v>
      </c>
    </row>
    <row r="11" spans="1:16" ht="12.75" customHeight="1" x14ac:dyDescent="0.2">
      <c r="A11" s="7"/>
      <c r="B11" s="7"/>
      <c r="C11" s="7" t="s">
        <v>41</v>
      </c>
      <c r="D11" s="7" t="s">
        <v>40</v>
      </c>
      <c r="E11" s="7"/>
      <c r="F11" s="9"/>
      <c r="G11" s="7"/>
      <c r="H11" s="9"/>
    </row>
    <row r="12" spans="1:16" ht="25.5" x14ac:dyDescent="0.2">
      <c r="A12" s="6">
        <v>1</v>
      </c>
      <c r="B12" s="6" t="s">
        <v>42</v>
      </c>
      <c r="C12" s="6" t="s">
        <v>23</v>
      </c>
      <c r="D12" s="6" t="s">
        <v>43</v>
      </c>
      <c r="E12" s="6" t="s">
        <v>44</v>
      </c>
      <c r="F12" s="8">
        <v>1142.08</v>
      </c>
      <c r="G12" s="11"/>
      <c r="H12" s="10">
        <f>ROUND((G12*F12),2)</f>
        <v>0</v>
      </c>
      <c r="O12">
        <f>rekapitulace!H8</f>
        <v>21</v>
      </c>
      <c r="P12">
        <f>O12/100*H12</f>
        <v>0</v>
      </c>
    </row>
    <row r="13" spans="1:16" ht="38.25" x14ac:dyDescent="0.2">
      <c r="D13" s="12" t="s">
        <v>45</v>
      </c>
    </row>
    <row r="14" spans="1:16" ht="25.5" x14ac:dyDescent="0.2">
      <c r="A14" s="6">
        <v>2</v>
      </c>
      <c r="B14" s="6" t="s">
        <v>42</v>
      </c>
      <c r="C14" s="6" t="s">
        <v>33</v>
      </c>
      <c r="D14" s="6" t="s">
        <v>46</v>
      </c>
      <c r="E14" s="6" t="s">
        <v>44</v>
      </c>
      <c r="F14" s="8">
        <v>448.49700000000001</v>
      </c>
      <c r="G14" s="11"/>
      <c r="H14" s="10">
        <f>ROUND((G14*F14),2)</f>
        <v>0</v>
      </c>
      <c r="O14">
        <f>rekapitulace!H8</f>
        <v>21</v>
      </c>
      <c r="P14">
        <f>O14/100*H14</f>
        <v>0</v>
      </c>
    </row>
    <row r="15" spans="1:16" ht="51" x14ac:dyDescent="0.2">
      <c r="D15" s="12" t="s">
        <v>47</v>
      </c>
    </row>
    <row r="16" spans="1:16" ht="25.5" x14ac:dyDescent="0.2">
      <c r="A16" s="6">
        <v>3</v>
      </c>
      <c r="B16" s="6" t="s">
        <v>42</v>
      </c>
      <c r="C16" s="6" t="s">
        <v>34</v>
      </c>
      <c r="D16" s="6" t="s">
        <v>48</v>
      </c>
      <c r="E16" s="6" t="s">
        <v>44</v>
      </c>
      <c r="F16" s="8">
        <v>69.635999999999996</v>
      </c>
      <c r="G16" s="11"/>
      <c r="H16" s="10">
        <f>ROUND((G16*F16),2)</f>
        <v>0</v>
      </c>
      <c r="O16">
        <f>rekapitulace!H8</f>
        <v>21</v>
      </c>
      <c r="P16">
        <f>O16/100*H16</f>
        <v>0</v>
      </c>
    </row>
    <row r="17" spans="1:16" ht="38.25" x14ac:dyDescent="0.2">
      <c r="D17" s="12" t="s">
        <v>49</v>
      </c>
    </row>
    <row r="18" spans="1:16" ht="25.5" x14ac:dyDescent="0.2">
      <c r="A18" s="6">
        <v>4</v>
      </c>
      <c r="B18" s="6" t="s">
        <v>50</v>
      </c>
      <c r="C18" s="6" t="s">
        <v>51</v>
      </c>
      <c r="D18" s="6" t="s">
        <v>52</v>
      </c>
      <c r="E18" s="6" t="s">
        <v>53</v>
      </c>
      <c r="F18" s="8">
        <v>1</v>
      </c>
      <c r="G18" s="11"/>
      <c r="H18" s="10">
        <f>ROUND((G18*F18),2)</f>
        <v>0</v>
      </c>
      <c r="O18">
        <f>rekapitulace!H8</f>
        <v>21</v>
      </c>
      <c r="P18">
        <f>O18/100*H18</f>
        <v>0</v>
      </c>
    </row>
    <row r="19" spans="1:16" ht="38.25" x14ac:dyDescent="0.2">
      <c r="A19" s="6">
        <v>5</v>
      </c>
      <c r="B19" s="6" t="s">
        <v>54</v>
      </c>
      <c r="C19" s="6" t="s">
        <v>51</v>
      </c>
      <c r="D19" s="6" t="s">
        <v>55</v>
      </c>
      <c r="E19" s="6" t="s">
        <v>56</v>
      </c>
      <c r="F19" s="8">
        <v>5</v>
      </c>
      <c r="G19" s="11"/>
      <c r="H19" s="10">
        <f>ROUND((G19*F19),2)</f>
        <v>0</v>
      </c>
      <c r="O19">
        <f>rekapitulace!H8</f>
        <v>21</v>
      </c>
      <c r="P19">
        <f>O19/100*H19</f>
        <v>0</v>
      </c>
    </row>
    <row r="20" spans="1:16" x14ac:dyDescent="0.2">
      <c r="D20" s="12" t="s">
        <v>57</v>
      </c>
    </row>
    <row r="21" spans="1:16" ht="25.5" x14ac:dyDescent="0.2">
      <c r="A21" s="6">
        <v>6</v>
      </c>
      <c r="B21" s="6" t="s">
        <v>58</v>
      </c>
      <c r="C21" s="6" t="s">
        <v>51</v>
      </c>
      <c r="D21" s="6" t="s">
        <v>59</v>
      </c>
      <c r="E21" s="6" t="s">
        <v>53</v>
      </c>
      <c r="F21" s="8">
        <v>1</v>
      </c>
      <c r="G21" s="11"/>
      <c r="H21" s="10">
        <f t="shared" ref="H21:H27" si="0">ROUND((G21*F21),2)</f>
        <v>0</v>
      </c>
      <c r="O21">
        <f>rekapitulace!H8</f>
        <v>21</v>
      </c>
      <c r="P21">
        <f t="shared" ref="P21:P27" si="1">O21/100*H21</f>
        <v>0</v>
      </c>
    </row>
    <row r="22" spans="1:16" ht="25.5" x14ac:dyDescent="0.2">
      <c r="A22" s="6">
        <v>7</v>
      </c>
      <c r="B22" s="6" t="s">
        <v>60</v>
      </c>
      <c r="C22" s="6" t="s">
        <v>51</v>
      </c>
      <c r="D22" s="6" t="s">
        <v>61</v>
      </c>
      <c r="E22" s="6" t="s">
        <v>56</v>
      </c>
      <c r="F22" s="8">
        <v>1</v>
      </c>
      <c r="G22" s="11"/>
      <c r="H22" s="10">
        <f t="shared" si="0"/>
        <v>0</v>
      </c>
      <c r="O22">
        <f>rekapitulace!H8</f>
        <v>21</v>
      </c>
      <c r="P22">
        <f t="shared" si="1"/>
        <v>0</v>
      </c>
    </row>
    <row r="23" spans="1:16" x14ac:dyDescent="0.2">
      <c r="A23" s="6">
        <v>8</v>
      </c>
      <c r="B23" s="6" t="s">
        <v>62</v>
      </c>
      <c r="C23" s="6" t="s">
        <v>51</v>
      </c>
      <c r="D23" s="6" t="s">
        <v>63</v>
      </c>
      <c r="E23" s="6" t="s">
        <v>53</v>
      </c>
      <c r="F23" s="8">
        <v>1</v>
      </c>
      <c r="G23" s="11"/>
      <c r="H23" s="10">
        <f t="shared" si="0"/>
        <v>0</v>
      </c>
      <c r="O23">
        <f>rekapitulace!H8</f>
        <v>21</v>
      </c>
      <c r="P23">
        <f t="shared" si="1"/>
        <v>0</v>
      </c>
    </row>
    <row r="24" spans="1:16" ht="25.5" x14ac:dyDescent="0.2">
      <c r="A24" s="6">
        <v>9</v>
      </c>
      <c r="B24" s="6" t="s">
        <v>64</v>
      </c>
      <c r="C24" s="6" t="s">
        <v>51</v>
      </c>
      <c r="D24" s="6" t="s">
        <v>65</v>
      </c>
      <c r="E24" s="6" t="s">
        <v>53</v>
      </c>
      <c r="F24" s="8">
        <v>1</v>
      </c>
      <c r="G24" s="11"/>
      <c r="H24" s="10">
        <f t="shared" si="0"/>
        <v>0</v>
      </c>
      <c r="O24">
        <f>rekapitulace!H8</f>
        <v>21</v>
      </c>
      <c r="P24">
        <f t="shared" si="1"/>
        <v>0</v>
      </c>
    </row>
    <row r="25" spans="1:16" ht="25.5" x14ac:dyDescent="0.2">
      <c r="A25" s="6">
        <v>10</v>
      </c>
      <c r="B25" s="6" t="s">
        <v>66</v>
      </c>
      <c r="C25" s="6" t="s">
        <v>51</v>
      </c>
      <c r="D25" s="6" t="s">
        <v>67</v>
      </c>
      <c r="E25" s="6" t="s">
        <v>53</v>
      </c>
      <c r="F25" s="8">
        <v>1</v>
      </c>
      <c r="G25" s="11"/>
      <c r="H25" s="10">
        <f t="shared" si="0"/>
        <v>0</v>
      </c>
      <c r="O25">
        <f>rekapitulace!H8</f>
        <v>21</v>
      </c>
      <c r="P25">
        <f t="shared" si="1"/>
        <v>0</v>
      </c>
    </row>
    <row r="26" spans="1:16" x14ac:dyDescent="0.2">
      <c r="A26" s="6">
        <v>11</v>
      </c>
      <c r="B26" s="6" t="s">
        <v>68</v>
      </c>
      <c r="C26" s="6" t="s">
        <v>51</v>
      </c>
      <c r="D26" s="6" t="s">
        <v>69</v>
      </c>
      <c r="E26" s="6" t="s">
        <v>56</v>
      </c>
      <c r="F26" s="8">
        <v>1</v>
      </c>
      <c r="G26" s="11"/>
      <c r="H26" s="10">
        <f t="shared" si="0"/>
        <v>0</v>
      </c>
      <c r="O26">
        <f>rekapitulace!H8</f>
        <v>21</v>
      </c>
      <c r="P26">
        <f t="shared" si="1"/>
        <v>0</v>
      </c>
    </row>
    <row r="27" spans="1:16" ht="25.5" x14ac:dyDescent="0.2">
      <c r="A27" s="6">
        <v>12</v>
      </c>
      <c r="B27" s="6" t="s">
        <v>70</v>
      </c>
      <c r="C27" s="6" t="s">
        <v>51</v>
      </c>
      <c r="D27" s="6" t="s">
        <v>71</v>
      </c>
      <c r="E27" s="6" t="s">
        <v>53</v>
      </c>
      <c r="F27" s="8">
        <v>1</v>
      </c>
      <c r="G27" s="11"/>
      <c r="H27" s="10">
        <f t="shared" si="0"/>
        <v>0</v>
      </c>
      <c r="O27">
        <f>rekapitulace!H8</f>
        <v>21</v>
      </c>
      <c r="P27">
        <f t="shared" si="1"/>
        <v>0</v>
      </c>
    </row>
    <row r="28" spans="1:16" ht="12.75" customHeight="1" x14ac:dyDescent="0.2">
      <c r="A28" s="13"/>
      <c r="B28" s="13"/>
      <c r="C28" s="13" t="s">
        <v>41</v>
      </c>
      <c r="D28" s="13" t="s">
        <v>40</v>
      </c>
      <c r="E28" s="13"/>
      <c r="F28" s="13"/>
      <c r="G28" s="13"/>
      <c r="H28" s="13">
        <f>SUM(H12:H27)</f>
        <v>0</v>
      </c>
      <c r="P28">
        <f>ROUND(SUM(P12:P27),2)</f>
        <v>0</v>
      </c>
    </row>
    <row r="30" spans="1:16" ht="12.75" customHeight="1" x14ac:dyDescent="0.2">
      <c r="A30" s="7"/>
      <c r="B30" s="7"/>
      <c r="C30" s="7" t="s">
        <v>23</v>
      </c>
      <c r="D30" s="7" t="s">
        <v>72</v>
      </c>
      <c r="E30" s="7"/>
      <c r="F30" s="9"/>
      <c r="G30" s="7"/>
      <c r="H30" s="9"/>
    </row>
    <row r="31" spans="1:16" x14ac:dyDescent="0.2">
      <c r="A31" s="6">
        <v>13</v>
      </c>
      <c r="B31" s="6" t="s">
        <v>73</v>
      </c>
      <c r="C31" s="6" t="s">
        <v>51</v>
      </c>
      <c r="D31" s="6" t="s">
        <v>74</v>
      </c>
      <c r="E31" s="6" t="s">
        <v>44</v>
      </c>
      <c r="F31" s="8">
        <v>121.092</v>
      </c>
      <c r="G31" s="11"/>
      <c r="H31" s="10">
        <f>ROUND((G31*F31),2)</f>
        <v>0</v>
      </c>
      <c r="O31">
        <f>rekapitulace!H8</f>
        <v>21</v>
      </c>
      <c r="P31">
        <f>O31/100*H31</f>
        <v>0</v>
      </c>
    </row>
    <row r="32" spans="1:16" ht="51" x14ac:dyDescent="0.2">
      <c r="D32" s="12" t="s">
        <v>75</v>
      </c>
    </row>
    <row r="33" spans="1:16" x14ac:dyDescent="0.2">
      <c r="A33" s="6">
        <v>14</v>
      </c>
      <c r="B33" s="6" t="s">
        <v>76</v>
      </c>
      <c r="C33" s="6" t="s">
        <v>51</v>
      </c>
      <c r="D33" s="6" t="s">
        <v>77</v>
      </c>
      <c r="E33" s="6" t="s">
        <v>44</v>
      </c>
      <c r="F33" s="8">
        <v>60.545999999999999</v>
      </c>
      <c r="G33" s="11"/>
      <c r="H33" s="10">
        <f>ROUND((G33*F33),2)</f>
        <v>0</v>
      </c>
      <c r="O33">
        <f>rekapitulace!H8</f>
        <v>21</v>
      </c>
      <c r="P33">
        <f>O33/100*H33</f>
        <v>0</v>
      </c>
    </row>
    <row r="34" spans="1:16" ht="51" x14ac:dyDescent="0.2">
      <c r="D34" s="12" t="s">
        <v>78</v>
      </c>
    </row>
    <row r="35" spans="1:16" x14ac:dyDescent="0.2">
      <c r="A35" s="6">
        <v>15</v>
      </c>
      <c r="B35" s="6" t="s">
        <v>79</v>
      </c>
      <c r="C35" s="6" t="s">
        <v>51</v>
      </c>
      <c r="D35" s="6" t="s">
        <v>80</v>
      </c>
      <c r="E35" s="6" t="s">
        <v>44</v>
      </c>
      <c r="F35" s="8">
        <v>9.09</v>
      </c>
      <c r="G35" s="11"/>
      <c r="H35" s="10">
        <f>ROUND((G35*F35),2)</f>
        <v>0</v>
      </c>
      <c r="O35">
        <f>rekapitulace!H8</f>
        <v>21</v>
      </c>
      <c r="P35">
        <f>O35/100*H35</f>
        <v>0</v>
      </c>
    </row>
    <row r="36" spans="1:16" ht="51" x14ac:dyDescent="0.2">
      <c r="D36" s="12" t="s">
        <v>81</v>
      </c>
    </row>
    <row r="37" spans="1:16" x14ac:dyDescent="0.2">
      <c r="A37" s="6">
        <v>16</v>
      </c>
      <c r="B37" s="6" t="s">
        <v>82</v>
      </c>
      <c r="C37" s="6" t="s">
        <v>51</v>
      </c>
      <c r="D37" s="6" t="s">
        <v>83</v>
      </c>
      <c r="E37" s="6" t="s">
        <v>44</v>
      </c>
      <c r="F37" s="8">
        <v>36.520000000000003</v>
      </c>
      <c r="G37" s="11"/>
      <c r="H37" s="10">
        <f>ROUND((G37*F37),2)</f>
        <v>0</v>
      </c>
      <c r="O37">
        <f>rekapitulace!H8</f>
        <v>21</v>
      </c>
      <c r="P37">
        <f>O37/100*H37</f>
        <v>0</v>
      </c>
    </row>
    <row r="38" spans="1:16" ht="25.5" x14ac:dyDescent="0.2">
      <c r="D38" s="12" t="s">
        <v>84</v>
      </c>
    </row>
    <row r="39" spans="1:16" x14ac:dyDescent="0.2">
      <c r="A39" s="6">
        <v>17</v>
      </c>
      <c r="B39" s="6" t="s">
        <v>85</v>
      </c>
      <c r="C39" s="6" t="s">
        <v>51</v>
      </c>
      <c r="D39" s="6" t="s">
        <v>86</v>
      </c>
      <c r="E39" s="6" t="s">
        <v>87</v>
      </c>
      <c r="F39" s="8">
        <v>28</v>
      </c>
      <c r="G39" s="11"/>
      <c r="H39" s="10">
        <f>ROUND((G39*F39),2)</f>
        <v>0</v>
      </c>
      <c r="O39">
        <f>rekapitulace!H8</f>
        <v>21</v>
      </c>
      <c r="P39">
        <f>O39/100*H39</f>
        <v>0</v>
      </c>
    </row>
    <row r="40" spans="1:16" x14ac:dyDescent="0.2">
      <c r="A40" s="6">
        <v>18</v>
      </c>
      <c r="B40" s="6" t="s">
        <v>88</v>
      </c>
      <c r="C40" s="6" t="s">
        <v>51</v>
      </c>
      <c r="D40" s="6" t="s">
        <v>89</v>
      </c>
      <c r="E40" s="6" t="s">
        <v>44</v>
      </c>
      <c r="F40" s="8">
        <v>70.900000000000006</v>
      </c>
      <c r="G40" s="11"/>
      <c r="H40" s="10">
        <f>ROUND((G40*F40),2)</f>
        <v>0</v>
      </c>
      <c r="O40">
        <f>rekapitulace!H8</f>
        <v>21</v>
      </c>
      <c r="P40">
        <f>O40/100*H40</f>
        <v>0</v>
      </c>
    </row>
    <row r="41" spans="1:16" ht="38.25" x14ac:dyDescent="0.2">
      <c r="A41" s="6">
        <v>19</v>
      </c>
      <c r="B41" s="6" t="s">
        <v>90</v>
      </c>
      <c r="C41" s="6" t="s">
        <v>51</v>
      </c>
      <c r="D41" s="6" t="s">
        <v>91</v>
      </c>
      <c r="E41" s="6" t="s">
        <v>44</v>
      </c>
      <c r="F41" s="8">
        <v>129.58000000000001</v>
      </c>
      <c r="G41" s="11"/>
      <c r="H41" s="10">
        <f>ROUND((G41*F41),2)</f>
        <v>0</v>
      </c>
      <c r="O41">
        <f>rekapitulace!H8</f>
        <v>21</v>
      </c>
      <c r="P41">
        <f>O41/100*H41</f>
        <v>0</v>
      </c>
    </row>
    <row r="42" spans="1:16" ht="63.75" x14ac:dyDescent="0.2">
      <c r="D42" s="12" t="s">
        <v>92</v>
      </c>
    </row>
    <row r="43" spans="1:16" ht="38.25" x14ac:dyDescent="0.2">
      <c r="A43" s="6">
        <v>20</v>
      </c>
      <c r="B43" s="6" t="s">
        <v>93</v>
      </c>
      <c r="C43" s="6" t="s">
        <v>51</v>
      </c>
      <c r="D43" s="6" t="s">
        <v>94</v>
      </c>
      <c r="E43" s="6" t="s">
        <v>44</v>
      </c>
      <c r="F43" s="8">
        <v>1012.5</v>
      </c>
      <c r="G43" s="11"/>
      <c r="H43" s="10">
        <f>ROUND((G43*F43),2)</f>
        <v>0</v>
      </c>
      <c r="O43">
        <f>rekapitulace!H8</f>
        <v>21</v>
      </c>
      <c r="P43">
        <f>O43/100*H43</f>
        <v>0</v>
      </c>
    </row>
    <row r="44" spans="1:16" ht="25.5" x14ac:dyDescent="0.2">
      <c r="D44" s="12" t="s">
        <v>95</v>
      </c>
    </row>
    <row r="45" spans="1:16" ht="38.25" x14ac:dyDescent="0.2">
      <c r="A45" s="6">
        <v>21</v>
      </c>
      <c r="B45" s="6" t="s">
        <v>96</v>
      </c>
      <c r="C45" s="6" t="s">
        <v>51</v>
      </c>
      <c r="D45" s="6" t="s">
        <v>97</v>
      </c>
      <c r="E45" s="6" t="s">
        <v>44</v>
      </c>
      <c r="F45" s="8">
        <v>1142.08</v>
      </c>
      <c r="G45" s="11"/>
      <c r="H45" s="10">
        <f>ROUND((G45*F45),2)</f>
        <v>0</v>
      </c>
      <c r="O45">
        <f>rekapitulace!H8</f>
        <v>21</v>
      </c>
      <c r="P45">
        <f>O45/100*H45</f>
        <v>0</v>
      </c>
    </row>
    <row r="46" spans="1:16" ht="38.25" x14ac:dyDescent="0.2">
      <c r="D46" s="12" t="s">
        <v>45</v>
      </c>
    </row>
    <row r="47" spans="1:16" ht="25.5" x14ac:dyDescent="0.2">
      <c r="A47" s="6">
        <v>22</v>
      </c>
      <c r="B47" s="6" t="s">
        <v>98</v>
      </c>
      <c r="C47" s="6" t="s">
        <v>51</v>
      </c>
      <c r="D47" s="6" t="s">
        <v>99</v>
      </c>
      <c r="E47" s="6" t="s">
        <v>44</v>
      </c>
      <c r="F47" s="8">
        <v>140.80000000000001</v>
      </c>
      <c r="G47" s="11"/>
      <c r="H47" s="10">
        <f>ROUND((G47*F47),2)</f>
        <v>0</v>
      </c>
      <c r="O47">
        <f>rekapitulace!H8</f>
        <v>21</v>
      </c>
      <c r="P47">
        <f>O47/100*H47</f>
        <v>0</v>
      </c>
    </row>
    <row r="48" spans="1:16" ht="51" x14ac:dyDescent="0.2">
      <c r="D48" s="12" t="s">
        <v>100</v>
      </c>
    </row>
    <row r="49" spans="1:16" x14ac:dyDescent="0.2">
      <c r="A49" s="6">
        <v>23</v>
      </c>
      <c r="B49" s="6" t="s">
        <v>101</v>
      </c>
      <c r="C49" s="6" t="s">
        <v>51</v>
      </c>
      <c r="D49" s="6" t="s">
        <v>102</v>
      </c>
      <c r="E49" s="6" t="s">
        <v>44</v>
      </c>
      <c r="F49" s="8">
        <v>280</v>
      </c>
      <c r="G49" s="11"/>
      <c r="H49" s="10">
        <f>ROUND((G49*F49),2)</f>
        <v>0</v>
      </c>
      <c r="O49">
        <f>rekapitulace!H8</f>
        <v>21</v>
      </c>
      <c r="P49">
        <f>O49/100*H49</f>
        <v>0</v>
      </c>
    </row>
    <row r="50" spans="1:16" x14ac:dyDescent="0.2">
      <c r="D50" s="12" t="s">
        <v>103</v>
      </c>
    </row>
    <row r="51" spans="1:16" ht="38.25" x14ac:dyDescent="0.2">
      <c r="A51" s="6">
        <v>24</v>
      </c>
      <c r="B51" s="6" t="s">
        <v>104</v>
      </c>
      <c r="C51" s="6" t="s">
        <v>51</v>
      </c>
      <c r="D51" s="6" t="s">
        <v>105</v>
      </c>
      <c r="E51" s="6" t="s">
        <v>44</v>
      </c>
      <c r="F51" s="8">
        <v>968.22</v>
      </c>
      <c r="G51" s="11"/>
      <c r="H51" s="10">
        <f>ROUND((G51*F51),2)</f>
        <v>0</v>
      </c>
      <c r="O51">
        <f>rekapitulace!H8</f>
        <v>21</v>
      </c>
      <c r="P51">
        <f>O51/100*H51</f>
        <v>0</v>
      </c>
    </row>
    <row r="52" spans="1:16" ht="63.75" x14ac:dyDescent="0.2">
      <c r="D52" s="12" t="s">
        <v>106</v>
      </c>
    </row>
    <row r="53" spans="1:16" x14ac:dyDescent="0.2">
      <c r="A53" s="6">
        <v>25</v>
      </c>
      <c r="B53" s="6" t="s">
        <v>107</v>
      </c>
      <c r="C53" s="6" t="s">
        <v>51</v>
      </c>
      <c r="D53" s="6" t="s">
        <v>108</v>
      </c>
      <c r="E53" s="6" t="s">
        <v>44</v>
      </c>
      <c r="F53" s="8">
        <v>43.3</v>
      </c>
      <c r="G53" s="11"/>
      <c r="H53" s="10">
        <f>ROUND((G53*F53),2)</f>
        <v>0</v>
      </c>
      <c r="O53">
        <f>rekapitulace!H8</f>
        <v>21</v>
      </c>
      <c r="P53">
        <f>O53/100*H53</f>
        <v>0</v>
      </c>
    </row>
    <row r="54" spans="1:16" x14ac:dyDescent="0.2">
      <c r="A54" s="6">
        <v>26</v>
      </c>
      <c r="B54" s="6" t="s">
        <v>109</v>
      </c>
      <c r="C54" s="6" t="s">
        <v>51</v>
      </c>
      <c r="D54" s="6" t="s">
        <v>110</v>
      </c>
      <c r="E54" s="6" t="s">
        <v>44</v>
      </c>
      <c r="F54" s="8">
        <v>15</v>
      </c>
      <c r="G54" s="11"/>
      <c r="H54" s="10">
        <f>ROUND((G54*F54),2)</f>
        <v>0</v>
      </c>
      <c r="O54">
        <f>rekapitulace!H8</f>
        <v>21</v>
      </c>
      <c r="P54">
        <f>O54/100*H54</f>
        <v>0</v>
      </c>
    </row>
    <row r="55" spans="1:16" ht="12.75" customHeight="1" x14ac:dyDescent="0.2">
      <c r="A55" s="13"/>
      <c r="B55" s="13"/>
      <c r="C55" s="13" t="s">
        <v>23</v>
      </c>
      <c r="D55" s="13" t="s">
        <v>72</v>
      </c>
      <c r="E55" s="13"/>
      <c r="F55" s="13"/>
      <c r="G55" s="13"/>
      <c r="H55" s="13">
        <f>SUM(H31:H54)</f>
        <v>0</v>
      </c>
      <c r="P55">
        <f>ROUND(SUM(P31:P54),2)</f>
        <v>0</v>
      </c>
    </row>
    <row r="57" spans="1:16" ht="12.75" customHeight="1" x14ac:dyDescent="0.2">
      <c r="A57" s="7"/>
      <c r="B57" s="7"/>
      <c r="C57" s="7" t="s">
        <v>33</v>
      </c>
      <c r="D57" s="7" t="s">
        <v>111</v>
      </c>
      <c r="E57" s="7"/>
      <c r="F57" s="9"/>
      <c r="G57" s="7"/>
      <c r="H57" s="9"/>
    </row>
    <row r="58" spans="1:16" x14ac:dyDescent="0.2">
      <c r="A58" s="6">
        <v>27</v>
      </c>
      <c r="B58" s="6" t="s">
        <v>112</v>
      </c>
      <c r="C58" s="6" t="s">
        <v>51</v>
      </c>
      <c r="D58" s="6" t="s">
        <v>113</v>
      </c>
      <c r="E58" s="6" t="s">
        <v>87</v>
      </c>
      <c r="F58" s="8">
        <v>40</v>
      </c>
      <c r="G58" s="11"/>
      <c r="H58" s="10">
        <f>ROUND((G58*F58),2)</f>
        <v>0</v>
      </c>
      <c r="O58">
        <f>rekapitulace!H8</f>
        <v>21</v>
      </c>
      <c r="P58">
        <f>O58/100*H58</f>
        <v>0</v>
      </c>
    </row>
    <row r="59" spans="1:16" ht="38.25" x14ac:dyDescent="0.2">
      <c r="A59" s="6">
        <v>28</v>
      </c>
      <c r="B59" s="6" t="s">
        <v>114</v>
      </c>
      <c r="C59" s="6" t="s">
        <v>51</v>
      </c>
      <c r="D59" s="6" t="s">
        <v>115</v>
      </c>
      <c r="E59" s="6" t="s">
        <v>44</v>
      </c>
      <c r="F59" s="8">
        <v>2.34</v>
      </c>
      <c r="G59" s="11"/>
      <c r="H59" s="10">
        <f>ROUND((G59*F59),2)</f>
        <v>0</v>
      </c>
      <c r="O59">
        <f>rekapitulace!H8</f>
        <v>21</v>
      </c>
      <c r="P59">
        <f>O59/100*H59</f>
        <v>0</v>
      </c>
    </row>
    <row r="60" spans="1:16" ht="25.5" x14ac:dyDescent="0.2">
      <c r="D60" s="12" t="s">
        <v>116</v>
      </c>
    </row>
    <row r="61" spans="1:16" ht="38.25" x14ac:dyDescent="0.2">
      <c r="A61" s="6">
        <v>29</v>
      </c>
      <c r="B61" s="6" t="s">
        <v>117</v>
      </c>
      <c r="C61" s="6" t="s">
        <v>51</v>
      </c>
      <c r="D61" s="6" t="s">
        <v>118</v>
      </c>
      <c r="E61" s="6" t="s">
        <v>44</v>
      </c>
      <c r="F61" s="8">
        <v>0.158</v>
      </c>
      <c r="G61" s="11"/>
      <c r="H61" s="10">
        <f>ROUND((G61*F61),2)</f>
        <v>0</v>
      </c>
      <c r="O61">
        <f>rekapitulace!H8</f>
        <v>21</v>
      </c>
      <c r="P61">
        <f>O61/100*H61</f>
        <v>0</v>
      </c>
    </row>
    <row r="62" spans="1:16" ht="25.5" x14ac:dyDescent="0.2">
      <c r="D62" s="12" t="s">
        <v>119</v>
      </c>
    </row>
    <row r="63" spans="1:16" x14ac:dyDescent="0.2">
      <c r="A63" s="6">
        <v>30</v>
      </c>
      <c r="B63" s="6" t="s">
        <v>120</v>
      </c>
      <c r="C63" s="6" t="s">
        <v>51</v>
      </c>
      <c r="D63" s="6" t="s">
        <v>121</v>
      </c>
      <c r="E63" s="6" t="s">
        <v>122</v>
      </c>
      <c r="F63" s="8">
        <v>44</v>
      </c>
      <c r="G63" s="11"/>
      <c r="H63" s="10">
        <f>ROUND((G63*F63),2)</f>
        <v>0</v>
      </c>
      <c r="O63">
        <f>rekapitulace!H8</f>
        <v>21</v>
      </c>
      <c r="P63">
        <f>O63/100*H63</f>
        <v>0</v>
      </c>
    </row>
    <row r="64" spans="1:16" x14ac:dyDescent="0.2">
      <c r="D64" s="12" t="s">
        <v>123</v>
      </c>
    </row>
    <row r="65" spans="1:16" ht="25.5" x14ac:dyDescent="0.2">
      <c r="A65" s="6">
        <v>31</v>
      </c>
      <c r="B65" s="6" t="s">
        <v>124</v>
      </c>
      <c r="C65" s="6" t="s">
        <v>51</v>
      </c>
      <c r="D65" s="6" t="s">
        <v>125</v>
      </c>
      <c r="E65" s="6" t="s">
        <v>44</v>
      </c>
      <c r="F65" s="8">
        <v>12.6</v>
      </c>
      <c r="G65" s="11"/>
      <c r="H65" s="10">
        <f>ROUND((G65*F65),2)</f>
        <v>0</v>
      </c>
      <c r="O65">
        <f>rekapitulace!H8</f>
        <v>21</v>
      </c>
      <c r="P65">
        <f>O65/100*H65</f>
        <v>0</v>
      </c>
    </row>
    <row r="66" spans="1:16" x14ac:dyDescent="0.2">
      <c r="D66" s="12" t="s">
        <v>126</v>
      </c>
    </row>
    <row r="67" spans="1:16" ht="38.25" x14ac:dyDescent="0.2">
      <c r="A67" s="6">
        <v>32</v>
      </c>
      <c r="B67" s="6" t="s">
        <v>127</v>
      </c>
      <c r="C67" s="6" t="s">
        <v>51</v>
      </c>
      <c r="D67" s="6" t="s">
        <v>128</v>
      </c>
      <c r="E67" s="6" t="s">
        <v>44</v>
      </c>
      <c r="F67" s="8">
        <v>67.2</v>
      </c>
      <c r="G67" s="11"/>
      <c r="H67" s="10">
        <f>ROUND((G67*F67),2)</f>
        <v>0</v>
      </c>
      <c r="O67">
        <f>rekapitulace!H8</f>
        <v>21</v>
      </c>
      <c r="P67">
        <f>O67/100*H67</f>
        <v>0</v>
      </c>
    </row>
    <row r="68" spans="1:16" ht="51" x14ac:dyDescent="0.2">
      <c r="D68" s="12" t="s">
        <v>129</v>
      </c>
    </row>
    <row r="69" spans="1:16" ht="38.25" x14ac:dyDescent="0.2">
      <c r="A69" s="6">
        <v>33</v>
      </c>
      <c r="B69" s="6" t="s">
        <v>130</v>
      </c>
      <c r="C69" s="6" t="s">
        <v>51</v>
      </c>
      <c r="D69" s="6" t="s">
        <v>131</v>
      </c>
      <c r="E69" s="6" t="s">
        <v>132</v>
      </c>
      <c r="F69" s="8">
        <v>15.311999999999999</v>
      </c>
      <c r="G69" s="11"/>
      <c r="H69" s="10">
        <f>ROUND((G69*F69),2)</f>
        <v>0</v>
      </c>
      <c r="O69">
        <f>rekapitulace!H8</f>
        <v>21</v>
      </c>
      <c r="P69">
        <f>O69/100*H69</f>
        <v>0</v>
      </c>
    </row>
    <row r="70" spans="1:16" x14ac:dyDescent="0.2">
      <c r="D70" s="12" t="s">
        <v>133</v>
      </c>
    </row>
    <row r="71" spans="1:16" ht="51" x14ac:dyDescent="0.2">
      <c r="A71" s="6">
        <v>34</v>
      </c>
      <c r="B71" s="6" t="s">
        <v>134</v>
      </c>
      <c r="C71" s="6" t="s">
        <v>51</v>
      </c>
      <c r="D71" s="6" t="s">
        <v>135</v>
      </c>
      <c r="E71" s="6" t="s">
        <v>122</v>
      </c>
      <c r="F71" s="8">
        <v>95.16</v>
      </c>
      <c r="G71" s="11"/>
      <c r="H71" s="10">
        <f>ROUND((G71*F71),2)</f>
        <v>0</v>
      </c>
      <c r="O71">
        <f>rekapitulace!H8</f>
        <v>21</v>
      </c>
      <c r="P71">
        <f>O71/100*H71</f>
        <v>0</v>
      </c>
    </row>
    <row r="72" spans="1:16" ht="51" x14ac:dyDescent="0.2">
      <c r="D72" s="12" t="s">
        <v>136</v>
      </c>
    </row>
    <row r="73" spans="1:16" ht="12.75" customHeight="1" x14ac:dyDescent="0.2">
      <c r="A73" s="13"/>
      <c r="B73" s="13"/>
      <c r="C73" s="13" t="s">
        <v>33</v>
      </c>
      <c r="D73" s="13" t="s">
        <v>111</v>
      </c>
      <c r="E73" s="13"/>
      <c r="F73" s="13"/>
      <c r="G73" s="13"/>
      <c r="H73" s="13">
        <f>SUM(H58:H72)</f>
        <v>0</v>
      </c>
      <c r="P73">
        <f>ROUND(SUM(P58:P72),2)</f>
        <v>0</v>
      </c>
    </row>
    <row r="75" spans="1:16" ht="12.75" customHeight="1" x14ac:dyDescent="0.2">
      <c r="A75" s="7"/>
      <c r="B75" s="7"/>
      <c r="C75" s="7" t="s">
        <v>34</v>
      </c>
      <c r="D75" s="7" t="s">
        <v>137</v>
      </c>
      <c r="E75" s="7"/>
      <c r="F75" s="9"/>
      <c r="G75" s="7"/>
      <c r="H75" s="9"/>
    </row>
    <row r="76" spans="1:16" ht="25.5" x14ac:dyDescent="0.2">
      <c r="A76" s="6">
        <v>35</v>
      </c>
      <c r="B76" s="6" t="s">
        <v>138</v>
      </c>
      <c r="C76" s="6" t="s">
        <v>51</v>
      </c>
      <c r="D76" s="6" t="s">
        <v>139</v>
      </c>
      <c r="E76" s="6" t="s">
        <v>140</v>
      </c>
      <c r="F76" s="8">
        <v>168</v>
      </c>
      <c r="G76" s="11"/>
      <c r="H76" s="10">
        <f>ROUND((G76*F76),2)</f>
        <v>0</v>
      </c>
      <c r="O76">
        <f>rekapitulace!H8</f>
        <v>21</v>
      </c>
      <c r="P76">
        <f>O76/100*H76</f>
        <v>0</v>
      </c>
    </row>
    <row r="77" spans="1:16" ht="25.5" x14ac:dyDescent="0.2">
      <c r="D77" s="12" t="s">
        <v>141</v>
      </c>
    </row>
    <row r="78" spans="1:16" ht="51" x14ac:dyDescent="0.2">
      <c r="A78" s="6">
        <v>36</v>
      </c>
      <c r="B78" s="6" t="s">
        <v>142</v>
      </c>
      <c r="C78" s="6" t="s">
        <v>51</v>
      </c>
      <c r="D78" s="6" t="s">
        <v>143</v>
      </c>
      <c r="E78" s="6" t="s">
        <v>44</v>
      </c>
      <c r="F78" s="8">
        <v>24.984999999999999</v>
      </c>
      <c r="G78" s="11"/>
      <c r="H78" s="10">
        <f>ROUND((G78*F78),2)</f>
        <v>0</v>
      </c>
      <c r="O78">
        <f>rekapitulace!H8</f>
        <v>21</v>
      </c>
      <c r="P78">
        <f>O78/100*H78</f>
        <v>0</v>
      </c>
    </row>
    <row r="79" spans="1:16" ht="25.5" x14ac:dyDescent="0.2">
      <c r="D79" s="12" t="s">
        <v>144</v>
      </c>
    </row>
    <row r="80" spans="1:16" ht="25.5" x14ac:dyDescent="0.2">
      <c r="A80" s="6">
        <v>37</v>
      </c>
      <c r="B80" s="6" t="s">
        <v>145</v>
      </c>
      <c r="C80" s="6" t="s">
        <v>51</v>
      </c>
      <c r="D80" s="6" t="s">
        <v>146</v>
      </c>
      <c r="E80" s="6" t="s">
        <v>132</v>
      </c>
      <c r="F80" s="8">
        <v>2.7160000000000002</v>
      </c>
      <c r="G80" s="11"/>
      <c r="H80" s="10">
        <f>ROUND((G80*F80),2)</f>
        <v>0</v>
      </c>
      <c r="O80">
        <f>rekapitulace!H8</f>
        <v>21</v>
      </c>
      <c r="P80">
        <f>O80/100*H80</f>
        <v>0</v>
      </c>
    </row>
    <row r="81" spans="1:16" x14ac:dyDescent="0.2">
      <c r="D81" s="12" t="s">
        <v>147</v>
      </c>
    </row>
    <row r="82" spans="1:16" ht="63.75" x14ac:dyDescent="0.2">
      <c r="A82" s="6">
        <v>38</v>
      </c>
      <c r="B82" s="6" t="s">
        <v>148</v>
      </c>
      <c r="C82" s="6" t="s">
        <v>51</v>
      </c>
      <c r="D82" s="6" t="s">
        <v>149</v>
      </c>
      <c r="E82" s="6" t="s">
        <v>44</v>
      </c>
      <c r="F82" s="8">
        <v>58.85</v>
      </c>
      <c r="G82" s="11"/>
      <c r="H82" s="10">
        <f>ROUND((G82*F82),2)</f>
        <v>0</v>
      </c>
      <c r="O82">
        <f>rekapitulace!H8</f>
        <v>21</v>
      </c>
      <c r="P82">
        <f>O82/100*H82</f>
        <v>0</v>
      </c>
    </row>
    <row r="83" spans="1:16" ht="76.5" x14ac:dyDescent="0.2">
      <c r="D83" s="12" t="s">
        <v>150</v>
      </c>
    </row>
    <row r="84" spans="1:16" ht="38.25" x14ac:dyDescent="0.2">
      <c r="A84" s="6">
        <v>39</v>
      </c>
      <c r="B84" s="6" t="s">
        <v>151</v>
      </c>
      <c r="C84" s="6" t="s">
        <v>51</v>
      </c>
      <c r="D84" s="6" t="s">
        <v>152</v>
      </c>
      <c r="E84" s="6" t="s">
        <v>132</v>
      </c>
      <c r="F84" s="8">
        <v>9.0690000000000008</v>
      </c>
      <c r="G84" s="11"/>
      <c r="H84" s="10">
        <f>ROUND((G84*F84),2)</f>
        <v>0</v>
      </c>
      <c r="O84">
        <f>rekapitulace!H8</f>
        <v>21</v>
      </c>
      <c r="P84">
        <f>O84/100*H84</f>
        <v>0</v>
      </c>
    </row>
    <row r="85" spans="1:16" x14ac:dyDescent="0.2">
      <c r="D85" s="12" t="s">
        <v>153</v>
      </c>
    </row>
    <row r="86" spans="1:16" ht="51" x14ac:dyDescent="0.2">
      <c r="A86" s="6">
        <v>40</v>
      </c>
      <c r="B86" s="6" t="s">
        <v>154</v>
      </c>
      <c r="C86" s="6" t="s">
        <v>51</v>
      </c>
      <c r="D86" s="6" t="s">
        <v>155</v>
      </c>
      <c r="E86" s="6" t="s">
        <v>44</v>
      </c>
      <c r="F86" s="8">
        <v>139.44499999999999</v>
      </c>
      <c r="G86" s="11"/>
      <c r="H86" s="10">
        <f>ROUND((G86*F86),2)</f>
        <v>0</v>
      </c>
      <c r="O86">
        <f>rekapitulace!H8</f>
        <v>21</v>
      </c>
      <c r="P86">
        <f>O86/100*H86</f>
        <v>0</v>
      </c>
    </row>
    <row r="87" spans="1:16" ht="25.5" x14ac:dyDescent="0.2">
      <c r="D87" s="12" t="s">
        <v>156</v>
      </c>
    </row>
    <row r="88" spans="1:16" ht="38.25" x14ac:dyDescent="0.2">
      <c r="A88" s="6">
        <v>41</v>
      </c>
      <c r="B88" s="6" t="s">
        <v>157</v>
      </c>
      <c r="C88" s="6" t="s">
        <v>51</v>
      </c>
      <c r="D88" s="6" t="s">
        <v>158</v>
      </c>
      <c r="E88" s="6" t="s">
        <v>132</v>
      </c>
      <c r="F88" s="8">
        <v>22.02</v>
      </c>
      <c r="G88" s="11"/>
      <c r="H88" s="10">
        <f>ROUND((G88*F88),2)</f>
        <v>0</v>
      </c>
      <c r="O88">
        <f>rekapitulace!H8</f>
        <v>21</v>
      </c>
      <c r="P88">
        <f>O88/100*H88</f>
        <v>0</v>
      </c>
    </row>
    <row r="89" spans="1:16" x14ac:dyDescent="0.2">
      <c r="D89" s="12" t="s">
        <v>159</v>
      </c>
    </row>
    <row r="90" spans="1:16" ht="12.75" customHeight="1" x14ac:dyDescent="0.2">
      <c r="A90" s="13"/>
      <c r="B90" s="13"/>
      <c r="C90" s="13" t="s">
        <v>34</v>
      </c>
      <c r="D90" s="13" t="s">
        <v>137</v>
      </c>
      <c r="E90" s="13"/>
      <c r="F90" s="13"/>
      <c r="G90" s="13"/>
      <c r="H90" s="13">
        <f>SUM(H76:H89)</f>
        <v>0</v>
      </c>
      <c r="P90">
        <f>ROUND(SUM(P76:P89),2)</f>
        <v>0</v>
      </c>
    </row>
    <row r="92" spans="1:16" ht="12.75" customHeight="1" x14ac:dyDescent="0.2">
      <c r="A92" s="7"/>
      <c r="B92" s="7"/>
      <c r="C92" s="7" t="s">
        <v>35</v>
      </c>
      <c r="D92" s="7" t="s">
        <v>160</v>
      </c>
      <c r="E92" s="7"/>
      <c r="F92" s="9"/>
      <c r="G92" s="7"/>
      <c r="H92" s="9"/>
    </row>
    <row r="93" spans="1:16" ht="38.25" x14ac:dyDescent="0.2">
      <c r="A93" s="6">
        <v>42</v>
      </c>
      <c r="B93" s="6" t="s">
        <v>161</v>
      </c>
      <c r="C93" s="6" t="s">
        <v>51</v>
      </c>
      <c r="D93" s="6" t="s">
        <v>162</v>
      </c>
      <c r="E93" s="6" t="s">
        <v>44</v>
      </c>
      <c r="F93" s="8">
        <v>1.823</v>
      </c>
      <c r="G93" s="11"/>
      <c r="H93" s="10">
        <f>ROUND((G93*F93),2)</f>
        <v>0</v>
      </c>
      <c r="O93">
        <f>rekapitulace!H8</f>
        <v>21</v>
      </c>
      <c r="P93">
        <f>O93/100*H93</f>
        <v>0</v>
      </c>
    </row>
    <row r="94" spans="1:16" ht="25.5" x14ac:dyDescent="0.2">
      <c r="D94" s="12" t="s">
        <v>163</v>
      </c>
    </row>
    <row r="95" spans="1:16" ht="38.25" x14ac:dyDescent="0.2">
      <c r="A95" s="6">
        <v>43</v>
      </c>
      <c r="B95" s="6" t="s">
        <v>164</v>
      </c>
      <c r="C95" s="6" t="s">
        <v>51</v>
      </c>
      <c r="D95" s="6" t="s">
        <v>165</v>
      </c>
      <c r="E95" s="6" t="s">
        <v>44</v>
      </c>
      <c r="F95" s="8">
        <v>50.82</v>
      </c>
      <c r="G95" s="11"/>
      <c r="H95" s="10">
        <f>ROUND((G95*F95),2)</f>
        <v>0</v>
      </c>
      <c r="O95">
        <f>rekapitulace!H8</f>
        <v>21</v>
      </c>
      <c r="P95">
        <f>O95/100*H95</f>
        <v>0</v>
      </c>
    </row>
    <row r="96" spans="1:16" ht="102" x14ac:dyDescent="0.2">
      <c r="D96" s="12" t="s">
        <v>166</v>
      </c>
    </row>
    <row r="97" spans="1:16" ht="38.25" x14ac:dyDescent="0.2">
      <c r="A97" s="6">
        <v>44</v>
      </c>
      <c r="B97" s="6" t="s">
        <v>167</v>
      </c>
      <c r="C97" s="6" t="s">
        <v>51</v>
      </c>
      <c r="D97" s="6" t="s">
        <v>168</v>
      </c>
      <c r="E97" s="6" t="s">
        <v>44</v>
      </c>
      <c r="F97" s="8">
        <v>2.4700000000000002</v>
      </c>
      <c r="G97" s="11"/>
      <c r="H97" s="10">
        <f>ROUND((G97*F97),2)</f>
        <v>0</v>
      </c>
      <c r="O97">
        <f>rekapitulace!H8</f>
        <v>21</v>
      </c>
      <c r="P97">
        <f>O97/100*H97</f>
        <v>0</v>
      </c>
    </row>
    <row r="98" spans="1:16" ht="25.5" x14ac:dyDescent="0.2">
      <c r="D98" s="12" t="s">
        <v>169</v>
      </c>
    </row>
    <row r="99" spans="1:16" ht="38.25" x14ac:dyDescent="0.2">
      <c r="A99" s="6">
        <v>45</v>
      </c>
      <c r="B99" s="6" t="s">
        <v>170</v>
      </c>
      <c r="C99" s="6" t="s">
        <v>51</v>
      </c>
      <c r="D99" s="6" t="s">
        <v>171</v>
      </c>
      <c r="E99" s="6" t="s">
        <v>44</v>
      </c>
      <c r="F99" s="8">
        <v>1.2</v>
      </c>
      <c r="G99" s="11"/>
      <c r="H99" s="10">
        <f>ROUND((G99*F99),2)</f>
        <v>0</v>
      </c>
      <c r="O99">
        <f>rekapitulace!H8</f>
        <v>21</v>
      </c>
      <c r="P99">
        <f>O99/100*H99</f>
        <v>0</v>
      </c>
    </row>
    <row r="100" spans="1:16" ht="25.5" x14ac:dyDescent="0.2">
      <c r="D100" s="12" t="s">
        <v>172</v>
      </c>
    </row>
    <row r="101" spans="1:16" ht="38.25" x14ac:dyDescent="0.2">
      <c r="A101" s="6">
        <v>46</v>
      </c>
      <c r="B101" s="6" t="s">
        <v>173</v>
      </c>
      <c r="C101" s="6" t="s">
        <v>51</v>
      </c>
      <c r="D101" s="6" t="s">
        <v>174</v>
      </c>
      <c r="E101" s="6" t="s">
        <v>44</v>
      </c>
      <c r="F101" s="8">
        <v>28.08</v>
      </c>
      <c r="G101" s="11"/>
      <c r="H101" s="10">
        <f>ROUND((G101*F101),2)</f>
        <v>0</v>
      </c>
      <c r="O101">
        <f>rekapitulace!H8</f>
        <v>21</v>
      </c>
      <c r="P101">
        <f>O101/100*H101</f>
        <v>0</v>
      </c>
    </row>
    <row r="102" spans="1:16" ht="25.5" x14ac:dyDescent="0.2">
      <c r="D102" s="12" t="s">
        <v>175</v>
      </c>
    </row>
    <row r="103" spans="1:16" ht="51" x14ac:dyDescent="0.2">
      <c r="A103" s="6">
        <v>47</v>
      </c>
      <c r="B103" s="6" t="s">
        <v>176</v>
      </c>
      <c r="C103" s="6" t="s">
        <v>51</v>
      </c>
      <c r="D103" s="6" t="s">
        <v>177</v>
      </c>
      <c r="E103" s="6" t="s">
        <v>44</v>
      </c>
      <c r="F103" s="8">
        <v>94.38</v>
      </c>
      <c r="G103" s="11"/>
      <c r="H103" s="10">
        <f>ROUND((G103*F103),2)</f>
        <v>0</v>
      </c>
      <c r="O103">
        <f>rekapitulace!H8</f>
        <v>21</v>
      </c>
      <c r="P103">
        <f>O103/100*H103</f>
        <v>0</v>
      </c>
    </row>
    <row r="104" spans="1:16" ht="25.5" x14ac:dyDescent="0.2">
      <c r="D104" s="12" t="s">
        <v>178</v>
      </c>
    </row>
    <row r="105" spans="1:16" ht="25.5" x14ac:dyDescent="0.2">
      <c r="A105" s="6">
        <v>48</v>
      </c>
      <c r="B105" s="6" t="s">
        <v>179</v>
      </c>
      <c r="C105" s="6" t="s">
        <v>51</v>
      </c>
      <c r="D105" s="6" t="s">
        <v>180</v>
      </c>
      <c r="E105" s="6" t="s">
        <v>44</v>
      </c>
      <c r="F105" s="8">
        <v>58.5</v>
      </c>
      <c r="G105" s="11"/>
      <c r="H105" s="10">
        <f>ROUND((G105*F105),2)</f>
        <v>0</v>
      </c>
      <c r="O105">
        <f>rekapitulace!H8</f>
        <v>21</v>
      </c>
      <c r="P105">
        <f>O105/100*H105</f>
        <v>0</v>
      </c>
    </row>
    <row r="106" spans="1:16" ht="25.5" x14ac:dyDescent="0.2">
      <c r="D106" s="12" t="s">
        <v>181</v>
      </c>
    </row>
    <row r="107" spans="1:16" ht="51" x14ac:dyDescent="0.2">
      <c r="A107" s="6">
        <v>49</v>
      </c>
      <c r="B107" s="6" t="s">
        <v>182</v>
      </c>
      <c r="C107" s="6" t="s">
        <v>51</v>
      </c>
      <c r="D107" s="6" t="s">
        <v>183</v>
      </c>
      <c r="E107" s="6" t="s">
        <v>44</v>
      </c>
      <c r="F107" s="8">
        <v>30.62</v>
      </c>
      <c r="G107" s="11"/>
      <c r="H107" s="10">
        <f>ROUND((G107*F107),2)</f>
        <v>0</v>
      </c>
      <c r="O107">
        <f>rekapitulace!H8</f>
        <v>21</v>
      </c>
      <c r="P107">
        <f>O107/100*H107</f>
        <v>0</v>
      </c>
    </row>
    <row r="108" spans="1:16" ht="51" x14ac:dyDescent="0.2">
      <c r="D108" s="12" t="s">
        <v>184</v>
      </c>
    </row>
    <row r="109" spans="1:16" ht="38.25" x14ac:dyDescent="0.2">
      <c r="A109" s="6">
        <v>50</v>
      </c>
      <c r="B109" s="6" t="s">
        <v>185</v>
      </c>
      <c r="C109" s="6" t="s">
        <v>51</v>
      </c>
      <c r="D109" s="6" t="s">
        <v>186</v>
      </c>
      <c r="E109" s="6" t="s">
        <v>44</v>
      </c>
      <c r="F109" s="8">
        <v>27.64</v>
      </c>
      <c r="G109" s="11"/>
      <c r="H109" s="10">
        <f>ROUND((G109*F109),2)</f>
        <v>0</v>
      </c>
      <c r="O109">
        <f>rekapitulace!H8</f>
        <v>21</v>
      </c>
      <c r="P109">
        <f>O109/100*H109</f>
        <v>0</v>
      </c>
    </row>
    <row r="110" spans="1:16" ht="51" x14ac:dyDescent="0.2">
      <c r="D110" s="12" t="s">
        <v>187</v>
      </c>
    </row>
    <row r="111" spans="1:16" ht="12.75" customHeight="1" x14ac:dyDescent="0.2">
      <c r="A111" s="13"/>
      <c r="B111" s="13"/>
      <c r="C111" s="13" t="s">
        <v>35</v>
      </c>
      <c r="D111" s="13" t="s">
        <v>160</v>
      </c>
      <c r="E111" s="13"/>
      <c r="F111" s="13"/>
      <c r="G111" s="13"/>
      <c r="H111" s="13">
        <f>SUM(H93:H110)</f>
        <v>0</v>
      </c>
      <c r="P111">
        <f>ROUND(SUM(P93:P110),2)</f>
        <v>0</v>
      </c>
    </row>
    <row r="113" spans="1:16" ht="12.75" customHeight="1" x14ac:dyDescent="0.2">
      <c r="A113" s="7"/>
      <c r="B113" s="7"/>
      <c r="C113" s="7" t="s">
        <v>36</v>
      </c>
      <c r="D113" s="7" t="s">
        <v>188</v>
      </c>
      <c r="E113" s="7"/>
      <c r="F113" s="9"/>
      <c r="G113" s="7"/>
      <c r="H113" s="9"/>
    </row>
    <row r="114" spans="1:16" x14ac:dyDescent="0.2">
      <c r="A114" s="6">
        <v>51</v>
      </c>
      <c r="B114" s="6" t="s">
        <v>189</v>
      </c>
      <c r="C114" s="6" t="s">
        <v>51</v>
      </c>
      <c r="D114" s="6" t="s">
        <v>190</v>
      </c>
      <c r="E114" s="6" t="s">
        <v>122</v>
      </c>
      <c r="F114" s="8">
        <v>941.63599999999997</v>
      </c>
      <c r="G114" s="11"/>
      <c r="H114" s="10">
        <f>ROUND((G114*F114),2)</f>
        <v>0</v>
      </c>
      <c r="O114">
        <f>rekapitulace!H8</f>
        <v>21</v>
      </c>
      <c r="P114">
        <f>O114/100*H114</f>
        <v>0</v>
      </c>
    </row>
    <row r="115" spans="1:16" ht="63.75" x14ac:dyDescent="0.2">
      <c r="D115" s="12" t="s">
        <v>191</v>
      </c>
    </row>
    <row r="116" spans="1:16" x14ac:dyDescent="0.2">
      <c r="A116" s="6">
        <v>52</v>
      </c>
      <c r="B116" s="6" t="s">
        <v>192</v>
      </c>
      <c r="C116" s="6" t="s">
        <v>51</v>
      </c>
      <c r="D116" s="6" t="s">
        <v>193</v>
      </c>
      <c r="E116" s="6" t="s">
        <v>122</v>
      </c>
      <c r="F116" s="8">
        <v>50</v>
      </c>
      <c r="G116" s="11"/>
      <c r="H116" s="10">
        <f>ROUND((G116*F116),2)</f>
        <v>0</v>
      </c>
      <c r="O116">
        <f>rekapitulace!H8</f>
        <v>21</v>
      </c>
      <c r="P116">
        <f>O116/100*H116</f>
        <v>0</v>
      </c>
    </row>
    <row r="117" spans="1:16" x14ac:dyDescent="0.2">
      <c r="A117" s="6">
        <v>53</v>
      </c>
      <c r="B117" s="6" t="s">
        <v>194</v>
      </c>
      <c r="C117" s="6" t="s">
        <v>51</v>
      </c>
      <c r="D117" s="6" t="s">
        <v>195</v>
      </c>
      <c r="E117" s="6" t="s">
        <v>122</v>
      </c>
      <c r="F117" s="8">
        <v>395.98599999999999</v>
      </c>
      <c r="G117" s="11"/>
      <c r="H117" s="10">
        <f>ROUND((G117*F117),2)</f>
        <v>0</v>
      </c>
      <c r="O117">
        <f>rekapitulace!H8</f>
        <v>21</v>
      </c>
      <c r="P117">
        <f>O117/100*H117</f>
        <v>0</v>
      </c>
    </row>
    <row r="118" spans="1:16" ht="38.25" x14ac:dyDescent="0.2">
      <c r="D118" s="12" t="s">
        <v>196</v>
      </c>
    </row>
    <row r="119" spans="1:16" x14ac:dyDescent="0.2">
      <c r="A119" s="6">
        <v>54</v>
      </c>
      <c r="B119" s="6" t="s">
        <v>197</v>
      </c>
      <c r="C119" s="6" t="s">
        <v>51</v>
      </c>
      <c r="D119" s="6" t="s">
        <v>198</v>
      </c>
      <c r="E119" s="6" t="s">
        <v>122</v>
      </c>
      <c r="F119" s="8">
        <v>831.78099999999995</v>
      </c>
      <c r="G119" s="11"/>
      <c r="H119" s="10">
        <f>ROUND((G119*F119),2)</f>
        <v>0</v>
      </c>
      <c r="O119">
        <f>rekapitulace!H8</f>
        <v>21</v>
      </c>
      <c r="P119">
        <f>O119/100*H119</f>
        <v>0</v>
      </c>
    </row>
    <row r="120" spans="1:16" ht="102" x14ac:dyDescent="0.2">
      <c r="D120" s="12" t="s">
        <v>199</v>
      </c>
    </row>
    <row r="121" spans="1:16" ht="51" x14ac:dyDescent="0.2">
      <c r="A121" s="6">
        <v>55</v>
      </c>
      <c r="B121" s="6" t="s">
        <v>200</v>
      </c>
      <c r="C121" s="6" t="s">
        <v>51</v>
      </c>
      <c r="D121" s="6" t="s">
        <v>201</v>
      </c>
      <c r="E121" s="6" t="s">
        <v>122</v>
      </c>
      <c r="F121" s="8">
        <v>26.3</v>
      </c>
      <c r="G121" s="11"/>
      <c r="H121" s="10">
        <f>ROUND((G121*F121),2)</f>
        <v>0</v>
      </c>
      <c r="O121">
        <f>rekapitulace!H8</f>
        <v>21</v>
      </c>
      <c r="P121">
        <f>O121/100*H121</f>
        <v>0</v>
      </c>
    </row>
    <row r="122" spans="1:16" ht="38.25" x14ac:dyDescent="0.2">
      <c r="D122" s="12" t="s">
        <v>202</v>
      </c>
    </row>
    <row r="123" spans="1:16" x14ac:dyDescent="0.2">
      <c r="A123" s="6">
        <v>56</v>
      </c>
      <c r="B123" s="6" t="s">
        <v>203</v>
      </c>
      <c r="C123" s="6" t="s">
        <v>51</v>
      </c>
      <c r="D123" s="6" t="s">
        <v>204</v>
      </c>
      <c r="E123" s="6" t="s">
        <v>122</v>
      </c>
      <c r="F123" s="8">
        <v>504.1</v>
      </c>
      <c r="G123" s="11"/>
      <c r="H123" s="10">
        <f>ROUND((G123*F123),2)</f>
        <v>0</v>
      </c>
      <c r="O123">
        <f>rekapitulace!H8</f>
        <v>21</v>
      </c>
      <c r="P123">
        <f>O123/100*H123</f>
        <v>0</v>
      </c>
    </row>
    <row r="124" spans="1:16" ht="114.75" x14ac:dyDescent="0.2">
      <c r="D124" s="12" t="s">
        <v>205</v>
      </c>
    </row>
    <row r="125" spans="1:16" x14ac:dyDescent="0.2">
      <c r="A125" s="6">
        <v>57</v>
      </c>
      <c r="B125" s="6" t="s">
        <v>206</v>
      </c>
      <c r="C125" s="6" t="s">
        <v>51</v>
      </c>
      <c r="D125" s="6" t="s">
        <v>207</v>
      </c>
      <c r="E125" s="6" t="s">
        <v>122</v>
      </c>
      <c r="F125" s="8">
        <v>83.2</v>
      </c>
      <c r="G125" s="11"/>
      <c r="H125" s="10">
        <f>ROUND((G125*F125),2)</f>
        <v>0</v>
      </c>
      <c r="O125">
        <f>rekapitulace!H8</f>
        <v>21</v>
      </c>
      <c r="P125">
        <f>O125/100*H125</f>
        <v>0</v>
      </c>
    </row>
    <row r="126" spans="1:16" ht="38.25" x14ac:dyDescent="0.2">
      <c r="D126" s="12" t="s">
        <v>208</v>
      </c>
    </row>
    <row r="127" spans="1:16" x14ac:dyDescent="0.2">
      <c r="A127" s="6">
        <v>58</v>
      </c>
      <c r="B127" s="6" t="s">
        <v>209</v>
      </c>
      <c r="C127" s="6" t="s">
        <v>51</v>
      </c>
      <c r="D127" s="6" t="s">
        <v>210</v>
      </c>
      <c r="E127" s="6" t="s">
        <v>122</v>
      </c>
      <c r="F127" s="8">
        <v>325.51900000000001</v>
      </c>
      <c r="G127" s="11"/>
      <c r="H127" s="10">
        <f>ROUND((G127*F127),2)</f>
        <v>0</v>
      </c>
      <c r="O127">
        <f>rekapitulace!H8</f>
        <v>21</v>
      </c>
      <c r="P127">
        <f>O127/100*H127</f>
        <v>0</v>
      </c>
    </row>
    <row r="128" spans="1:16" ht="38.25" x14ac:dyDescent="0.2">
      <c r="D128" s="12" t="s">
        <v>211</v>
      </c>
    </row>
    <row r="129" spans="1:16" x14ac:dyDescent="0.2">
      <c r="A129" s="6">
        <v>59</v>
      </c>
      <c r="B129" s="6" t="s">
        <v>212</v>
      </c>
      <c r="C129" s="6" t="s">
        <v>51</v>
      </c>
      <c r="D129" s="6" t="s">
        <v>213</v>
      </c>
      <c r="E129" s="6" t="s">
        <v>122</v>
      </c>
      <c r="F129" s="8">
        <v>339.86200000000002</v>
      </c>
      <c r="G129" s="11"/>
      <c r="H129" s="10">
        <f>ROUND((G129*F129),2)</f>
        <v>0</v>
      </c>
      <c r="O129">
        <f>rekapitulace!H8</f>
        <v>21</v>
      </c>
      <c r="P129">
        <f>O129/100*H129</f>
        <v>0</v>
      </c>
    </row>
    <row r="130" spans="1:16" ht="38.25" x14ac:dyDescent="0.2">
      <c r="D130" s="12" t="s">
        <v>214</v>
      </c>
    </row>
    <row r="131" spans="1:16" ht="25.5" x14ac:dyDescent="0.2">
      <c r="A131" s="6">
        <v>60</v>
      </c>
      <c r="B131" s="6" t="s">
        <v>215</v>
      </c>
      <c r="C131" s="6" t="s">
        <v>51</v>
      </c>
      <c r="D131" s="6" t="s">
        <v>216</v>
      </c>
      <c r="E131" s="6" t="s">
        <v>122</v>
      </c>
      <c r="F131" s="8">
        <v>26.3</v>
      </c>
      <c r="G131" s="11"/>
      <c r="H131" s="10">
        <f>ROUND((G131*F131),2)</f>
        <v>0</v>
      </c>
      <c r="O131">
        <f>rekapitulace!H8</f>
        <v>21</v>
      </c>
      <c r="P131">
        <f>O131/100*H131</f>
        <v>0</v>
      </c>
    </row>
    <row r="132" spans="1:16" ht="25.5" x14ac:dyDescent="0.2">
      <c r="D132" s="12" t="s">
        <v>217</v>
      </c>
    </row>
    <row r="133" spans="1:16" x14ac:dyDescent="0.2">
      <c r="A133" s="6">
        <v>61</v>
      </c>
      <c r="B133" s="6" t="s">
        <v>218</v>
      </c>
      <c r="C133" s="6" t="s">
        <v>51</v>
      </c>
      <c r="D133" s="6" t="s">
        <v>219</v>
      </c>
      <c r="E133" s="6" t="s">
        <v>122</v>
      </c>
      <c r="F133" s="8">
        <v>83.2</v>
      </c>
      <c r="G133" s="11"/>
      <c r="H133" s="10">
        <f>ROUND((G133*F133),2)</f>
        <v>0</v>
      </c>
      <c r="O133">
        <f>rekapitulace!H8</f>
        <v>21</v>
      </c>
      <c r="P133">
        <f>O133/100*H133</f>
        <v>0</v>
      </c>
    </row>
    <row r="134" spans="1:16" ht="38.25" x14ac:dyDescent="0.2">
      <c r="D134" s="12" t="s">
        <v>208</v>
      </c>
    </row>
    <row r="135" spans="1:16" x14ac:dyDescent="0.2">
      <c r="A135" s="6">
        <v>62</v>
      </c>
      <c r="B135" s="6" t="s">
        <v>220</v>
      </c>
      <c r="C135" s="6" t="s">
        <v>51</v>
      </c>
      <c r="D135" s="6" t="s">
        <v>221</v>
      </c>
      <c r="E135" s="6" t="s">
        <v>122</v>
      </c>
      <c r="F135" s="8">
        <v>382.41899999999998</v>
      </c>
      <c r="G135" s="11"/>
      <c r="H135" s="10">
        <f>ROUND((G135*F135),2)</f>
        <v>0</v>
      </c>
      <c r="O135">
        <f>rekapitulace!H8</f>
        <v>21</v>
      </c>
      <c r="P135">
        <f>O135/100*H135</f>
        <v>0</v>
      </c>
    </row>
    <row r="136" spans="1:16" ht="114.75" x14ac:dyDescent="0.2">
      <c r="D136" s="12" t="s">
        <v>222</v>
      </c>
    </row>
    <row r="137" spans="1:16" ht="12.75" customHeight="1" x14ac:dyDescent="0.2">
      <c r="A137" s="13"/>
      <c r="B137" s="13"/>
      <c r="C137" s="13" t="s">
        <v>36</v>
      </c>
      <c r="D137" s="13" t="s">
        <v>188</v>
      </c>
      <c r="E137" s="13"/>
      <c r="F137" s="13"/>
      <c r="G137" s="13"/>
      <c r="H137" s="13">
        <f>SUM(H114:H136)</f>
        <v>0</v>
      </c>
      <c r="P137">
        <f>ROUND(SUM(P114:P136),2)</f>
        <v>0</v>
      </c>
    </row>
    <row r="139" spans="1:16" ht="12.75" customHeight="1" x14ac:dyDescent="0.2">
      <c r="A139" s="7"/>
      <c r="B139" s="7"/>
      <c r="C139" s="7" t="s">
        <v>37</v>
      </c>
      <c r="D139" s="7" t="s">
        <v>223</v>
      </c>
      <c r="E139" s="7"/>
      <c r="F139" s="9"/>
      <c r="G139" s="7"/>
      <c r="H139" s="9"/>
    </row>
    <row r="140" spans="1:16" ht="38.25" x14ac:dyDescent="0.2">
      <c r="A140" s="6">
        <v>63</v>
      </c>
      <c r="B140" s="6" t="s">
        <v>224</v>
      </c>
      <c r="C140" s="6" t="s">
        <v>51</v>
      </c>
      <c r="D140" s="6" t="s">
        <v>225</v>
      </c>
      <c r="E140" s="6" t="s">
        <v>122</v>
      </c>
      <c r="F140" s="8">
        <v>61.015999999999998</v>
      </c>
      <c r="G140" s="11"/>
      <c r="H140" s="10">
        <f>ROUND((G140*F140),2)</f>
        <v>0</v>
      </c>
      <c r="O140">
        <f>rekapitulace!H8</f>
        <v>21</v>
      </c>
      <c r="P140">
        <f>O140/100*H140</f>
        <v>0</v>
      </c>
    </row>
    <row r="141" spans="1:16" ht="25.5" x14ac:dyDescent="0.2">
      <c r="D141" s="12" t="s">
        <v>226</v>
      </c>
    </row>
    <row r="142" spans="1:16" ht="12.75" customHeight="1" x14ac:dyDescent="0.2">
      <c r="A142" s="13"/>
      <c r="B142" s="13"/>
      <c r="C142" s="13" t="s">
        <v>37</v>
      </c>
      <c r="D142" s="13" t="s">
        <v>223</v>
      </c>
      <c r="E142" s="13"/>
      <c r="F142" s="13"/>
      <c r="G142" s="13"/>
      <c r="H142" s="13">
        <f>SUM(H140:H141)</f>
        <v>0</v>
      </c>
      <c r="P142">
        <f>ROUND(SUM(P140:P141),2)</f>
        <v>0</v>
      </c>
    </row>
    <row r="144" spans="1:16" ht="12.75" customHeight="1" x14ac:dyDescent="0.2">
      <c r="A144" s="7"/>
      <c r="B144" s="7"/>
      <c r="C144" s="7" t="s">
        <v>38</v>
      </c>
      <c r="D144" s="7" t="s">
        <v>227</v>
      </c>
      <c r="E144" s="7"/>
      <c r="F144" s="9"/>
      <c r="G144" s="7"/>
      <c r="H144" s="9"/>
    </row>
    <row r="145" spans="1:16" x14ac:dyDescent="0.2">
      <c r="A145" s="6">
        <v>64</v>
      </c>
      <c r="B145" s="6" t="s">
        <v>228</v>
      </c>
      <c r="C145" s="6" t="s">
        <v>51</v>
      </c>
      <c r="D145" s="6" t="s">
        <v>229</v>
      </c>
      <c r="E145" s="6" t="s">
        <v>122</v>
      </c>
      <c r="F145" s="8">
        <v>60.84</v>
      </c>
      <c r="G145" s="11"/>
      <c r="H145" s="10">
        <f>ROUND((G145*F145),2)</f>
        <v>0</v>
      </c>
      <c r="O145">
        <f>rekapitulace!H8</f>
        <v>21</v>
      </c>
      <c r="P145">
        <f>O145/100*H145</f>
        <v>0</v>
      </c>
    </row>
    <row r="146" spans="1:16" ht="51" x14ac:dyDescent="0.2">
      <c r="D146" s="12" t="s">
        <v>230</v>
      </c>
    </row>
    <row r="147" spans="1:16" ht="51" x14ac:dyDescent="0.2">
      <c r="A147" s="6">
        <v>65</v>
      </c>
      <c r="B147" s="6" t="s">
        <v>231</v>
      </c>
      <c r="C147" s="6" t="s">
        <v>51</v>
      </c>
      <c r="D147" s="6" t="s">
        <v>232</v>
      </c>
      <c r="E147" s="6" t="s">
        <v>122</v>
      </c>
      <c r="F147" s="8">
        <v>114.24</v>
      </c>
      <c r="G147" s="11"/>
      <c r="H147" s="10">
        <f>ROUND((G147*F147),2)</f>
        <v>0</v>
      </c>
      <c r="O147">
        <f>rekapitulace!H8</f>
        <v>21</v>
      </c>
      <c r="P147">
        <f>O147/100*H147</f>
        <v>0</v>
      </c>
    </row>
    <row r="148" spans="1:16" ht="25.5" x14ac:dyDescent="0.2">
      <c r="D148" s="12" t="s">
        <v>233</v>
      </c>
    </row>
    <row r="149" spans="1:16" ht="51" x14ac:dyDescent="0.2">
      <c r="A149" s="6">
        <v>66</v>
      </c>
      <c r="B149" s="6" t="s">
        <v>234</v>
      </c>
      <c r="C149" s="6" t="s">
        <v>51</v>
      </c>
      <c r="D149" s="6" t="s">
        <v>235</v>
      </c>
      <c r="E149" s="6" t="s">
        <v>122</v>
      </c>
      <c r="F149" s="8">
        <v>32.64</v>
      </c>
      <c r="G149" s="11"/>
      <c r="H149" s="10">
        <f>ROUND((G149*F149),2)</f>
        <v>0</v>
      </c>
      <c r="O149">
        <f>rekapitulace!H8</f>
        <v>21</v>
      </c>
      <c r="P149">
        <f>O149/100*H149</f>
        <v>0</v>
      </c>
    </row>
    <row r="150" spans="1:16" ht="25.5" x14ac:dyDescent="0.2">
      <c r="D150" s="12" t="s">
        <v>236</v>
      </c>
    </row>
    <row r="151" spans="1:16" ht="38.25" x14ac:dyDescent="0.2">
      <c r="A151" s="6">
        <v>67</v>
      </c>
      <c r="B151" s="6" t="s">
        <v>237</v>
      </c>
      <c r="C151" s="6" t="s">
        <v>51</v>
      </c>
      <c r="D151" s="6" t="s">
        <v>238</v>
      </c>
      <c r="E151" s="6" t="s">
        <v>122</v>
      </c>
      <c r="F151" s="8">
        <v>167.24</v>
      </c>
      <c r="G151" s="11"/>
      <c r="H151" s="10">
        <f>ROUND((G151*F151),2)</f>
        <v>0</v>
      </c>
      <c r="O151">
        <f>rekapitulace!H8</f>
        <v>21</v>
      </c>
      <c r="P151">
        <f>O151/100*H151</f>
        <v>0</v>
      </c>
    </row>
    <row r="152" spans="1:16" ht="76.5" x14ac:dyDescent="0.2">
      <c r="D152" s="12" t="s">
        <v>239</v>
      </c>
    </row>
    <row r="153" spans="1:16" ht="38.25" x14ac:dyDescent="0.2">
      <c r="A153" s="6">
        <v>68</v>
      </c>
      <c r="B153" s="6" t="s">
        <v>240</v>
      </c>
      <c r="C153" s="6" t="s">
        <v>51</v>
      </c>
      <c r="D153" s="6" t="s">
        <v>241</v>
      </c>
      <c r="E153" s="6" t="s">
        <v>122</v>
      </c>
      <c r="F153" s="8">
        <v>24.48</v>
      </c>
      <c r="G153" s="11"/>
      <c r="H153" s="10">
        <f>ROUND((G153*F153),2)</f>
        <v>0</v>
      </c>
      <c r="O153">
        <f>rekapitulace!H8</f>
        <v>21</v>
      </c>
      <c r="P153">
        <f>O153/100*H153</f>
        <v>0</v>
      </c>
    </row>
    <row r="154" spans="1:16" ht="25.5" x14ac:dyDescent="0.2">
      <c r="D154" s="12" t="s">
        <v>242</v>
      </c>
    </row>
    <row r="155" spans="1:16" ht="38.25" x14ac:dyDescent="0.2">
      <c r="A155" s="6">
        <v>69</v>
      </c>
      <c r="B155" s="6" t="s">
        <v>243</v>
      </c>
      <c r="C155" s="6" t="s">
        <v>51</v>
      </c>
      <c r="D155" s="6" t="s">
        <v>244</v>
      </c>
      <c r="E155" s="6" t="s">
        <v>122</v>
      </c>
      <c r="F155" s="8">
        <v>21.04</v>
      </c>
      <c r="G155" s="11"/>
      <c r="H155" s="10">
        <f>ROUND((G155*F155),2)</f>
        <v>0</v>
      </c>
      <c r="O155">
        <f>rekapitulace!H8</f>
        <v>21</v>
      </c>
      <c r="P155">
        <f>O155/100*H155</f>
        <v>0</v>
      </c>
    </row>
    <row r="156" spans="1:16" ht="25.5" x14ac:dyDescent="0.2">
      <c r="D156" s="12" t="s">
        <v>245</v>
      </c>
    </row>
    <row r="157" spans="1:16" ht="12.75" customHeight="1" x14ac:dyDescent="0.2">
      <c r="A157" s="13"/>
      <c r="B157" s="13"/>
      <c r="C157" s="13" t="s">
        <v>38</v>
      </c>
      <c r="D157" s="13" t="s">
        <v>227</v>
      </c>
      <c r="E157" s="13"/>
      <c r="F157" s="13"/>
      <c r="G157" s="13"/>
      <c r="H157" s="13">
        <f>SUM(H145:H156)</f>
        <v>0</v>
      </c>
      <c r="P157">
        <f>ROUND(SUM(P145:P156),2)</f>
        <v>0</v>
      </c>
    </row>
    <row r="159" spans="1:16" ht="12.75" customHeight="1" x14ac:dyDescent="0.2">
      <c r="A159" s="7"/>
      <c r="B159" s="7"/>
      <c r="C159" s="7" t="s">
        <v>39</v>
      </c>
      <c r="D159" s="7" t="s">
        <v>246</v>
      </c>
      <c r="E159" s="7"/>
      <c r="F159" s="9"/>
      <c r="G159" s="7"/>
      <c r="H159" s="9"/>
    </row>
    <row r="160" spans="1:16" ht="51" x14ac:dyDescent="0.2">
      <c r="A160" s="6">
        <v>70</v>
      </c>
      <c r="B160" s="6" t="s">
        <v>247</v>
      </c>
      <c r="C160" s="6" t="s">
        <v>51</v>
      </c>
      <c r="D160" s="6" t="s">
        <v>248</v>
      </c>
      <c r="E160" s="6" t="s">
        <v>87</v>
      </c>
      <c r="F160" s="8">
        <v>2.2000000000000002</v>
      </c>
      <c r="G160" s="11"/>
      <c r="H160" s="10">
        <f>ROUND((G160*F160),2)</f>
        <v>0</v>
      </c>
      <c r="O160">
        <f>rekapitulace!H8</f>
        <v>21</v>
      </c>
      <c r="P160">
        <f>O160/100*H160</f>
        <v>0</v>
      </c>
    </row>
    <row r="161" spans="1:16" ht="25.5" x14ac:dyDescent="0.2">
      <c r="D161" s="12" t="s">
        <v>249</v>
      </c>
    </row>
    <row r="162" spans="1:16" ht="51" x14ac:dyDescent="0.2">
      <c r="A162" s="6">
        <v>71</v>
      </c>
      <c r="B162" s="6" t="s">
        <v>250</v>
      </c>
      <c r="C162" s="6" t="s">
        <v>51</v>
      </c>
      <c r="D162" s="6" t="s">
        <v>251</v>
      </c>
      <c r="E162" s="6" t="s">
        <v>87</v>
      </c>
      <c r="F162" s="8">
        <v>15.6</v>
      </c>
      <c r="G162" s="11"/>
      <c r="H162" s="10">
        <f>ROUND((G162*F162),2)</f>
        <v>0</v>
      </c>
      <c r="O162">
        <f>rekapitulace!H8</f>
        <v>21</v>
      </c>
      <c r="P162">
        <f>O162/100*H162</f>
        <v>0</v>
      </c>
    </row>
    <row r="163" spans="1:16" ht="25.5" x14ac:dyDescent="0.2">
      <c r="D163" s="12" t="s">
        <v>252</v>
      </c>
    </row>
    <row r="164" spans="1:16" ht="38.25" x14ac:dyDescent="0.2">
      <c r="A164" s="6">
        <v>72</v>
      </c>
      <c r="B164" s="6" t="s">
        <v>253</v>
      </c>
      <c r="C164" s="6" t="s">
        <v>51</v>
      </c>
      <c r="D164" s="6" t="s">
        <v>254</v>
      </c>
      <c r="E164" s="6" t="s">
        <v>87</v>
      </c>
      <c r="F164" s="8">
        <v>54.6</v>
      </c>
      <c r="G164" s="11"/>
      <c r="H164" s="10">
        <f>ROUND((G164*F164),2)</f>
        <v>0</v>
      </c>
      <c r="O164">
        <f>rekapitulace!H8</f>
        <v>21</v>
      </c>
      <c r="P164">
        <f>O164/100*H164</f>
        <v>0</v>
      </c>
    </row>
    <row r="165" spans="1:16" ht="25.5" x14ac:dyDescent="0.2">
      <c r="D165" s="12" t="s">
        <v>255</v>
      </c>
    </row>
    <row r="166" spans="1:16" ht="38.25" x14ac:dyDescent="0.2">
      <c r="A166" s="6">
        <v>73</v>
      </c>
      <c r="B166" s="6" t="s">
        <v>256</v>
      </c>
      <c r="C166" s="6" t="s">
        <v>51</v>
      </c>
      <c r="D166" s="6" t="s">
        <v>257</v>
      </c>
      <c r="E166" s="6" t="s">
        <v>87</v>
      </c>
      <c r="F166" s="8">
        <v>1.6</v>
      </c>
      <c r="G166" s="11"/>
      <c r="H166" s="10">
        <f>ROUND((G166*F166),2)</f>
        <v>0</v>
      </c>
      <c r="O166">
        <f>rekapitulace!H8</f>
        <v>21</v>
      </c>
      <c r="P166">
        <f>O166/100*H166</f>
        <v>0</v>
      </c>
    </row>
    <row r="167" spans="1:16" ht="25.5" x14ac:dyDescent="0.2">
      <c r="D167" s="12" t="s">
        <v>258</v>
      </c>
    </row>
    <row r="168" spans="1:16" ht="12.75" customHeight="1" x14ac:dyDescent="0.2">
      <c r="A168" s="13"/>
      <c r="B168" s="13"/>
      <c r="C168" s="13" t="s">
        <v>39</v>
      </c>
      <c r="D168" s="13" t="s">
        <v>246</v>
      </c>
      <c r="E168" s="13"/>
      <c r="F168" s="13"/>
      <c r="G168" s="13"/>
      <c r="H168" s="13">
        <f>SUM(H160:H167)</f>
        <v>0</v>
      </c>
      <c r="P168">
        <f>ROUND(SUM(P160:P167),2)</f>
        <v>0</v>
      </c>
    </row>
    <row r="170" spans="1:16" ht="12.75" customHeight="1" x14ac:dyDescent="0.2">
      <c r="A170" s="7"/>
      <c r="B170" s="7"/>
      <c r="C170" s="7" t="s">
        <v>260</v>
      </c>
      <c r="D170" s="7" t="s">
        <v>259</v>
      </c>
      <c r="E170" s="7"/>
      <c r="F170" s="9"/>
      <c r="G170" s="7"/>
      <c r="H170" s="9"/>
    </row>
    <row r="171" spans="1:16" x14ac:dyDescent="0.2">
      <c r="A171" s="6">
        <v>74</v>
      </c>
      <c r="B171" s="6" t="s">
        <v>261</v>
      </c>
      <c r="C171" s="6" t="s">
        <v>51</v>
      </c>
      <c r="D171" s="6" t="s">
        <v>262</v>
      </c>
      <c r="E171" s="6" t="s">
        <v>87</v>
      </c>
      <c r="F171" s="8">
        <v>40.6</v>
      </c>
      <c r="G171" s="11"/>
      <c r="H171" s="10">
        <f>ROUND((G171*F171),2)</f>
        <v>0</v>
      </c>
      <c r="O171">
        <f>rekapitulace!H8</f>
        <v>21</v>
      </c>
      <c r="P171">
        <f>O171/100*H171</f>
        <v>0</v>
      </c>
    </row>
    <row r="172" spans="1:16" x14ac:dyDescent="0.2">
      <c r="D172" s="12" t="s">
        <v>263</v>
      </c>
    </row>
    <row r="173" spans="1:16" ht="51" x14ac:dyDescent="0.2">
      <c r="A173" s="6">
        <v>75</v>
      </c>
      <c r="B173" s="6" t="s">
        <v>264</v>
      </c>
      <c r="C173" s="6" t="s">
        <v>51</v>
      </c>
      <c r="D173" s="6" t="s">
        <v>265</v>
      </c>
      <c r="E173" s="6" t="s">
        <v>87</v>
      </c>
      <c r="F173" s="8">
        <v>26.3</v>
      </c>
      <c r="G173" s="11"/>
      <c r="H173" s="10">
        <f>ROUND((G173*F173),2)</f>
        <v>0</v>
      </c>
      <c r="O173">
        <f>rekapitulace!H8</f>
        <v>21</v>
      </c>
      <c r="P173">
        <f>O173/100*H173</f>
        <v>0</v>
      </c>
    </row>
    <row r="174" spans="1:16" ht="25.5" x14ac:dyDescent="0.2">
      <c r="D174" s="12" t="s">
        <v>266</v>
      </c>
    </row>
    <row r="175" spans="1:16" ht="38.25" x14ac:dyDescent="0.2">
      <c r="A175" s="6">
        <v>76</v>
      </c>
      <c r="B175" s="6" t="s">
        <v>267</v>
      </c>
      <c r="C175" s="6" t="s">
        <v>51</v>
      </c>
      <c r="D175" s="6" t="s">
        <v>268</v>
      </c>
      <c r="E175" s="6" t="s">
        <v>87</v>
      </c>
      <c r="F175" s="8">
        <v>111</v>
      </c>
      <c r="G175" s="11"/>
      <c r="H175" s="10">
        <f>ROUND((G175*F175),2)</f>
        <v>0</v>
      </c>
      <c r="O175">
        <f>rekapitulace!H8</f>
        <v>21</v>
      </c>
      <c r="P175">
        <f>O175/100*H175</f>
        <v>0</v>
      </c>
    </row>
    <row r="176" spans="1:16" x14ac:dyDescent="0.2">
      <c r="D176" s="12" t="s">
        <v>269</v>
      </c>
    </row>
    <row r="177" spans="1:16" ht="63.75" x14ac:dyDescent="0.2">
      <c r="A177" s="6">
        <v>77</v>
      </c>
      <c r="B177" s="6" t="s">
        <v>270</v>
      </c>
      <c r="C177" s="6" t="s">
        <v>51</v>
      </c>
      <c r="D177" s="6" t="s">
        <v>271</v>
      </c>
      <c r="E177" s="6" t="s">
        <v>87</v>
      </c>
      <c r="F177" s="8">
        <v>26.3</v>
      </c>
      <c r="G177" s="11"/>
      <c r="H177" s="10">
        <f>ROUND((G177*F177),2)</f>
        <v>0</v>
      </c>
      <c r="O177">
        <f>rekapitulace!H8</f>
        <v>21</v>
      </c>
      <c r="P177">
        <f>O177/100*H177</f>
        <v>0</v>
      </c>
    </row>
    <row r="178" spans="1:16" ht="25.5" x14ac:dyDescent="0.2">
      <c r="D178" s="12" t="s">
        <v>266</v>
      </c>
    </row>
    <row r="179" spans="1:16" ht="63.75" x14ac:dyDescent="0.2">
      <c r="A179" s="6">
        <v>78</v>
      </c>
      <c r="B179" s="6" t="s">
        <v>272</v>
      </c>
      <c r="C179" s="6" t="s">
        <v>51</v>
      </c>
      <c r="D179" s="6" t="s">
        <v>273</v>
      </c>
      <c r="E179" s="6" t="s">
        <v>87</v>
      </c>
      <c r="F179" s="8">
        <v>26.3</v>
      </c>
      <c r="G179" s="11"/>
      <c r="H179" s="10">
        <f>ROUND((G179*F179),2)</f>
        <v>0</v>
      </c>
      <c r="O179">
        <f>rekapitulace!H8</f>
        <v>21</v>
      </c>
      <c r="P179">
        <f>O179/100*H179</f>
        <v>0</v>
      </c>
    </row>
    <row r="180" spans="1:16" ht="25.5" x14ac:dyDescent="0.2">
      <c r="D180" s="12" t="s">
        <v>266</v>
      </c>
    </row>
    <row r="181" spans="1:16" ht="25.5" x14ac:dyDescent="0.2">
      <c r="A181" s="6">
        <v>79</v>
      </c>
      <c r="B181" s="6" t="s">
        <v>274</v>
      </c>
      <c r="C181" s="6" t="s">
        <v>51</v>
      </c>
      <c r="D181" s="6" t="s">
        <v>275</v>
      </c>
      <c r="E181" s="6" t="s">
        <v>56</v>
      </c>
      <c r="F181" s="8">
        <v>10</v>
      </c>
      <c r="G181" s="11"/>
      <c r="H181" s="10">
        <f>ROUND((G181*F181),2)</f>
        <v>0</v>
      </c>
      <c r="O181">
        <f>rekapitulace!H8</f>
        <v>21</v>
      </c>
      <c r="P181">
        <f>O181/100*H181</f>
        <v>0</v>
      </c>
    </row>
    <row r="182" spans="1:16" ht="38.25" x14ac:dyDescent="0.2">
      <c r="D182" s="12" t="s">
        <v>276</v>
      </c>
    </row>
    <row r="183" spans="1:16" ht="25.5" x14ac:dyDescent="0.2">
      <c r="A183" s="6">
        <v>80</v>
      </c>
      <c r="B183" s="6" t="s">
        <v>277</v>
      </c>
      <c r="C183" s="6" t="s">
        <v>51</v>
      </c>
      <c r="D183" s="6" t="s">
        <v>278</v>
      </c>
      <c r="E183" s="6" t="s">
        <v>56</v>
      </c>
      <c r="F183" s="8">
        <v>2</v>
      </c>
      <c r="G183" s="11"/>
      <c r="H183" s="10">
        <f>ROUND((G183*F183),2)</f>
        <v>0</v>
      </c>
      <c r="O183">
        <f>rekapitulace!H8</f>
        <v>21</v>
      </c>
      <c r="P183">
        <f>O183/100*H183</f>
        <v>0</v>
      </c>
    </row>
    <row r="184" spans="1:16" ht="25.5" x14ac:dyDescent="0.2">
      <c r="A184" s="6">
        <v>81</v>
      </c>
      <c r="B184" s="6" t="s">
        <v>279</v>
      </c>
      <c r="C184" s="6" t="s">
        <v>51</v>
      </c>
      <c r="D184" s="6" t="s">
        <v>280</v>
      </c>
      <c r="E184" s="6" t="s">
        <v>122</v>
      </c>
      <c r="F184" s="8">
        <v>62.024999999999999</v>
      </c>
      <c r="G184" s="11"/>
      <c r="H184" s="10">
        <f>ROUND((G184*F184),2)</f>
        <v>0</v>
      </c>
      <c r="O184">
        <f>rekapitulace!H8</f>
        <v>21</v>
      </c>
      <c r="P184">
        <f>O184/100*H184</f>
        <v>0</v>
      </c>
    </row>
    <row r="185" spans="1:16" ht="38.25" x14ac:dyDescent="0.2">
      <c r="D185" s="12" t="s">
        <v>281</v>
      </c>
    </row>
    <row r="186" spans="1:16" ht="38.25" x14ac:dyDescent="0.2">
      <c r="A186" s="6">
        <v>82</v>
      </c>
      <c r="B186" s="6" t="s">
        <v>282</v>
      </c>
      <c r="C186" s="6" t="s">
        <v>51</v>
      </c>
      <c r="D186" s="6" t="s">
        <v>283</v>
      </c>
      <c r="E186" s="6" t="s">
        <v>87</v>
      </c>
      <c r="F186" s="8">
        <v>29.5</v>
      </c>
      <c r="G186" s="11"/>
      <c r="H186" s="10">
        <f>ROUND((G186*F186),2)</f>
        <v>0</v>
      </c>
      <c r="O186">
        <f>rekapitulace!H8</f>
        <v>21</v>
      </c>
      <c r="P186">
        <f>O186/100*H186</f>
        <v>0</v>
      </c>
    </row>
    <row r="187" spans="1:16" ht="51" x14ac:dyDescent="0.2">
      <c r="D187" s="12" t="s">
        <v>284</v>
      </c>
    </row>
    <row r="188" spans="1:16" ht="38.25" x14ac:dyDescent="0.2">
      <c r="A188" s="6">
        <v>83</v>
      </c>
      <c r="B188" s="6" t="s">
        <v>285</v>
      </c>
      <c r="C188" s="6" t="s">
        <v>51</v>
      </c>
      <c r="D188" s="6" t="s">
        <v>286</v>
      </c>
      <c r="E188" s="6" t="s">
        <v>87</v>
      </c>
      <c r="F188" s="8">
        <v>10</v>
      </c>
      <c r="G188" s="11"/>
      <c r="H188" s="10">
        <f>ROUND((G188*F188),2)</f>
        <v>0</v>
      </c>
      <c r="O188">
        <f>rekapitulace!H8</f>
        <v>21</v>
      </c>
      <c r="P188">
        <f>O188/100*H188</f>
        <v>0</v>
      </c>
    </row>
    <row r="189" spans="1:16" ht="25.5" x14ac:dyDescent="0.2">
      <c r="D189" s="12" t="s">
        <v>287</v>
      </c>
    </row>
    <row r="190" spans="1:16" ht="51" x14ac:dyDescent="0.2">
      <c r="A190" s="6">
        <v>84</v>
      </c>
      <c r="B190" s="6" t="s">
        <v>288</v>
      </c>
      <c r="C190" s="6" t="s">
        <v>51</v>
      </c>
      <c r="D190" s="6" t="s">
        <v>289</v>
      </c>
      <c r="E190" s="6" t="s">
        <v>87</v>
      </c>
      <c r="F190" s="8">
        <v>62.6</v>
      </c>
      <c r="G190" s="11"/>
      <c r="H190" s="10">
        <f>ROUND((G190*F190),2)</f>
        <v>0</v>
      </c>
      <c r="O190">
        <f>rekapitulace!H8</f>
        <v>21</v>
      </c>
      <c r="P190">
        <f>O190/100*H190</f>
        <v>0</v>
      </c>
    </row>
    <row r="191" spans="1:16" ht="51" x14ac:dyDescent="0.2">
      <c r="D191" s="12" t="s">
        <v>290</v>
      </c>
    </row>
    <row r="192" spans="1:16" ht="25.5" x14ac:dyDescent="0.2">
      <c r="A192" s="6">
        <v>85</v>
      </c>
      <c r="B192" s="6" t="s">
        <v>291</v>
      </c>
      <c r="C192" s="6" t="s">
        <v>51</v>
      </c>
      <c r="D192" s="6" t="s">
        <v>292</v>
      </c>
      <c r="E192" s="6" t="s">
        <v>87</v>
      </c>
      <c r="F192" s="8">
        <v>40</v>
      </c>
      <c r="G192" s="11"/>
      <c r="H192" s="10">
        <f>ROUND((G192*F192),2)</f>
        <v>0</v>
      </c>
      <c r="O192">
        <f>rekapitulace!H8</f>
        <v>21</v>
      </c>
      <c r="P192">
        <f>O192/100*H192</f>
        <v>0</v>
      </c>
    </row>
    <row r="193" spans="1:16" x14ac:dyDescent="0.2">
      <c r="D193" s="12" t="s">
        <v>293</v>
      </c>
    </row>
    <row r="194" spans="1:16" ht="25.5" x14ac:dyDescent="0.2">
      <c r="A194" s="6">
        <v>86</v>
      </c>
      <c r="B194" s="6" t="s">
        <v>294</v>
      </c>
      <c r="C194" s="6" t="s">
        <v>51</v>
      </c>
      <c r="D194" s="6" t="s">
        <v>295</v>
      </c>
      <c r="E194" s="6" t="s">
        <v>56</v>
      </c>
      <c r="F194" s="8">
        <v>2</v>
      </c>
      <c r="G194" s="11"/>
      <c r="H194" s="10">
        <f>ROUND((G194*F194),2)</f>
        <v>0</v>
      </c>
      <c r="O194">
        <f>rekapitulace!H8</f>
        <v>21</v>
      </c>
      <c r="P194">
        <f>O194/100*H194</f>
        <v>0</v>
      </c>
    </row>
    <row r="195" spans="1:16" x14ac:dyDescent="0.2">
      <c r="D195" s="12" t="s">
        <v>296</v>
      </c>
    </row>
    <row r="196" spans="1:16" x14ac:dyDescent="0.2">
      <c r="A196" s="6">
        <v>87</v>
      </c>
      <c r="B196" s="6" t="s">
        <v>297</v>
      </c>
      <c r="C196" s="6" t="s">
        <v>51</v>
      </c>
      <c r="D196" s="6" t="s">
        <v>298</v>
      </c>
      <c r="E196" s="6" t="s">
        <v>44</v>
      </c>
      <c r="F196" s="8">
        <v>290.88499999999999</v>
      </c>
      <c r="G196" s="11"/>
      <c r="H196" s="10">
        <f>ROUND((G196*F196),2)</f>
        <v>0</v>
      </c>
      <c r="O196">
        <f>rekapitulace!H8</f>
        <v>21</v>
      </c>
      <c r="P196">
        <f>O196/100*H196</f>
        <v>0</v>
      </c>
    </row>
    <row r="197" spans="1:16" ht="51" x14ac:dyDescent="0.2">
      <c r="D197" s="12" t="s">
        <v>299</v>
      </c>
    </row>
    <row r="198" spans="1:16" ht="12.75" customHeight="1" x14ac:dyDescent="0.2">
      <c r="A198" s="13"/>
      <c r="B198" s="13"/>
      <c r="C198" s="13" t="s">
        <v>260</v>
      </c>
      <c r="D198" s="13" t="s">
        <v>259</v>
      </c>
      <c r="E198" s="13"/>
      <c r="F198" s="13"/>
      <c r="G198" s="13"/>
      <c r="H198" s="13">
        <f>SUM(H171:H197)</f>
        <v>0</v>
      </c>
      <c r="P198">
        <f>ROUND(SUM(P171:P197),2)</f>
        <v>0</v>
      </c>
    </row>
    <row r="200" spans="1:16" ht="12.75" customHeight="1" x14ac:dyDescent="0.2">
      <c r="A200" s="13"/>
      <c r="B200" s="13"/>
      <c r="C200" s="13"/>
      <c r="D200" s="13" t="s">
        <v>300</v>
      </c>
      <c r="E200" s="13"/>
      <c r="F200" s="13"/>
      <c r="G200" s="13"/>
      <c r="H200" s="13">
        <f>+H28+H55+H73+H90+H111+H137+H142+H157+H168+H198</f>
        <v>0</v>
      </c>
      <c r="P200">
        <f>+P28+P55+P73+P90+P111+P137+P142+P157+P168+P198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workbookViewId="0">
      <pane ySplit="10" topLeftCell="A11" activePane="bottomLeft" state="frozen"/>
      <selection pane="bottomLeft" activeCell="L57" sqref="L57:L58"/>
    </sheetView>
  </sheetViews>
  <sheetFormatPr defaultColWidth="9.140625" defaultRowHeight="12.75" customHeight="1" x14ac:dyDescent="0.2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 x14ac:dyDescent="0.25">
      <c r="A1" s="5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5" t="s">
        <v>18</v>
      </c>
      <c r="D4" s="5" t="s">
        <v>19</v>
      </c>
      <c r="E4" s="5"/>
    </row>
    <row r="5" spans="1:16" ht="12.75" customHeight="1" x14ac:dyDescent="0.25">
      <c r="A5" t="s">
        <v>16</v>
      </c>
      <c r="C5" s="5" t="s">
        <v>301</v>
      </c>
      <c r="D5" s="5" t="s">
        <v>302</v>
      </c>
      <c r="E5" s="5"/>
    </row>
    <row r="6" spans="1:16" ht="12.75" customHeight="1" x14ac:dyDescent="0.25">
      <c r="A6" t="s">
        <v>17</v>
      </c>
      <c r="C6" s="5" t="s">
        <v>301</v>
      </c>
      <c r="D6" s="5" t="s">
        <v>302</v>
      </c>
      <c r="E6" s="5"/>
    </row>
    <row r="7" spans="1:16" ht="12.75" customHeight="1" x14ac:dyDescent="0.25">
      <c r="C7" s="5"/>
      <c r="D7" s="5"/>
      <c r="E7" s="5"/>
    </row>
    <row r="8" spans="1:16" ht="12.75" customHeight="1" x14ac:dyDescent="0.2">
      <c r="A8" s="14" t="s">
        <v>22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4" t="s">
        <v>29</v>
      </c>
      <c r="H8" s="14"/>
      <c r="O8" t="s">
        <v>32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4" t="s">
        <v>30</v>
      </c>
      <c r="H9" s="4" t="s">
        <v>31</v>
      </c>
      <c r="O9" t="s">
        <v>11</v>
      </c>
    </row>
    <row r="10" spans="1:16" ht="14.25" x14ac:dyDescent="0.2">
      <c r="A10" s="4" t="s">
        <v>23</v>
      </c>
      <c r="B10" s="4" t="s">
        <v>33</v>
      </c>
      <c r="C10" s="4" t="s">
        <v>34</v>
      </c>
      <c r="D10" s="4" t="s">
        <v>35</v>
      </c>
      <c r="E10" s="4" t="s">
        <v>36</v>
      </c>
      <c r="F10" s="4" t="s">
        <v>37</v>
      </c>
      <c r="G10" s="4" t="s">
        <v>38</v>
      </c>
      <c r="H10" s="4" t="s">
        <v>39</v>
      </c>
    </row>
    <row r="11" spans="1:16" ht="12.75" customHeight="1" x14ac:dyDescent="0.2">
      <c r="A11" s="7"/>
      <c r="B11" s="7"/>
      <c r="C11" s="7" t="s">
        <v>23</v>
      </c>
      <c r="D11" s="7" t="s">
        <v>303</v>
      </c>
      <c r="E11" s="7"/>
      <c r="F11" s="9"/>
      <c r="G11" s="7"/>
      <c r="H11" s="9"/>
    </row>
    <row r="12" spans="1:16" x14ac:dyDescent="0.2">
      <c r="A12" s="6">
        <v>1</v>
      </c>
      <c r="B12" s="6" t="s">
        <v>304</v>
      </c>
      <c r="C12" s="6" t="s">
        <v>51</v>
      </c>
      <c r="D12" s="6" t="s">
        <v>305</v>
      </c>
      <c r="E12" s="6" t="s">
        <v>306</v>
      </c>
      <c r="F12" s="8">
        <v>2</v>
      </c>
      <c r="G12" s="11"/>
      <c r="H12" s="10">
        <f>ROUND((G12*F12),2)</f>
        <v>0</v>
      </c>
      <c r="O12">
        <f>rekapitulace!H8</f>
        <v>21</v>
      </c>
      <c r="P12">
        <f>O12/100*H12</f>
        <v>0</v>
      </c>
    </row>
    <row r="13" spans="1:16" x14ac:dyDescent="0.2">
      <c r="D13" s="12" t="s">
        <v>307</v>
      </c>
    </row>
    <row r="14" spans="1:16" ht="12.75" customHeight="1" x14ac:dyDescent="0.2">
      <c r="A14" s="13"/>
      <c r="B14" s="13"/>
      <c r="C14" s="13" t="s">
        <v>23</v>
      </c>
      <c r="D14" s="13" t="s">
        <v>303</v>
      </c>
      <c r="E14" s="13"/>
      <c r="F14" s="13"/>
      <c r="G14" s="13"/>
      <c r="H14" s="13">
        <f>SUM(H12:H13)</f>
        <v>0</v>
      </c>
      <c r="P14">
        <f>ROUND(SUM(P12:P13),2)</f>
        <v>0</v>
      </c>
    </row>
    <row r="16" spans="1:16" ht="12.75" customHeight="1" x14ac:dyDescent="0.2">
      <c r="A16" s="7"/>
      <c r="B16" s="7"/>
      <c r="C16" s="7" t="s">
        <v>33</v>
      </c>
      <c r="D16" s="7" t="s">
        <v>308</v>
      </c>
      <c r="E16" s="7"/>
      <c r="F16" s="9"/>
      <c r="G16" s="7"/>
      <c r="H16" s="9"/>
    </row>
    <row r="17" spans="1:16" x14ac:dyDescent="0.2">
      <c r="A17" s="6">
        <v>2</v>
      </c>
      <c r="B17" s="6" t="s">
        <v>309</v>
      </c>
      <c r="C17" s="6" t="s">
        <v>51</v>
      </c>
      <c r="D17" s="6" t="s">
        <v>310</v>
      </c>
      <c r="E17" s="6" t="s">
        <v>306</v>
      </c>
      <c r="F17" s="8">
        <v>2</v>
      </c>
      <c r="G17" s="11"/>
      <c r="H17" s="10">
        <f>ROUND((G17*F17),2)</f>
        <v>0</v>
      </c>
      <c r="O17">
        <f>rekapitulace!H8</f>
        <v>21</v>
      </c>
      <c r="P17">
        <f>O17/100*H17</f>
        <v>0</v>
      </c>
    </row>
    <row r="18" spans="1:16" x14ac:dyDescent="0.2">
      <c r="D18" s="12" t="s">
        <v>311</v>
      </c>
    </row>
    <row r="19" spans="1:16" x14ac:dyDescent="0.2">
      <c r="A19" s="6">
        <v>3</v>
      </c>
      <c r="B19" s="6" t="s">
        <v>312</v>
      </c>
      <c r="C19" s="6" t="s">
        <v>51</v>
      </c>
      <c r="D19" s="6" t="s">
        <v>313</v>
      </c>
      <c r="E19" s="6" t="s">
        <v>87</v>
      </c>
      <c r="F19" s="8">
        <v>65</v>
      </c>
      <c r="G19" s="11"/>
      <c r="H19" s="10">
        <f>ROUND((G19*F19),2)</f>
        <v>0</v>
      </c>
      <c r="O19">
        <f>rekapitulace!H8</f>
        <v>21</v>
      </c>
      <c r="P19">
        <f>O19/100*H19</f>
        <v>0</v>
      </c>
    </row>
    <row r="20" spans="1:16" x14ac:dyDescent="0.2">
      <c r="D20" s="12" t="s">
        <v>311</v>
      </c>
    </row>
    <row r="21" spans="1:16" x14ac:dyDescent="0.2">
      <c r="A21" s="6">
        <v>4</v>
      </c>
      <c r="B21" s="6" t="s">
        <v>314</v>
      </c>
      <c r="C21" s="6" t="s">
        <v>51</v>
      </c>
      <c r="D21" s="6" t="s">
        <v>315</v>
      </c>
      <c r="E21" s="6" t="s">
        <v>306</v>
      </c>
      <c r="F21" s="8">
        <v>2</v>
      </c>
      <c r="G21" s="11"/>
      <c r="H21" s="10">
        <f>ROUND((G21*F21),2)</f>
        <v>0</v>
      </c>
      <c r="O21">
        <f>rekapitulace!H8</f>
        <v>21</v>
      </c>
      <c r="P21">
        <f>O21/100*H21</f>
        <v>0</v>
      </c>
    </row>
    <row r="22" spans="1:16" x14ac:dyDescent="0.2">
      <c r="D22" s="12" t="s">
        <v>311</v>
      </c>
    </row>
    <row r="23" spans="1:16" ht="12.75" customHeight="1" x14ac:dyDescent="0.2">
      <c r="A23" s="13"/>
      <c r="B23" s="13"/>
      <c r="C23" s="13" t="s">
        <v>33</v>
      </c>
      <c r="D23" s="13" t="s">
        <v>308</v>
      </c>
      <c r="E23" s="13"/>
      <c r="F23" s="13"/>
      <c r="G23" s="13"/>
      <c r="H23" s="13">
        <f>SUM(H17:H22)</f>
        <v>0</v>
      </c>
      <c r="P23">
        <f>ROUND(SUM(P17:P22),2)</f>
        <v>0</v>
      </c>
    </row>
    <row r="25" spans="1:16" ht="12.75" customHeight="1" x14ac:dyDescent="0.2">
      <c r="A25" s="7"/>
      <c r="B25" s="7"/>
      <c r="C25" s="7" t="s">
        <v>34</v>
      </c>
      <c r="D25" s="7" t="s">
        <v>316</v>
      </c>
      <c r="E25" s="7"/>
      <c r="F25" s="9"/>
      <c r="G25" s="7"/>
      <c r="H25" s="9"/>
    </row>
    <row r="26" spans="1:16" x14ac:dyDescent="0.2">
      <c r="A26" s="6">
        <v>5</v>
      </c>
      <c r="B26" s="6" t="s">
        <v>317</v>
      </c>
      <c r="C26" s="6" t="s">
        <v>51</v>
      </c>
      <c r="D26" s="6" t="s">
        <v>310</v>
      </c>
      <c r="E26" s="6" t="s">
        <v>306</v>
      </c>
      <c r="F26" s="8">
        <v>2</v>
      </c>
      <c r="G26" s="11"/>
      <c r="H26" s="10">
        <f>ROUND((G26*F26),2)</f>
        <v>0</v>
      </c>
      <c r="O26">
        <f>rekapitulace!H8</f>
        <v>21</v>
      </c>
      <c r="P26">
        <f>O26/100*H26</f>
        <v>0</v>
      </c>
    </row>
    <row r="27" spans="1:16" x14ac:dyDescent="0.2">
      <c r="D27" s="12" t="s">
        <v>311</v>
      </c>
    </row>
    <row r="28" spans="1:16" x14ac:dyDescent="0.2">
      <c r="A28" s="6">
        <v>6</v>
      </c>
      <c r="B28" s="6" t="s">
        <v>318</v>
      </c>
      <c r="C28" s="6" t="s">
        <v>51</v>
      </c>
      <c r="D28" s="6" t="s">
        <v>319</v>
      </c>
      <c r="E28" s="6" t="s">
        <v>87</v>
      </c>
      <c r="F28" s="8">
        <v>123</v>
      </c>
      <c r="G28" s="11"/>
      <c r="H28" s="10">
        <f>ROUND((G28*F28),2)</f>
        <v>0</v>
      </c>
      <c r="O28">
        <f>rekapitulace!H8</f>
        <v>21</v>
      </c>
      <c r="P28">
        <f>O28/100*H28</f>
        <v>0</v>
      </c>
    </row>
    <row r="29" spans="1:16" x14ac:dyDescent="0.2">
      <c r="D29" s="12" t="s">
        <v>311</v>
      </c>
    </row>
    <row r="30" spans="1:16" x14ac:dyDescent="0.2">
      <c r="A30" s="6">
        <v>7</v>
      </c>
      <c r="B30" s="6" t="s">
        <v>320</v>
      </c>
      <c r="C30" s="6" t="s">
        <v>51</v>
      </c>
      <c r="D30" s="6" t="s">
        <v>321</v>
      </c>
      <c r="E30" s="6" t="s">
        <v>306</v>
      </c>
      <c r="F30" s="8">
        <v>2</v>
      </c>
      <c r="G30" s="11"/>
      <c r="H30" s="10">
        <f>ROUND((G30*F30),2)</f>
        <v>0</v>
      </c>
      <c r="O30">
        <f>rekapitulace!H8</f>
        <v>21</v>
      </c>
      <c r="P30">
        <f>O30/100*H30</f>
        <v>0</v>
      </c>
    </row>
    <row r="31" spans="1:16" x14ac:dyDescent="0.2">
      <c r="D31" s="12" t="s">
        <v>311</v>
      </c>
    </row>
    <row r="32" spans="1:16" x14ac:dyDescent="0.2">
      <c r="A32" s="6">
        <v>8</v>
      </c>
      <c r="B32" s="6" t="s">
        <v>322</v>
      </c>
      <c r="C32" s="6" t="s">
        <v>51</v>
      </c>
      <c r="D32" s="6" t="s">
        <v>323</v>
      </c>
      <c r="E32" s="6" t="s">
        <v>324</v>
      </c>
      <c r="F32" s="8">
        <v>1</v>
      </c>
      <c r="G32" s="11"/>
      <c r="H32" s="10">
        <f>ROUND((G32*F32),2)</f>
        <v>0</v>
      </c>
      <c r="O32">
        <f>rekapitulace!H8</f>
        <v>21</v>
      </c>
      <c r="P32">
        <f>O32/100*H32</f>
        <v>0</v>
      </c>
    </row>
    <row r="33" spans="1:16" x14ac:dyDescent="0.2">
      <c r="D33" s="12" t="s">
        <v>311</v>
      </c>
    </row>
    <row r="34" spans="1:16" x14ac:dyDescent="0.2">
      <c r="A34" s="6">
        <v>9</v>
      </c>
      <c r="B34" s="6" t="s">
        <v>325</v>
      </c>
      <c r="C34" s="6" t="s">
        <v>51</v>
      </c>
      <c r="D34" s="6" t="s">
        <v>326</v>
      </c>
      <c r="E34" s="6" t="s">
        <v>324</v>
      </c>
      <c r="F34" s="8">
        <v>1</v>
      </c>
      <c r="G34" s="11"/>
      <c r="H34" s="10">
        <f>ROUND((G34*F34),2)</f>
        <v>0</v>
      </c>
      <c r="O34">
        <f>rekapitulace!H8</f>
        <v>21</v>
      </c>
      <c r="P34">
        <f>O34/100*H34</f>
        <v>0</v>
      </c>
    </row>
    <row r="35" spans="1:16" x14ac:dyDescent="0.2">
      <c r="D35" s="12" t="s">
        <v>311</v>
      </c>
    </row>
    <row r="36" spans="1:16" ht="12.75" customHeight="1" x14ac:dyDescent="0.2">
      <c r="A36" s="13"/>
      <c r="B36" s="13"/>
      <c r="C36" s="13" t="s">
        <v>34</v>
      </c>
      <c r="D36" s="13" t="s">
        <v>316</v>
      </c>
      <c r="E36" s="13"/>
      <c r="F36" s="13"/>
      <c r="G36" s="13"/>
      <c r="H36" s="13">
        <f>SUM(H26:H35)</f>
        <v>0</v>
      </c>
      <c r="P36">
        <f>ROUND(SUM(P26:P35),2)</f>
        <v>0</v>
      </c>
    </row>
    <row r="38" spans="1:16" ht="12.75" customHeight="1" x14ac:dyDescent="0.2">
      <c r="A38" s="7"/>
      <c r="B38" s="7"/>
      <c r="C38" s="7" t="s">
        <v>35</v>
      </c>
      <c r="D38" s="7" t="s">
        <v>327</v>
      </c>
      <c r="E38" s="7"/>
      <c r="F38" s="9"/>
      <c r="G38" s="7"/>
      <c r="H38" s="9"/>
    </row>
    <row r="39" spans="1:16" x14ac:dyDescent="0.2">
      <c r="A39" s="6">
        <v>10</v>
      </c>
      <c r="B39" s="6" t="s">
        <v>328</v>
      </c>
      <c r="C39" s="6" t="s">
        <v>51</v>
      </c>
      <c r="D39" s="6" t="s">
        <v>329</v>
      </c>
      <c r="E39" s="6" t="s">
        <v>306</v>
      </c>
      <c r="F39" s="8">
        <v>2</v>
      </c>
      <c r="G39" s="11"/>
      <c r="H39" s="10">
        <f>ROUND((G39*F39),2)</f>
        <v>0</v>
      </c>
      <c r="O39">
        <f>rekapitulace!H8</f>
        <v>21</v>
      </c>
      <c r="P39">
        <f>O39/100*H39</f>
        <v>0</v>
      </c>
    </row>
    <row r="40" spans="1:16" x14ac:dyDescent="0.2">
      <c r="D40" s="12" t="s">
        <v>311</v>
      </c>
    </row>
    <row r="41" spans="1:16" x14ac:dyDescent="0.2">
      <c r="A41" s="6">
        <v>11</v>
      </c>
      <c r="B41" s="6" t="s">
        <v>330</v>
      </c>
      <c r="C41" s="6" t="s">
        <v>51</v>
      </c>
      <c r="D41" s="6" t="s">
        <v>331</v>
      </c>
      <c r="E41" s="6" t="s">
        <v>306</v>
      </c>
      <c r="F41" s="8">
        <v>2</v>
      </c>
      <c r="G41" s="11"/>
      <c r="H41" s="10">
        <f>ROUND((G41*F41),2)</f>
        <v>0</v>
      </c>
      <c r="O41">
        <f>rekapitulace!H8</f>
        <v>21</v>
      </c>
      <c r="P41">
        <f>O41/100*H41</f>
        <v>0</v>
      </c>
    </row>
    <row r="42" spans="1:16" x14ac:dyDescent="0.2">
      <c r="D42" s="12" t="s">
        <v>311</v>
      </c>
    </row>
    <row r="43" spans="1:16" x14ac:dyDescent="0.2">
      <c r="A43" s="6">
        <v>12</v>
      </c>
      <c r="B43" s="6" t="s">
        <v>332</v>
      </c>
      <c r="C43" s="6" t="s">
        <v>51</v>
      </c>
      <c r="D43" s="6" t="s">
        <v>333</v>
      </c>
      <c r="E43" s="6" t="s">
        <v>44</v>
      </c>
      <c r="F43" s="8">
        <v>0.5</v>
      </c>
      <c r="G43" s="11"/>
      <c r="H43" s="10">
        <f>ROUND((G43*F43),2)</f>
        <v>0</v>
      </c>
      <c r="O43">
        <f>rekapitulace!H8</f>
        <v>21</v>
      </c>
      <c r="P43">
        <f>O43/100*H43</f>
        <v>0</v>
      </c>
    </row>
    <row r="44" spans="1:16" x14ac:dyDescent="0.2">
      <c r="D44" s="12" t="s">
        <v>334</v>
      </c>
    </row>
    <row r="45" spans="1:16" ht="12.75" customHeight="1" x14ac:dyDescent="0.2">
      <c r="A45" s="13"/>
      <c r="B45" s="13"/>
      <c r="C45" s="13" t="s">
        <v>35</v>
      </c>
      <c r="D45" s="13" t="s">
        <v>327</v>
      </c>
      <c r="E45" s="13"/>
      <c r="F45" s="13"/>
      <c r="G45" s="13"/>
      <c r="H45" s="13">
        <f>SUM(H39:H44)</f>
        <v>0</v>
      </c>
      <c r="P45">
        <f>ROUND(SUM(P39:P44),2)</f>
        <v>0</v>
      </c>
    </row>
    <row r="47" spans="1:16" ht="12.75" customHeight="1" x14ac:dyDescent="0.2">
      <c r="A47" s="7"/>
      <c r="B47" s="7"/>
      <c r="C47" s="7" t="s">
        <v>36</v>
      </c>
      <c r="D47" s="7" t="s">
        <v>335</v>
      </c>
      <c r="E47" s="7"/>
      <c r="F47" s="9"/>
      <c r="G47" s="7"/>
      <c r="H47" s="9"/>
    </row>
    <row r="48" spans="1:16" x14ac:dyDescent="0.2">
      <c r="A48" s="6">
        <v>13</v>
      </c>
      <c r="B48" s="6" t="s">
        <v>336</v>
      </c>
      <c r="C48" s="6" t="s">
        <v>51</v>
      </c>
      <c r="D48" s="6" t="s">
        <v>337</v>
      </c>
      <c r="E48" s="6" t="s">
        <v>338</v>
      </c>
      <c r="F48" s="8">
        <v>8</v>
      </c>
      <c r="G48" s="11"/>
      <c r="H48" s="10">
        <f>ROUND((G48*F48),2)</f>
        <v>0</v>
      </c>
      <c r="O48">
        <f>rekapitulace!H8</f>
        <v>21</v>
      </c>
      <c r="P48">
        <f>O48/100*H48</f>
        <v>0</v>
      </c>
    </row>
    <row r="49" spans="1:16" x14ac:dyDescent="0.2">
      <c r="D49" s="12" t="s">
        <v>311</v>
      </c>
    </row>
    <row r="50" spans="1:16" ht="25.5" x14ac:dyDescent="0.2">
      <c r="A50" s="6">
        <v>14</v>
      </c>
      <c r="B50" s="6" t="s">
        <v>339</v>
      </c>
      <c r="C50" s="6" t="s">
        <v>51</v>
      </c>
      <c r="D50" s="6" t="s">
        <v>340</v>
      </c>
      <c r="E50" s="6" t="s">
        <v>306</v>
      </c>
      <c r="F50" s="8">
        <v>1</v>
      </c>
      <c r="G50" s="11"/>
      <c r="H50" s="10">
        <f>ROUND((G50*F50),2)</f>
        <v>0</v>
      </c>
      <c r="O50">
        <f>rekapitulace!H8</f>
        <v>21</v>
      </c>
      <c r="P50">
        <f>O50/100*H50</f>
        <v>0</v>
      </c>
    </row>
    <row r="51" spans="1:16" x14ac:dyDescent="0.2">
      <c r="D51" s="12" t="s">
        <v>311</v>
      </c>
    </row>
    <row r="52" spans="1:16" ht="25.5" x14ac:dyDescent="0.2">
      <c r="A52" s="6">
        <v>15</v>
      </c>
      <c r="B52" s="6" t="s">
        <v>341</v>
      </c>
      <c r="C52" s="6" t="s">
        <v>51</v>
      </c>
      <c r="D52" s="6" t="s">
        <v>342</v>
      </c>
      <c r="E52" s="6" t="s">
        <v>306</v>
      </c>
      <c r="F52" s="8">
        <v>1</v>
      </c>
      <c r="G52" s="11"/>
      <c r="H52" s="10">
        <f>ROUND((G52*F52),2)</f>
        <v>0</v>
      </c>
      <c r="O52">
        <f>rekapitulace!H8</f>
        <v>21</v>
      </c>
      <c r="P52">
        <f>O52/100*H52</f>
        <v>0</v>
      </c>
    </row>
    <row r="53" spans="1:16" x14ac:dyDescent="0.2">
      <c r="D53" s="12" t="s">
        <v>311</v>
      </c>
    </row>
    <row r="54" spans="1:16" x14ac:dyDescent="0.2">
      <c r="A54" s="6">
        <v>16</v>
      </c>
      <c r="B54" s="6" t="s">
        <v>343</v>
      </c>
      <c r="C54" s="6" t="s">
        <v>51</v>
      </c>
      <c r="D54" s="6" t="s">
        <v>344</v>
      </c>
      <c r="E54" s="6" t="s">
        <v>338</v>
      </c>
      <c r="F54" s="8">
        <v>8</v>
      </c>
      <c r="G54" s="11"/>
      <c r="H54" s="10">
        <f>ROUND((G54*F54),2)</f>
        <v>0</v>
      </c>
      <c r="O54">
        <f>rekapitulace!H8</f>
        <v>21</v>
      </c>
      <c r="P54">
        <f>O54/100*H54</f>
        <v>0</v>
      </c>
    </row>
    <row r="55" spans="1:16" x14ac:dyDescent="0.2">
      <c r="A55" s="6">
        <v>17</v>
      </c>
      <c r="B55" s="6" t="s">
        <v>345</v>
      </c>
      <c r="C55" s="6" t="s">
        <v>51</v>
      </c>
      <c r="D55" s="6" t="s">
        <v>346</v>
      </c>
      <c r="E55" s="6" t="s">
        <v>53</v>
      </c>
      <c r="F55" s="8">
        <v>1</v>
      </c>
      <c r="G55" s="11"/>
      <c r="H55" s="10">
        <f>ROUND((G55*F55),2)</f>
        <v>0</v>
      </c>
      <c r="O55">
        <f>rekapitulace!H8</f>
        <v>21</v>
      </c>
      <c r="P55">
        <f>O55/100*H55</f>
        <v>0</v>
      </c>
    </row>
    <row r="56" spans="1:16" ht="12.75" customHeight="1" x14ac:dyDescent="0.2">
      <c r="A56" s="13"/>
      <c r="B56" s="13"/>
      <c r="C56" s="13" t="s">
        <v>36</v>
      </c>
      <c r="D56" s="13" t="s">
        <v>335</v>
      </c>
      <c r="E56" s="13"/>
      <c r="F56" s="13"/>
      <c r="G56" s="13"/>
      <c r="H56" s="13">
        <f>SUM(H48:H55)</f>
        <v>0</v>
      </c>
      <c r="P56">
        <f>ROUND(SUM(P48:P55),2)</f>
        <v>0</v>
      </c>
    </row>
    <row r="58" spans="1:16" ht="12.75" customHeight="1" x14ac:dyDescent="0.2">
      <c r="A58" s="13"/>
      <c r="B58" s="13"/>
      <c r="C58" s="13"/>
      <c r="D58" s="13" t="s">
        <v>300</v>
      </c>
      <c r="E58" s="13"/>
      <c r="F58" s="13"/>
      <c r="G58" s="13"/>
      <c r="H58" s="13">
        <f>+H14+H23+H36+H45+H56</f>
        <v>0</v>
      </c>
      <c r="P58">
        <f>+P14+P23+P36+P45+P56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201</vt:lpstr>
      <vt:lpstr>SO 461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Balog Lukas</cp:lastModifiedBy>
  <dcterms:modified xsi:type="dcterms:W3CDTF">2022-03-15T13:57:54Z</dcterms:modified>
  <cp:category/>
  <cp:contentStatus/>
</cp:coreProperties>
</file>