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filterPrivacy="1" defaultThemeVersion="124226"/>
  <bookViews>
    <workbookView xWindow="1950" yWindow="1950" windowWidth="28800" windowHeight="15435" activeTab="0"/>
  </bookViews>
  <sheets>
    <sheet name="Příloha č.1" sheetId="1" r:id="rId1"/>
  </sheets>
  <definedNames/>
  <calcPr calcId="191029"/>
  <extLst/>
</workbook>
</file>

<file path=xl/sharedStrings.xml><?xml version="1.0" encoding="utf-8"?>
<sst xmlns="http://schemas.openxmlformats.org/spreadsheetml/2006/main" count="74" uniqueCount="47">
  <si>
    <t>Druh požadovaných služeb</t>
  </si>
  <si>
    <t>Jednotka</t>
  </si>
  <si>
    <t>Cena / jednotka</t>
  </si>
  <si>
    <t>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</si>
  <si>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</si>
  <si>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</si>
  <si>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</si>
  <si>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</si>
  <si>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</si>
  <si>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</si>
  <si>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</si>
  <si>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1 SIM</t>
  </si>
  <si>
    <t>1 minuta</t>
  </si>
  <si>
    <t>1 SMS</t>
  </si>
  <si>
    <t>- odeslání 1 SMS</t>
  </si>
  <si>
    <t>- odeslání 1 MMS</t>
  </si>
  <si>
    <t>1 MMS</t>
  </si>
  <si>
    <t>NABÍDKOVÁ CENA ZA JEDEN MĚSÍC BEZ  DPH</t>
  </si>
  <si>
    <t>NABÍDKOVÁ CENA ZA JEDEN MĚSÍC VČETNĚ DPH</t>
  </si>
  <si>
    <t>FUP min. 1,5 GB</t>
  </si>
  <si>
    <t>FUP min. 20 GB</t>
  </si>
  <si>
    <t xml:space="preserve">Příloha č.1  k VZ </t>
  </si>
  <si>
    <t>Tarif bez volných minut a SMS</t>
  </si>
  <si>
    <t xml:space="preserve">- měsíční paušál </t>
  </si>
  <si>
    <t>- volání v rámci VPS</t>
  </si>
  <si>
    <t>- volání do pevných sítí</t>
  </si>
  <si>
    <t>Tarif s 80 volnými minutami a 30 SMS</t>
  </si>
  <si>
    <t>Tarif s neomezeným vnitrostátním provozem</t>
  </si>
  <si>
    <t xml:space="preserve">FUP min. 5 GB </t>
  </si>
  <si>
    <t>Služba, MMS</t>
  </si>
  <si>
    <t>NABÍDKOVÁ CENA ZA CELOU DOBU PLNĚNÍ (48 měsíců) BEZ DPH</t>
  </si>
  <si>
    <t>NABÍDKOVÁ CENA ZA CELOU DOBU PLNĚNÍ (48 měsíců) VČETNĚ DPH</t>
  </si>
  <si>
    <t>Datové služby k hlasovým tarifům</t>
  </si>
  <si>
    <t>FUP bez omezení (k hlasovému tarifu s neomezeným vnitrostátním provozem)</t>
  </si>
  <si>
    <t>FUP min. 150 GB</t>
  </si>
  <si>
    <t>Datové služby bez hlasového tarifu</t>
  </si>
  <si>
    <t>- volání do mobilních sítí</t>
  </si>
  <si>
    <t>1 služba</t>
  </si>
  <si>
    <t>Hromadně rozesílané SMS</t>
  </si>
  <si>
    <t>- volání do mobilních sítí nad volné minuty</t>
  </si>
  <si>
    <t>- volání do pevných sítí nad volné minuty</t>
  </si>
  <si>
    <t>- odeslání 1 SMS nad volné SMS</t>
  </si>
  <si>
    <t>FUP min. 11 MB</t>
  </si>
  <si>
    <t>Účastník vyplní či upraví pouze zeleně označené buňky, obsah a vzorce ostatních buňek nesmí upravovat .</t>
  </si>
  <si>
    <t>Objemy služeb a specifikace cen</t>
  </si>
  <si>
    <t>Účastník veškeré poskytované slevy či bonusy započte do jednotkových cen uvedených ve sloupci C</t>
  </si>
  <si>
    <t>OPCE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</si>
</sst>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1" xfId="0" applyFont="1" applyFill="1" applyBorder="1" applyAlignment="1" applyProtection="1">
      <alignment horizontal="center"/>
      <protection hidden="1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locked="0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49" fontId="3" fillId="2" borderId="6" xfId="0" applyNumberFormat="1" applyFont="1" applyFill="1" applyBorder="1" applyAlignment="1" applyProtection="1">
      <alignment horizontal="center"/>
      <protection locked="0"/>
    </xf>
    <xf numFmtId="3" fontId="3" fillId="2" borderId="6" xfId="0" applyNumberFormat="1" applyFont="1" applyFill="1" applyBorder="1" applyAlignment="1" applyProtection="1">
      <alignment horizontal="center"/>
      <protection hidden="1"/>
    </xf>
    <xf numFmtId="49" fontId="3" fillId="2" borderId="6" xfId="0" applyNumberFormat="1" applyFont="1" applyFill="1" applyBorder="1" applyAlignment="1" applyProtection="1">
      <alignment horizontal="center"/>
      <protection hidden="1"/>
    </xf>
    <xf numFmtId="0" fontId="9" fillId="0" borderId="5" xfId="0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hidden="1"/>
    </xf>
    <xf numFmtId="49" fontId="2" fillId="2" borderId="8" xfId="0" applyNumberFormat="1" applyFont="1" applyFill="1" applyBorder="1" applyAlignment="1" applyProtection="1">
      <alignment horizontal="center"/>
      <protection hidden="1"/>
    </xf>
    <xf numFmtId="0" fontId="9" fillId="2" borderId="6" xfId="0" applyFont="1" applyFill="1" applyBorder="1" applyAlignment="1" applyProtection="1">
      <alignment horizontal="center"/>
      <protection hidden="1"/>
    </xf>
    <xf numFmtId="49" fontId="9" fillId="2" borderId="6" xfId="0" applyNumberFormat="1" applyFont="1" applyFill="1" applyBorder="1" applyAlignment="1" applyProtection="1">
      <alignment horizontal="center"/>
      <protection locked="0"/>
    </xf>
    <xf numFmtId="3" fontId="9" fillId="2" borderId="6" xfId="0" applyNumberFormat="1" applyFont="1" applyFill="1" applyBorder="1" applyAlignment="1" applyProtection="1">
      <alignment horizontal="center"/>
      <protection hidden="1"/>
    </xf>
    <xf numFmtId="49" fontId="9" fillId="2" borderId="6" xfId="0" applyNumberFormat="1" applyFont="1" applyFill="1" applyBorder="1" applyAlignment="1" applyProtection="1">
      <alignment horizontal="center"/>
      <protection hidden="1"/>
    </xf>
    <xf numFmtId="49" fontId="9" fillId="2" borderId="8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44" fontId="9" fillId="3" borderId="5" xfId="0" applyNumberFormat="1" applyFont="1" applyFill="1" applyBorder="1" applyAlignment="1" applyProtection="1">
      <alignment horizontal="center"/>
      <protection locked="0"/>
    </xf>
    <xf numFmtId="44" fontId="3" fillId="3" borderId="7" xfId="0" applyNumberFormat="1" applyFont="1" applyFill="1" applyBorder="1" applyAlignment="1" applyProtection="1">
      <alignment horizontal="center"/>
      <protection locked="0"/>
    </xf>
    <xf numFmtId="44" fontId="3" fillId="3" borderId="5" xfId="0" applyNumberFormat="1" applyFont="1" applyFill="1" applyBorder="1" applyAlignment="1" applyProtection="1">
      <alignment horizontal="center"/>
      <protection locked="0"/>
    </xf>
    <xf numFmtId="8" fontId="2" fillId="4" borderId="9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49" fontId="3" fillId="2" borderId="8" xfId="0" applyNumberFormat="1" applyFont="1" applyFill="1" applyBorder="1" applyAlignment="1" applyProtection="1">
      <alignment horizontal="center"/>
      <protection hidden="1"/>
    </xf>
    <xf numFmtId="44" fontId="3" fillId="3" borderId="10" xfId="0" applyNumberFormat="1" applyFont="1" applyFill="1" applyBorder="1" applyAlignment="1" applyProtection="1">
      <alignment horizontal="center"/>
      <protection locked="0"/>
    </xf>
    <xf numFmtId="44" fontId="3" fillId="3" borderId="11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hidden="1"/>
    </xf>
    <xf numFmtId="49" fontId="3" fillId="4" borderId="0" xfId="0" applyNumberFormat="1" applyFont="1" applyFill="1" applyBorder="1" applyAlignment="1" applyProtection="1">
      <alignment horizontal="center"/>
      <protection locked="0"/>
    </xf>
    <xf numFmtId="164" fontId="2" fillId="4" borderId="0" xfId="0" applyNumberFormat="1" applyFont="1" applyFill="1" applyBorder="1" applyAlignment="1" applyProtection="1">
      <alignment horizontal="center"/>
      <protection hidden="1"/>
    </xf>
    <xf numFmtId="164" fontId="2" fillId="4" borderId="9" xfId="0" applyNumberFormat="1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49" fontId="3" fillId="4" borderId="3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8" fontId="2" fillId="4" borderId="2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Protection="1">
      <protection locked="0"/>
    </xf>
    <xf numFmtId="0" fontId="3" fillId="0" borderId="12" xfId="0" applyFont="1" applyFill="1" applyBorder="1" applyAlignment="1" applyProtection="1">
      <alignment horizontal="center"/>
      <protection hidden="1"/>
    </xf>
    <xf numFmtId="44" fontId="3" fillId="3" borderId="12" xfId="0" applyNumberFormat="1" applyFont="1" applyFill="1" applyBorder="1" applyAlignment="1" applyProtection="1">
      <alignment horizontal="center"/>
      <protection locked="0"/>
    </xf>
    <xf numFmtId="44" fontId="7" fillId="0" borderId="0" xfId="0" applyNumberFormat="1" applyFont="1" applyProtection="1">
      <protection locked="0"/>
    </xf>
    <xf numFmtId="44" fontId="3" fillId="5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44" fontId="12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164" fontId="9" fillId="0" borderId="5" xfId="0" applyNumberFormat="1" applyFont="1" applyFill="1" applyBorder="1" applyAlignment="1" applyProtection="1">
      <alignment horizontal="center"/>
      <protection hidden="1"/>
    </xf>
    <xf numFmtId="164" fontId="9" fillId="0" borderId="13" xfId="0" applyNumberFormat="1" applyFont="1" applyFill="1" applyBorder="1" applyAlignment="1" applyProtection="1">
      <alignment horizontal="center"/>
      <protection hidden="1"/>
    </xf>
    <xf numFmtId="164" fontId="3" fillId="0" borderId="10" xfId="0" applyNumberFormat="1" applyFont="1" applyFill="1" applyBorder="1" applyAlignment="1" applyProtection="1">
      <alignment horizontal="center"/>
      <protection hidden="1"/>
    </xf>
    <xf numFmtId="164" fontId="3" fillId="0" borderId="14" xfId="0" applyNumberFormat="1" applyFont="1" applyFill="1" applyBorder="1" applyAlignment="1" applyProtection="1">
      <alignment horizontal="center"/>
      <protection hidden="1"/>
    </xf>
    <xf numFmtId="164" fontId="3" fillId="0" borderId="11" xfId="0" applyNumberFormat="1" applyFont="1" applyFill="1" applyBorder="1" applyAlignment="1" applyProtection="1">
      <alignment horizontal="center"/>
      <protection hidden="1"/>
    </xf>
    <xf numFmtId="164" fontId="3" fillId="0" borderId="15" xfId="0" applyNumberFormat="1" applyFont="1" applyFill="1" applyBorder="1" applyAlignment="1" applyProtection="1">
      <alignment horizontal="center"/>
      <protection hidden="1"/>
    </xf>
    <xf numFmtId="164" fontId="3" fillId="0" borderId="5" xfId="0" applyNumberFormat="1" applyFont="1" applyFill="1" applyBorder="1" applyAlignment="1" applyProtection="1">
      <alignment horizontal="center"/>
      <protection hidden="1"/>
    </xf>
    <xf numFmtId="164" fontId="3" fillId="0" borderId="13" xfId="0" applyNumberFormat="1" applyFont="1" applyFill="1" applyBorder="1" applyAlignment="1" applyProtection="1">
      <alignment horizontal="center"/>
      <protection hidden="1"/>
    </xf>
    <xf numFmtId="3" fontId="3" fillId="6" borderId="10" xfId="0" applyNumberFormat="1" applyFont="1" applyFill="1" applyBorder="1" applyAlignment="1" applyProtection="1">
      <alignment horizontal="center"/>
      <protection hidden="1"/>
    </xf>
    <xf numFmtId="164" fontId="3" fillId="0" borderId="12" xfId="0" applyNumberFormat="1" applyFont="1" applyFill="1" applyBorder="1" applyAlignment="1" applyProtection="1">
      <alignment horizontal="center"/>
      <protection hidden="1"/>
    </xf>
    <xf numFmtId="164" fontId="3" fillId="0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/>
    </xf>
    <xf numFmtId="164" fontId="15" fillId="4" borderId="0" xfId="0" applyNumberFormat="1" applyFont="1" applyFill="1" applyBorder="1" applyAlignment="1" applyProtection="1">
      <alignment horizontal="center"/>
      <protection hidden="1"/>
    </xf>
    <xf numFmtId="164" fontId="15" fillId="4" borderId="9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/>
    </xf>
    <xf numFmtId="0" fontId="9" fillId="3" borderId="5" xfId="0" applyFont="1" applyFill="1" applyBorder="1" applyAlignment="1" applyProtection="1">
      <alignment horizontal="center"/>
      <protection/>
    </xf>
    <xf numFmtId="0" fontId="11" fillId="6" borderId="10" xfId="0" applyFont="1" applyFill="1" applyBorder="1" applyAlignment="1" applyProtection="1">
      <alignment horizontal="center"/>
      <protection/>
    </xf>
    <xf numFmtId="0" fontId="3" fillId="3" borderId="10" xfId="0" applyFont="1" applyFill="1" applyBorder="1" applyAlignment="1" applyProtection="1">
      <alignment horizontal="center"/>
      <protection/>
    </xf>
    <xf numFmtId="0" fontId="11" fillId="6" borderId="11" xfId="0" applyFont="1" applyFill="1" applyBorder="1" applyAlignment="1" applyProtection="1">
      <alignment horizontal="center"/>
      <protection/>
    </xf>
    <xf numFmtId="0" fontId="3" fillId="3" borderId="11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center"/>
      <protection/>
    </xf>
    <xf numFmtId="1" fontId="11" fillId="6" borderId="10" xfId="0" applyNumberFormat="1" applyFont="1" applyFill="1" applyBorder="1" applyAlignment="1" applyProtection="1">
      <alignment horizontal="center"/>
      <protection/>
    </xf>
    <xf numFmtId="1" fontId="11" fillId="6" borderId="11" xfId="0" applyNumberFormat="1" applyFont="1" applyFill="1" applyBorder="1" applyAlignment="1" applyProtection="1">
      <alignment horizontal="center"/>
      <protection/>
    </xf>
    <xf numFmtId="0" fontId="11" fillId="6" borderId="7" xfId="0" applyFont="1" applyFill="1" applyBorder="1" applyAlignment="1" applyProtection="1">
      <alignment horizontal="center"/>
      <protection/>
    </xf>
    <xf numFmtId="0" fontId="3" fillId="3" borderId="7" xfId="0" applyFont="1" applyFill="1" applyBorder="1" applyAlignment="1" applyProtection="1">
      <alignment horizontal="center"/>
      <protection/>
    </xf>
    <xf numFmtId="0" fontId="11" fillId="6" borderId="5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3" fillId="4" borderId="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1" fillId="6" borderId="12" xfId="0" applyFont="1" applyFill="1" applyBorder="1" applyAlignment="1" applyProtection="1">
      <alignment horizontal="center"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4" fillId="0" borderId="0" xfId="0" applyFont="1" applyProtection="1">
      <protection locked="0"/>
    </xf>
    <xf numFmtId="0" fontId="0" fillId="0" borderId="0" xfId="0" applyProtection="1">
      <protection hidden="1" locked="0"/>
    </xf>
    <xf numFmtId="0" fontId="10" fillId="0" borderId="0" xfId="0" applyFont="1" applyFill="1" applyBorder="1" applyProtection="1">
      <protection locked="0"/>
    </xf>
    <xf numFmtId="0" fontId="2" fillId="2" borderId="17" xfId="0" applyFont="1" applyFill="1" applyBorder="1" applyProtection="1">
      <protection hidden="1" locked="0"/>
    </xf>
    <xf numFmtId="0" fontId="2" fillId="2" borderId="18" xfId="0" applyFont="1" applyFill="1" applyBorder="1" applyProtection="1">
      <protection hidden="1" locked="0"/>
    </xf>
    <xf numFmtId="0" fontId="8" fillId="2" borderId="19" xfId="0" applyFont="1" applyFill="1" applyBorder="1" applyProtection="1">
      <protection hidden="1" locked="0"/>
    </xf>
    <xf numFmtId="49" fontId="9" fillId="0" borderId="5" xfId="0" applyNumberFormat="1" applyFont="1" applyFill="1" applyBorder="1" applyProtection="1">
      <protection hidden="1" locked="0"/>
    </xf>
    <xf numFmtId="49" fontId="3" fillId="0" borderId="10" xfId="0" applyNumberFormat="1" applyFont="1" applyFill="1" applyBorder="1" applyProtection="1">
      <protection hidden="1" locked="0"/>
    </xf>
    <xf numFmtId="49" fontId="3" fillId="0" borderId="11" xfId="0" applyNumberFormat="1" applyFont="1" applyFill="1" applyBorder="1" applyProtection="1">
      <protection hidden="1" locked="0"/>
    </xf>
    <xf numFmtId="0" fontId="2" fillId="2" borderId="19" xfId="0" applyFont="1" applyFill="1" applyBorder="1" applyProtection="1">
      <protection hidden="1" locked="0"/>
    </xf>
    <xf numFmtId="49" fontId="3" fillId="0" borderId="7" xfId="0" applyNumberFormat="1" applyFont="1" applyFill="1" applyBorder="1" applyProtection="1">
      <protection hidden="1" locked="0"/>
    </xf>
    <xf numFmtId="49" fontId="2" fillId="2" borderId="19" xfId="0" applyNumberFormat="1" applyFont="1" applyFill="1" applyBorder="1" applyProtection="1">
      <protection hidden="1" locked="0"/>
    </xf>
    <xf numFmtId="49" fontId="3" fillId="0" borderId="5" xfId="0" applyNumberFormat="1" applyFont="1" applyFill="1" applyBorder="1" applyProtection="1">
      <protection hidden="1" locked="0"/>
    </xf>
    <xf numFmtId="0" fontId="3" fillId="4" borderId="17" xfId="0" applyFont="1" applyFill="1" applyBorder="1" applyProtection="1">
      <protection hidden="1" locked="0"/>
    </xf>
    <xf numFmtId="0" fontId="2" fillId="4" borderId="20" xfId="0" applyFont="1" applyFill="1" applyBorder="1" applyProtection="1">
      <protection hidden="1" locked="0"/>
    </xf>
    <xf numFmtId="0" fontId="3" fillId="4" borderId="20" xfId="0" applyFont="1" applyFill="1" applyBorder="1" applyProtection="1">
      <protection hidden="1" locked="0"/>
    </xf>
    <xf numFmtId="0" fontId="3" fillId="4" borderId="18" xfId="0" applyFont="1" applyFill="1" applyBorder="1" applyProtection="1">
      <protection hidden="1" locked="0"/>
    </xf>
    <xf numFmtId="0" fontId="5" fillId="0" borderId="0" xfId="0" applyFont="1" applyFill="1" applyBorder="1" applyProtection="1">
      <protection hidden="1" locked="0"/>
    </xf>
    <xf numFmtId="0" fontId="5" fillId="0" borderId="0" xfId="0" applyFont="1" applyProtection="1">
      <protection hidden="1" locked="0"/>
    </xf>
    <xf numFmtId="49" fontId="3" fillId="0" borderId="12" xfId="0" applyNumberFormat="1" applyFont="1" applyFill="1" applyBorder="1" applyProtection="1">
      <protection hidden="1"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center"/>
      <protection/>
    </xf>
    <xf numFmtId="0" fontId="16" fillId="0" borderId="0" xfId="0" applyFont="1" applyProtection="1"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zoomScale="90" zoomScaleNormal="90" zoomScalePageLayoutView="80" workbookViewId="0" topLeftCell="A7">
      <selection activeCell="I20" sqref="I20"/>
    </sheetView>
  </sheetViews>
  <sheetFormatPr defaultColWidth="9.140625" defaultRowHeight="15"/>
  <cols>
    <col min="1" max="1" width="62.421875" style="99" customWidth="1"/>
    <col min="2" max="2" width="10.57421875" style="7" customWidth="1"/>
    <col min="3" max="3" width="14.8515625" style="60" customWidth="1"/>
    <col min="4" max="4" width="14.8515625" style="61" customWidth="1"/>
    <col min="5" max="5" width="19.7109375" style="61" customWidth="1"/>
    <col min="6" max="6" width="9.140625" style="76" customWidth="1"/>
    <col min="7" max="7" width="20.8515625" style="61" customWidth="1"/>
    <col min="8" max="8" width="17.00390625" style="4" customWidth="1"/>
    <col min="9" max="9" width="9.140625" style="4" customWidth="1"/>
    <col min="10" max="10" width="15.00390625" style="4" bestFit="1" customWidth="1"/>
    <col min="11" max="12" width="9.140625" style="4" customWidth="1"/>
    <col min="13" max="13" width="15.421875" style="4" bestFit="1" customWidth="1"/>
    <col min="14" max="14" width="9.140625" style="4" customWidth="1"/>
    <col min="15" max="15" width="12.140625" style="4" bestFit="1" customWidth="1"/>
    <col min="16" max="16" width="17.421875" style="4" customWidth="1"/>
    <col min="17" max="16384" width="9.140625" style="4" customWidth="1"/>
  </cols>
  <sheetData>
    <row r="1" ht="18.75">
      <c r="A1" s="98" t="s">
        <v>21</v>
      </c>
    </row>
    <row r="2" spans="1:7" ht="15.75">
      <c r="A2" s="100" t="s">
        <v>44</v>
      </c>
      <c r="B2" s="59"/>
      <c r="C2" s="62"/>
      <c r="D2" s="63"/>
      <c r="E2" s="63"/>
      <c r="F2" s="79"/>
      <c r="G2" s="63"/>
    </row>
    <row r="3" ht="15.75" thickBot="1"/>
    <row r="4" spans="1:7" ht="15">
      <c r="A4" s="101" t="s">
        <v>0</v>
      </c>
      <c r="B4" s="1" t="s">
        <v>1</v>
      </c>
      <c r="C4" s="2" t="s">
        <v>2</v>
      </c>
      <c r="D4" s="1" t="s">
        <v>3</v>
      </c>
      <c r="E4" s="1" t="s">
        <v>4</v>
      </c>
      <c r="F4" s="118" t="s">
        <v>5</v>
      </c>
      <c r="G4" s="3" t="s">
        <v>6</v>
      </c>
    </row>
    <row r="5" spans="1:7" ht="15.75" thickBot="1">
      <c r="A5" s="102"/>
      <c r="B5" s="8"/>
      <c r="C5" s="9" t="s">
        <v>7</v>
      </c>
      <c r="D5" s="8" t="s">
        <v>8</v>
      </c>
      <c r="E5" s="8" t="s">
        <v>9</v>
      </c>
      <c r="F5" s="119" t="s">
        <v>10</v>
      </c>
      <c r="G5" s="10" t="s">
        <v>9</v>
      </c>
    </row>
    <row r="6" spans="1:7" s="11" customFormat="1" ht="15.75" thickBot="1">
      <c r="A6" s="103" t="s">
        <v>22</v>
      </c>
      <c r="B6" s="23"/>
      <c r="C6" s="24"/>
      <c r="D6" s="25"/>
      <c r="E6" s="26"/>
      <c r="F6" s="120"/>
      <c r="G6" s="27"/>
    </row>
    <row r="7" spans="1:13" s="11" customFormat="1" ht="15">
      <c r="A7" s="104" t="s">
        <v>23</v>
      </c>
      <c r="B7" s="17" t="s">
        <v>11</v>
      </c>
      <c r="C7" s="29"/>
      <c r="D7" s="64">
        <v>300</v>
      </c>
      <c r="E7" s="65">
        <f aca="true" t="shared" si="0" ref="E7:E11">C7*D7</f>
        <v>0</v>
      </c>
      <c r="F7" s="80">
        <v>21</v>
      </c>
      <c r="G7" s="66">
        <f aca="true" t="shared" si="1" ref="G7:G11">E7*(1+F7/100)</f>
        <v>0</v>
      </c>
      <c r="M7" s="52"/>
    </row>
    <row r="8" spans="1:13" s="11" customFormat="1" ht="15">
      <c r="A8" s="105" t="s">
        <v>24</v>
      </c>
      <c r="B8" s="33" t="s">
        <v>12</v>
      </c>
      <c r="C8" s="53"/>
      <c r="D8" s="81">
        <f>D7*23.04</f>
        <v>6912</v>
      </c>
      <c r="E8" s="67">
        <f t="shared" si="0"/>
        <v>0</v>
      </c>
      <c r="F8" s="82">
        <v>21</v>
      </c>
      <c r="G8" s="68">
        <f t="shared" si="1"/>
        <v>0</v>
      </c>
      <c r="M8" s="52"/>
    </row>
    <row r="9" spans="1:13" s="11" customFormat="1" ht="15">
      <c r="A9" s="105" t="s">
        <v>36</v>
      </c>
      <c r="B9" s="33" t="s">
        <v>12</v>
      </c>
      <c r="C9" s="36"/>
      <c r="D9" s="81">
        <f>37.68*D7</f>
        <v>11304</v>
      </c>
      <c r="E9" s="67">
        <f t="shared" si="0"/>
        <v>0</v>
      </c>
      <c r="F9" s="82">
        <v>21</v>
      </c>
      <c r="G9" s="68">
        <f t="shared" si="1"/>
        <v>0</v>
      </c>
      <c r="M9" s="52"/>
    </row>
    <row r="10" spans="1:13" s="11" customFormat="1" ht="15">
      <c r="A10" s="105" t="s">
        <v>25</v>
      </c>
      <c r="B10" s="33" t="s">
        <v>12</v>
      </c>
      <c r="C10" s="36"/>
      <c r="D10" s="81">
        <f>5.52*D7</f>
        <v>1655.9999999999998</v>
      </c>
      <c r="E10" s="67">
        <f t="shared" si="0"/>
        <v>0</v>
      </c>
      <c r="F10" s="82">
        <v>21</v>
      </c>
      <c r="G10" s="68">
        <f t="shared" si="1"/>
        <v>0</v>
      </c>
      <c r="M10" s="52"/>
    </row>
    <row r="11" spans="1:13" s="11" customFormat="1" ht="15.75" thickBot="1">
      <c r="A11" s="106" t="s">
        <v>14</v>
      </c>
      <c r="B11" s="34" t="s">
        <v>13</v>
      </c>
      <c r="C11" s="37"/>
      <c r="D11" s="83">
        <f>7.68*D7</f>
        <v>2304</v>
      </c>
      <c r="E11" s="69">
        <f t="shared" si="0"/>
        <v>0</v>
      </c>
      <c r="F11" s="84">
        <v>21</v>
      </c>
      <c r="G11" s="70">
        <f t="shared" si="1"/>
        <v>0</v>
      </c>
      <c r="M11" s="52"/>
    </row>
    <row r="12" spans="1:13" ht="15.75" thickBot="1">
      <c r="A12" s="107" t="s">
        <v>26</v>
      </c>
      <c r="B12" s="13"/>
      <c r="C12" s="14"/>
      <c r="D12" s="15"/>
      <c r="E12" s="16"/>
      <c r="F12" s="85"/>
      <c r="G12" s="35"/>
      <c r="L12" s="11"/>
      <c r="M12" s="52"/>
    </row>
    <row r="13" spans="1:13" ht="15">
      <c r="A13" s="104" t="s">
        <v>23</v>
      </c>
      <c r="B13" s="17" t="s">
        <v>11</v>
      </c>
      <c r="C13" s="29"/>
      <c r="D13" s="64">
        <v>3250</v>
      </c>
      <c r="E13" s="65">
        <f aca="true" t="shared" si="2" ref="E13:E19">C13*D13</f>
        <v>0</v>
      </c>
      <c r="F13" s="80">
        <v>21</v>
      </c>
      <c r="G13" s="66">
        <f aca="true" t="shared" si="3" ref="G13:G19">E13*(1+F13/100)</f>
        <v>0</v>
      </c>
      <c r="L13" s="11"/>
      <c r="M13" s="52"/>
    </row>
    <row r="14" spans="1:13" ht="15">
      <c r="A14" s="105" t="s">
        <v>24</v>
      </c>
      <c r="B14" s="33" t="s">
        <v>12</v>
      </c>
      <c r="C14" s="53"/>
      <c r="D14" s="86">
        <f>68.329718*D13</f>
        <v>222071.5835</v>
      </c>
      <c r="E14" s="67">
        <f t="shared" si="2"/>
        <v>0</v>
      </c>
      <c r="F14" s="82">
        <v>21</v>
      </c>
      <c r="G14" s="68">
        <f t="shared" si="3"/>
        <v>0</v>
      </c>
      <c r="L14" s="11"/>
      <c r="M14" s="52"/>
    </row>
    <row r="15" spans="1:13" ht="15">
      <c r="A15" s="105" t="s">
        <v>39</v>
      </c>
      <c r="B15" s="33" t="s">
        <v>12</v>
      </c>
      <c r="C15" s="36"/>
      <c r="D15" s="86">
        <f>94.685466*D13</f>
        <v>307727.7645</v>
      </c>
      <c r="E15" s="67">
        <f t="shared" si="2"/>
        <v>0</v>
      </c>
      <c r="F15" s="82">
        <v>21</v>
      </c>
      <c r="G15" s="68">
        <f t="shared" si="3"/>
        <v>0</v>
      </c>
      <c r="L15" s="11"/>
      <c r="M15" s="52"/>
    </row>
    <row r="16" spans="1:13" ht="15">
      <c r="A16" s="105" t="s">
        <v>40</v>
      </c>
      <c r="B16" s="33" t="s">
        <v>12</v>
      </c>
      <c r="C16" s="36"/>
      <c r="D16" s="86">
        <f>18.546637*D13</f>
        <v>60276.570250000004</v>
      </c>
      <c r="E16" s="67">
        <f t="shared" si="2"/>
        <v>0</v>
      </c>
      <c r="F16" s="82">
        <v>21</v>
      </c>
      <c r="G16" s="68">
        <f t="shared" si="3"/>
        <v>0</v>
      </c>
      <c r="L16" s="11"/>
      <c r="M16" s="52"/>
    </row>
    <row r="17" spans="1:13" ht="15.75" thickBot="1">
      <c r="A17" s="106" t="s">
        <v>41</v>
      </c>
      <c r="B17" s="34" t="s">
        <v>13</v>
      </c>
      <c r="C17" s="36"/>
      <c r="D17" s="87">
        <f>8.7852494*D13</f>
        <v>28552.06055</v>
      </c>
      <c r="E17" s="69">
        <f t="shared" si="2"/>
        <v>0</v>
      </c>
      <c r="F17" s="84">
        <v>21</v>
      </c>
      <c r="G17" s="70">
        <f t="shared" si="3"/>
        <v>0</v>
      </c>
      <c r="L17" s="11"/>
      <c r="M17" s="52"/>
    </row>
    <row r="18" spans="1:13" ht="15.75" thickBot="1">
      <c r="A18" s="107" t="s">
        <v>27</v>
      </c>
      <c r="B18" s="13"/>
      <c r="C18" s="14"/>
      <c r="D18" s="15"/>
      <c r="E18" s="85"/>
      <c r="F18" s="85"/>
      <c r="G18" s="35"/>
      <c r="L18" s="11"/>
      <c r="M18" s="52"/>
    </row>
    <row r="19" spans="1:16" ht="15.75" thickBot="1">
      <c r="A19" s="108" t="s">
        <v>23</v>
      </c>
      <c r="B19" s="18" t="s">
        <v>11</v>
      </c>
      <c r="C19" s="30"/>
      <c r="D19" s="88">
        <v>780</v>
      </c>
      <c r="E19" s="69">
        <f t="shared" si="2"/>
        <v>0</v>
      </c>
      <c r="F19" s="89">
        <v>21</v>
      </c>
      <c r="G19" s="70">
        <f t="shared" si="3"/>
        <v>0</v>
      </c>
      <c r="J19" s="49"/>
      <c r="L19" s="11"/>
      <c r="M19" s="52"/>
      <c r="O19" s="54"/>
      <c r="P19" s="55"/>
    </row>
    <row r="20" spans="1:16" ht="15.75" thickBot="1">
      <c r="A20" s="109" t="s">
        <v>32</v>
      </c>
      <c r="B20" s="19"/>
      <c r="C20" s="20"/>
      <c r="D20" s="19"/>
      <c r="E20" s="19"/>
      <c r="F20" s="19"/>
      <c r="G20" s="28"/>
      <c r="L20" s="11"/>
      <c r="M20" s="52"/>
      <c r="O20" s="54"/>
      <c r="P20" s="54"/>
    </row>
    <row r="21" spans="1:13" ht="15">
      <c r="A21" s="110" t="s">
        <v>19</v>
      </c>
      <c r="B21" s="12" t="s">
        <v>11</v>
      </c>
      <c r="C21" s="31"/>
      <c r="D21" s="90">
        <v>850</v>
      </c>
      <c r="E21" s="71">
        <f>C21*D21</f>
        <v>0</v>
      </c>
      <c r="F21" s="91">
        <v>21</v>
      </c>
      <c r="G21" s="72">
        <f>E21*(1+F21/100)</f>
        <v>0</v>
      </c>
      <c r="L21" s="11"/>
      <c r="M21" s="52"/>
    </row>
    <row r="22" spans="1:13" ht="15">
      <c r="A22" s="105" t="s">
        <v>28</v>
      </c>
      <c r="B22" s="33" t="s">
        <v>11</v>
      </c>
      <c r="C22" s="36"/>
      <c r="D22" s="81">
        <v>702</v>
      </c>
      <c r="E22" s="67">
        <f>C22*D22</f>
        <v>0</v>
      </c>
      <c r="F22" s="82">
        <v>21</v>
      </c>
      <c r="G22" s="68">
        <f>E22*(1+F22/100)</f>
        <v>0</v>
      </c>
      <c r="L22" s="11"/>
      <c r="M22" s="52"/>
    </row>
    <row r="23" spans="1:13" ht="15">
      <c r="A23" s="105" t="s">
        <v>20</v>
      </c>
      <c r="B23" s="33" t="s">
        <v>11</v>
      </c>
      <c r="C23" s="36"/>
      <c r="D23" s="81">
        <v>459</v>
      </c>
      <c r="E23" s="67">
        <f>C23*D23</f>
        <v>0</v>
      </c>
      <c r="F23" s="82">
        <v>21</v>
      </c>
      <c r="G23" s="68">
        <f>E23*(1+F23/100)</f>
        <v>0</v>
      </c>
      <c r="L23" s="11"/>
      <c r="M23" s="52"/>
    </row>
    <row r="24" spans="1:13" ht="15.75" thickBot="1">
      <c r="A24" s="105" t="s">
        <v>33</v>
      </c>
      <c r="B24" s="33" t="s">
        <v>11</v>
      </c>
      <c r="C24" s="30"/>
      <c r="D24" s="73">
        <v>169</v>
      </c>
      <c r="E24" s="67">
        <f>C24*D24</f>
        <v>0</v>
      </c>
      <c r="F24" s="82">
        <v>21</v>
      </c>
      <c r="G24" s="68">
        <f>E24*(1+F24/100)</f>
        <v>0</v>
      </c>
      <c r="L24" s="11"/>
      <c r="M24" s="52"/>
    </row>
    <row r="25" spans="1:13" ht="15.75" thickBot="1">
      <c r="A25" s="109" t="s">
        <v>35</v>
      </c>
      <c r="B25" s="19"/>
      <c r="C25" s="20"/>
      <c r="D25" s="19"/>
      <c r="E25" s="19"/>
      <c r="F25" s="19"/>
      <c r="G25" s="28"/>
      <c r="L25" s="11"/>
      <c r="M25" s="52"/>
    </row>
    <row r="26" spans="1:13" ht="15">
      <c r="A26" s="110" t="s">
        <v>19</v>
      </c>
      <c r="B26" s="12" t="s">
        <v>11</v>
      </c>
      <c r="C26" s="31"/>
      <c r="D26" s="90">
        <v>555</v>
      </c>
      <c r="E26" s="71">
        <f>C26*D26</f>
        <v>0</v>
      </c>
      <c r="F26" s="91">
        <v>21</v>
      </c>
      <c r="G26" s="72">
        <f>E26*(1+F26/100)</f>
        <v>0</v>
      </c>
      <c r="L26" s="11"/>
      <c r="M26" s="52"/>
    </row>
    <row r="27" spans="1:13" ht="15">
      <c r="A27" s="105" t="s">
        <v>28</v>
      </c>
      <c r="B27" s="33" t="s">
        <v>11</v>
      </c>
      <c r="C27" s="36"/>
      <c r="D27" s="81">
        <v>190</v>
      </c>
      <c r="E27" s="67">
        <f>C27*D27</f>
        <v>0</v>
      </c>
      <c r="F27" s="82">
        <v>21</v>
      </c>
      <c r="G27" s="68">
        <f>E27*(1+F27/100)</f>
        <v>0</v>
      </c>
      <c r="L27" s="11"/>
      <c r="M27" s="52"/>
    </row>
    <row r="28" spans="1:13" ht="15">
      <c r="A28" s="105" t="s">
        <v>42</v>
      </c>
      <c r="B28" s="33" t="s">
        <v>11</v>
      </c>
      <c r="C28" s="36"/>
      <c r="D28" s="81">
        <v>241</v>
      </c>
      <c r="E28" s="67">
        <f>C28*D28</f>
        <v>0</v>
      </c>
      <c r="F28" s="82">
        <v>21</v>
      </c>
      <c r="G28" s="68">
        <f>E28*(1+F28/100)</f>
        <v>0</v>
      </c>
      <c r="L28" s="11"/>
      <c r="M28" s="52"/>
    </row>
    <row r="29" spans="1:13" ht="15">
      <c r="A29" s="105" t="s">
        <v>20</v>
      </c>
      <c r="B29" s="33" t="s">
        <v>11</v>
      </c>
      <c r="C29" s="36"/>
      <c r="D29" s="81">
        <v>325</v>
      </c>
      <c r="E29" s="67">
        <f>C29*D29</f>
        <v>0</v>
      </c>
      <c r="F29" s="82">
        <v>21</v>
      </c>
      <c r="G29" s="68">
        <f>E29*(1+F29/100)</f>
        <v>0</v>
      </c>
      <c r="L29" s="11"/>
      <c r="M29" s="52"/>
    </row>
    <row r="30" spans="1:16" ht="15.75" thickBot="1">
      <c r="A30" s="105" t="s">
        <v>34</v>
      </c>
      <c r="B30" s="33" t="s">
        <v>11</v>
      </c>
      <c r="C30" s="36"/>
      <c r="D30" s="73">
        <v>20</v>
      </c>
      <c r="E30" s="67">
        <f>C30*D30</f>
        <v>0</v>
      </c>
      <c r="F30" s="82">
        <v>21</v>
      </c>
      <c r="G30" s="68">
        <f>E30*(1+F30/100)</f>
        <v>0</v>
      </c>
      <c r="J30" s="49"/>
      <c r="L30" s="11"/>
      <c r="M30" s="52"/>
      <c r="O30" s="54"/>
      <c r="P30" s="56"/>
    </row>
    <row r="31" spans="1:16" ht="15">
      <c r="A31" s="111"/>
      <c r="B31" s="46"/>
      <c r="C31" s="47"/>
      <c r="D31" s="46"/>
      <c r="E31" s="46"/>
      <c r="F31" s="92"/>
      <c r="G31" s="48"/>
      <c r="O31" s="54"/>
      <c r="P31" s="54"/>
    </row>
    <row r="32" spans="1:16" ht="15">
      <c r="A32" s="112" t="s">
        <v>17</v>
      </c>
      <c r="B32" s="38"/>
      <c r="C32" s="39"/>
      <c r="D32" s="38"/>
      <c r="E32" s="40">
        <f>SUM(E7:E30)</f>
        <v>0</v>
      </c>
      <c r="F32" s="93"/>
      <c r="G32" s="32"/>
      <c r="O32" s="58"/>
      <c r="P32" s="57"/>
    </row>
    <row r="33" spans="1:16" ht="15">
      <c r="A33" s="112" t="s">
        <v>18</v>
      </c>
      <c r="B33" s="38"/>
      <c r="C33" s="39"/>
      <c r="D33" s="38"/>
      <c r="E33" s="38"/>
      <c r="F33" s="93"/>
      <c r="G33" s="41">
        <f>SUM(G7:G30)</f>
        <v>0</v>
      </c>
      <c r="P33" s="49"/>
    </row>
    <row r="34" spans="1:16" ht="15">
      <c r="A34" s="113"/>
      <c r="B34" s="38"/>
      <c r="C34" s="39"/>
      <c r="D34" s="38"/>
      <c r="E34" s="38"/>
      <c r="F34" s="93"/>
      <c r="G34" s="42"/>
      <c r="O34" s="58"/>
      <c r="P34" s="49"/>
    </row>
    <row r="35" spans="1:16" ht="15">
      <c r="A35" s="112" t="s">
        <v>30</v>
      </c>
      <c r="B35" s="38"/>
      <c r="C35" s="39"/>
      <c r="D35" s="38"/>
      <c r="E35" s="77">
        <f>E32*48</f>
        <v>0</v>
      </c>
      <c r="F35" s="93"/>
      <c r="G35" s="42"/>
      <c r="P35" s="49"/>
    </row>
    <row r="36" spans="1:7" ht="15">
      <c r="A36" s="112" t="s">
        <v>31</v>
      </c>
      <c r="B36" s="38"/>
      <c r="C36" s="39"/>
      <c r="D36" s="38"/>
      <c r="E36" s="38"/>
      <c r="F36" s="93"/>
      <c r="G36" s="78">
        <f>G33*48</f>
        <v>0</v>
      </c>
    </row>
    <row r="37" spans="1:7" ht="15.75" thickBot="1">
      <c r="A37" s="114"/>
      <c r="B37" s="43"/>
      <c r="C37" s="44"/>
      <c r="D37" s="43"/>
      <c r="E37" s="43"/>
      <c r="F37" s="94"/>
      <c r="G37" s="45"/>
    </row>
    <row r="38" spans="1:7" ht="15">
      <c r="A38" s="115" t="s">
        <v>43</v>
      </c>
      <c r="B38" s="5"/>
      <c r="C38" s="6"/>
      <c r="D38" s="5"/>
      <c r="E38" s="5"/>
      <c r="F38" s="95"/>
      <c r="G38" s="5"/>
    </row>
    <row r="39" ht="15">
      <c r="A39" s="116" t="s">
        <v>45</v>
      </c>
    </row>
    <row r="40" ht="15">
      <c r="A40" s="116"/>
    </row>
    <row r="41" ht="15.75" thickBot="1">
      <c r="A41" s="121" t="s">
        <v>46</v>
      </c>
    </row>
    <row r="42" spans="1:7" ht="15.75" thickBot="1">
      <c r="A42" s="109" t="s">
        <v>38</v>
      </c>
      <c r="B42" s="19"/>
      <c r="C42" s="20"/>
      <c r="D42" s="19"/>
      <c r="E42" s="19"/>
      <c r="F42" s="19"/>
      <c r="G42" s="28"/>
    </row>
    <row r="43" spans="1:7" ht="15">
      <c r="A43" s="105" t="s">
        <v>23</v>
      </c>
      <c r="B43" s="33" t="s">
        <v>37</v>
      </c>
      <c r="C43" s="36"/>
      <c r="D43" s="81">
        <v>2</v>
      </c>
      <c r="E43" s="71">
        <f>C43*D43</f>
        <v>0</v>
      </c>
      <c r="F43" s="91">
        <v>21</v>
      </c>
      <c r="G43" s="72">
        <f>E43*(1+F43/100)</f>
        <v>0</v>
      </c>
    </row>
    <row r="44" spans="1:7" ht="15.75" thickBot="1">
      <c r="A44" s="106" t="s">
        <v>14</v>
      </c>
      <c r="B44" s="34" t="s">
        <v>13</v>
      </c>
      <c r="C44" s="37"/>
      <c r="D44" s="83">
        <v>3000</v>
      </c>
      <c r="E44" s="69">
        <f>C44*D44</f>
        <v>0</v>
      </c>
      <c r="F44" s="84">
        <v>21</v>
      </c>
      <c r="G44" s="70">
        <f>E44*(1+F44/100)</f>
        <v>0</v>
      </c>
    </row>
    <row r="45" spans="1:7" ht="15.75" thickBot="1">
      <c r="A45" s="109" t="s">
        <v>29</v>
      </c>
      <c r="B45" s="19"/>
      <c r="C45" s="20"/>
      <c r="D45" s="19"/>
      <c r="E45" s="21"/>
      <c r="F45" s="21"/>
      <c r="G45" s="22"/>
    </row>
    <row r="46" spans="1:7" ht="15.75" thickBot="1">
      <c r="A46" s="117" t="s">
        <v>15</v>
      </c>
      <c r="B46" s="50" t="s">
        <v>16</v>
      </c>
      <c r="C46" s="51"/>
      <c r="D46" s="96">
        <v>1440</v>
      </c>
      <c r="E46" s="74">
        <f>C46*D46</f>
        <v>0</v>
      </c>
      <c r="F46" s="97">
        <v>21</v>
      </c>
      <c r="G46" s="75">
        <f>E46*(1+F46/100)</f>
        <v>0</v>
      </c>
    </row>
  </sheetData>
  <sheetProtection sheet="1" objects="1" scenarios="1"/>
  <printOptions/>
  <pageMargins left="0.6299212598425197" right="0.1968503937007874" top="1.1811023622047245" bottom="0.7874015748031497" header="0.5118110236220472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2015-10-20T06:55:33Z</dcterms:created>
  <dcterms:modified xsi:type="dcterms:W3CDTF">2022-02-18T14:49:45Z</dcterms:modified>
  <cp:category/>
  <cp:version/>
  <cp:contentType/>
  <cp:contentStatus/>
</cp:coreProperties>
</file>