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" sheetId="2" r:id="rId2"/>
  </sheets>
  <definedNames>
    <definedName name="_xlnm.Print_Area" localSheetId="1">'rozpočet'!$A$3:$F$37</definedName>
  </definedNames>
  <calcPr fullCalcOnLoad="1"/>
</workbook>
</file>

<file path=xl/sharedStrings.xml><?xml version="1.0" encoding="utf-8"?>
<sst xmlns="http://schemas.openxmlformats.org/spreadsheetml/2006/main" count="154" uniqueCount="98">
  <si>
    <t>MJ</t>
  </si>
  <si>
    <t xml:space="preserve">Zhotovitel: </t>
  </si>
  <si>
    <t>m2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</si>
  <si>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</si>
  <si>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</si>
  <si>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</si>
  <si>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</si>
  <si>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</si>
  <si>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</si>
  <si>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</si>
  <si>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</si>
  <si>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</si>
  <si>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</si>
  <si>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</si>
  <si>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</si>
  <si>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</si>
  <si>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</si>
  <si>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</si>
  <si>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</si>
  <si>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</si>
  <si>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</si>
  <si>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</si>
  <si>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</si>
  <si>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</si>
  <si>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</si>
  <si>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</si>
  <si>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</si>
  <si>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</si>
  <si>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</si>
  <si>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</si>
  <si>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</si>
  <si>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</si>
  <si>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</si>
  <si>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</si>
  <si>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</si>
  <si>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</si>
  <si>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</si>
  <si>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</si>
  <si>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</si>
  <si>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</si>
  <si>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</si>
  <si>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</si>
  <si>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</si>
  <si>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</si>
  <si>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</si>
  <si>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</si>
  <si>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</si>
  <si>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</si>
  <si>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</si>
  <si>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</si>
  <si>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</si>
  <si>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</si>
  <si>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</si>
  <si>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</si>
  <si>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</si>
  <si>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</si>
  <si>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</si>
  <si>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</si>
  <si>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</si>
  <si>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</si>
  <si>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</si>
  <si>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</si>
  <si>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</si>
  <si>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</si>
  <si>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</si>
  <si>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 xml:space="preserve">Stavba:    </t>
  </si>
  <si>
    <t xml:space="preserve">Zpracoval:   </t>
  </si>
  <si>
    <t xml:space="preserve">Datum:   </t>
  </si>
  <si>
    <t>poznámky</t>
  </si>
  <si>
    <t>VDZ V2 - 12,5 cm , barvou,  základní</t>
  </si>
  <si>
    <t>m3</t>
  </si>
  <si>
    <t>574A44</t>
  </si>
  <si>
    <t xml:space="preserve">VDZ - vodící proužky  V2 -12,5 , přechod pro chodce atd.,  plast, retroreflexní </t>
  </si>
  <si>
    <t xml:space="preserve">asfalt. beton ACO 11+  50/70 tl. 50 mm,  </t>
  </si>
  <si>
    <t>hmotnost              t</t>
  </si>
  <si>
    <t>hmotnost  celkem</t>
  </si>
  <si>
    <t xml:space="preserve">Zalévání spár dilatační asf. zálivkou  </t>
  </si>
  <si>
    <t>Číslo položky   OTSKP</t>
  </si>
  <si>
    <t>Langhans Jan</t>
  </si>
  <si>
    <t>R-položka</t>
  </si>
  <si>
    <t>čištění vozovek metením strojně - samosběr</t>
  </si>
  <si>
    <t>spojovací postřik ze sil. emulze do 0,5kg/m2</t>
  </si>
  <si>
    <t>574A04</t>
  </si>
  <si>
    <t>Vyrovnávka ACO 11+ v tl. 3 cm</t>
  </si>
  <si>
    <t>Sanace konstr. Vrstev tl. 350 mm (dle technické specifikace)</t>
  </si>
  <si>
    <t>Obsahuje zaříznutí,odtěžení, odvoz nákladu,,zhutnění pláně,geotextilii,ŠD tl.15 cm,KZC tl.12 cm,ACP  22- 8 cm.</t>
  </si>
  <si>
    <t>DIO vč. zajištění, zjištění a vytyčení inž. sítí , oznámení  odboru dopravy Dobříš</t>
  </si>
  <si>
    <t>frézování drážky průřezu do 100 mm2 v asf. vozovce</t>
  </si>
  <si>
    <t>řezání asf. krytu vozovek do tl. 50 mm</t>
  </si>
  <si>
    <t>frézování  asfalt. ploch, tl. do 50 mm, odvoz do 20 km</t>
  </si>
  <si>
    <t>sil. III/11628 Prachanda v km 8,999 - 9,074 - ULS 1243A01808 - 1243 A003</t>
  </si>
  <si>
    <t xml:space="preserve">VDZ - BUS , přechod pro chodce atd.,  plast, retroreflexní </t>
  </si>
  <si>
    <t>Opravy 2022</t>
  </si>
  <si>
    <t xml:space="preserve"> III/11628 Prachanda - 8,999 - 9,074</t>
  </si>
  <si>
    <t>II/114 Stará Huť - Lídl kř. s III/11628 Prachanda</t>
  </si>
  <si>
    <t xml:space="preserve">Objekt:                   sil. II/114    v    km 30,413 - 31,003  - ULS 1243A003 - 1243A032 </t>
  </si>
  <si>
    <t>II/114 Stará Huť - LIDL</t>
  </si>
  <si>
    <t>II/114 Stará Huť - LIDL - v km 30,053 - 31,003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</si>
</sst>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ddd\ d\.\ mmmm\ yyyy"/>
    <numFmt numFmtId="178" formatCode="d/m/yy;@"/>
    <numFmt numFmtId="179" formatCode="dd/mm/yy;@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MS Sans Serif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8" xfId="0" applyNumberFormat="1" applyFont="1" applyFill="1" applyBorder="1" applyAlignment="1" applyProtection="1">
      <alignment horizontal="center"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9" fillId="0" borderId="25" xfId="0" applyFont="1" applyBorder="1" applyAlignment="1" applyProtection="1">
      <alignment horizontal="center" vertical="top"/>
      <protection/>
    </xf>
    <xf numFmtId="2" fontId="19" fillId="0" borderId="12" xfId="0" applyNumberFormat="1" applyFont="1" applyBorder="1" applyAlignment="1" applyProtection="1">
      <alignment horizontal="center" vertical="top"/>
      <protection/>
    </xf>
    <xf numFmtId="3" fontId="19" fillId="0" borderId="12" xfId="0" applyNumberFormat="1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9" fillId="0" borderId="26" xfId="0" applyNumberFormat="1" applyFont="1" applyFill="1" applyBorder="1" applyAlignment="1" applyProtection="1">
      <alignment vertical="top"/>
      <protection/>
    </xf>
    <xf numFmtId="0" fontId="10" fillId="0" borderId="27" xfId="0" applyFont="1" applyFill="1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horizontal="right" vertical="top"/>
      <protection/>
    </xf>
    <xf numFmtId="0" fontId="10" fillId="33" borderId="28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vertical="center"/>
      <protection/>
    </xf>
    <xf numFmtId="0" fontId="20" fillId="35" borderId="29" xfId="0" applyFont="1" applyFill="1" applyBorder="1" applyAlignment="1" applyProtection="1">
      <alignment vertical="top"/>
      <protection/>
    </xf>
    <xf numFmtId="0" fontId="20" fillId="35" borderId="21" xfId="0" applyFont="1" applyFill="1" applyBorder="1" applyAlignment="1" applyProtection="1">
      <alignment vertical="top"/>
      <protection/>
    </xf>
    <xf numFmtId="0" fontId="0" fillId="35" borderId="21" xfId="0" applyFill="1" applyBorder="1" applyAlignment="1" applyProtection="1">
      <alignment vertical="top"/>
      <protection/>
    </xf>
    <xf numFmtId="0" fontId="0" fillId="35" borderId="25" xfId="0" applyFill="1" applyBorder="1" applyAlignment="1" applyProtection="1">
      <alignment vertical="top"/>
      <protection/>
    </xf>
    <xf numFmtId="0" fontId="19" fillId="0" borderId="29" xfId="0" applyFont="1" applyBorder="1" applyAlignment="1" applyProtection="1">
      <alignment vertical="top"/>
      <protection/>
    </xf>
    <xf numFmtId="0" fontId="20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horizontal="right" vertical="top"/>
      <protection/>
    </xf>
    <xf numFmtId="4" fontId="9" fillId="0" borderId="14" xfId="0" applyNumberFormat="1" applyFont="1" applyFill="1" applyBorder="1" applyAlignment="1" applyProtection="1">
      <alignment vertical="top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vertical="center"/>
      <protection/>
    </xf>
    <xf numFmtId="2" fontId="9" fillId="0" borderId="12" xfId="0" applyNumberFormat="1" applyFont="1" applyFill="1" applyBorder="1" applyAlignment="1" applyProtection="1">
      <alignment vertical="center"/>
      <protection/>
    </xf>
    <xf numFmtId="4" fontId="9" fillId="0" borderId="14" xfId="0" applyNumberFormat="1" applyFont="1" applyFill="1" applyBorder="1" applyAlignment="1" applyProtection="1">
      <alignment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vertical="top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4" fontId="9" fillId="0" borderId="32" xfId="0" applyNumberFormat="1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vertical="top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2" fontId="9" fillId="0" borderId="16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horizontal="right" vertical="top"/>
      <protection/>
    </xf>
    <xf numFmtId="4" fontId="9" fillId="0" borderId="17" xfId="0" applyNumberFormat="1" applyFont="1" applyFill="1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right" vertical="top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4" fontId="9" fillId="0" borderId="35" xfId="0" applyNumberFormat="1" applyFont="1" applyFill="1" applyBorder="1" applyAlignment="1" applyProtection="1">
      <alignment vertical="top"/>
      <protection/>
    </xf>
    <xf numFmtId="4" fontId="9" fillId="0" borderId="34" xfId="0" applyNumberFormat="1" applyFont="1" applyFill="1" applyBorder="1" applyAlignment="1" applyProtection="1">
      <alignment horizontal="right" vertical="top"/>
      <protection/>
    </xf>
    <xf numFmtId="0" fontId="21" fillId="0" borderId="34" xfId="0" applyFont="1" applyFill="1" applyBorder="1" applyAlignment="1" applyProtection="1">
      <alignment horizontal="center" vertical="top"/>
      <protection/>
    </xf>
    <xf numFmtId="0" fontId="21" fillId="0" borderId="12" xfId="0" applyFont="1" applyFill="1" applyBorder="1" applyAlignment="1" applyProtection="1">
      <alignment horizontal="center" vertical="top"/>
      <protection/>
    </xf>
    <xf numFmtId="2" fontId="9" fillId="0" borderId="34" xfId="0" applyNumberFormat="1" applyFont="1" applyFill="1" applyBorder="1" applyAlignment="1" applyProtection="1">
      <alignment vertical="top"/>
      <protection/>
    </xf>
    <xf numFmtId="4" fontId="10" fillId="0" borderId="36" xfId="0" applyNumberFormat="1" applyFont="1" applyFill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9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38" xfId="0" applyNumberFormat="1" applyFont="1" applyFill="1" applyBorder="1" applyAlignment="1" applyProtection="1">
      <alignment horizontal="left" vertical="center" wrapText="1"/>
      <protection/>
    </xf>
    <xf numFmtId="0" fontId="13" fillId="0" borderId="39" xfId="0" applyFont="1" applyBorder="1" applyAlignment="1" applyProtection="1">
      <alignment vertical="center" wrapText="1"/>
      <protection/>
    </xf>
    <xf numFmtId="0" fontId="13" fillId="0" borderId="40" xfId="0" applyFont="1" applyBorder="1" applyAlignment="1" applyProtection="1">
      <alignment vertical="center" wrapText="1"/>
      <protection/>
    </xf>
    <xf numFmtId="0" fontId="13" fillId="0" borderId="41" xfId="0" applyFont="1" applyBorder="1" applyAlignment="1" applyProtection="1">
      <alignment vertical="center" wrapText="1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49" fontId="17" fillId="0" borderId="19" xfId="0" applyNumberFormat="1" applyFont="1" applyFill="1" applyBorder="1" applyAlignment="1" applyProtection="1">
      <alignment horizontal="left" vertical="center"/>
      <protection/>
    </xf>
    <xf numFmtId="0" fontId="17" fillId="0" borderId="19" xfId="0" applyNumberFormat="1" applyFont="1" applyFill="1" applyBorder="1" applyAlignment="1" applyProtection="1">
      <alignment horizontal="left" vertical="center"/>
      <protection/>
    </xf>
    <xf numFmtId="0" fontId="17" fillId="0" borderId="37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47" xfId="0" applyNumberFormat="1" applyFont="1" applyFill="1" applyBorder="1" applyAlignment="1" applyProtection="1">
      <alignment horizontal="left" vertical="center"/>
      <protection/>
    </xf>
    <xf numFmtId="0" fontId="9" fillId="0" borderId="48" xfId="0" applyNumberFormat="1" applyFont="1" applyFill="1" applyBorder="1" applyAlignment="1" applyProtection="1">
      <alignment horizontal="left" vertical="center"/>
      <protection/>
    </xf>
    <xf numFmtId="0" fontId="9" fillId="0" borderId="49" xfId="0" applyNumberFormat="1" applyFont="1" applyFill="1" applyBorder="1" applyAlignment="1" applyProtection="1">
      <alignment horizontal="left" vertical="center"/>
      <protection/>
    </xf>
    <xf numFmtId="49" fontId="9" fillId="0" borderId="50" xfId="0" applyNumberFormat="1" applyFont="1" applyFill="1" applyBorder="1" applyAlignment="1" applyProtection="1">
      <alignment horizontal="left" vertical="center"/>
      <protection/>
    </xf>
    <xf numFmtId="0" fontId="9" fillId="0" borderId="51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N16" sqref="N16"/>
    </sheetView>
  </sheetViews>
  <sheetFormatPr defaultColWidth="13.33203125" defaultRowHeight="10.5"/>
  <cols>
    <col min="1" max="1" width="13.33203125" style="33" customWidth="1"/>
    <col min="2" max="2" width="11.83203125" style="33" customWidth="1"/>
    <col min="3" max="3" width="25.33203125" style="33" customWidth="1"/>
    <col min="4" max="4" width="11.83203125" style="33" customWidth="1"/>
    <col min="5" max="5" width="16.33203125" style="33" customWidth="1"/>
    <col min="6" max="6" width="26.33203125" style="33" customWidth="1"/>
    <col min="7" max="7" width="13.33203125" style="33" customWidth="1"/>
    <col min="8" max="8" width="13.83203125" style="33" customWidth="1"/>
    <col min="9" max="9" width="26.16015625" style="33" customWidth="1"/>
    <col min="10" max="10" width="13.33203125" style="33" customWidth="1"/>
    <col min="11" max="11" width="13.66015625" style="33" bestFit="1" customWidth="1"/>
    <col min="12" max="16384" width="13.33203125" style="33" customWidth="1"/>
  </cols>
  <sheetData>
    <row r="1" spans="1:9" ht="28.5" customHeight="1" thickBot="1">
      <c r="A1" s="118" t="s">
        <v>14</v>
      </c>
      <c r="B1" s="119"/>
      <c r="C1" s="119"/>
      <c r="D1" s="119"/>
      <c r="E1" s="119"/>
      <c r="F1" s="119"/>
      <c r="G1" s="119"/>
      <c r="H1" s="119"/>
      <c r="I1" s="119"/>
    </row>
    <row r="2" spans="1:10" ht="12.75" customHeight="1">
      <c r="A2" s="120" t="s">
        <v>15</v>
      </c>
      <c r="B2" s="121"/>
      <c r="C2" s="124" t="s">
        <v>94</v>
      </c>
      <c r="D2" s="124"/>
      <c r="E2" s="126" t="s">
        <v>16</v>
      </c>
      <c r="F2" s="126" t="s">
        <v>17</v>
      </c>
      <c r="G2" s="121"/>
      <c r="H2" s="126" t="s">
        <v>18</v>
      </c>
      <c r="I2" s="127"/>
      <c r="J2" s="34"/>
    </row>
    <row r="3" spans="1:10" ht="12.75">
      <c r="A3" s="122"/>
      <c r="B3" s="123"/>
      <c r="C3" s="125"/>
      <c r="D3" s="125"/>
      <c r="E3" s="123"/>
      <c r="F3" s="123"/>
      <c r="G3" s="123"/>
      <c r="H3" s="123"/>
      <c r="I3" s="128"/>
      <c r="J3" s="34"/>
    </row>
    <row r="4" spans="1:10" ht="12.75">
      <c r="A4" s="129" t="s">
        <v>19</v>
      </c>
      <c r="B4" s="123"/>
      <c r="C4" s="130" t="s">
        <v>92</v>
      </c>
      <c r="D4" s="131"/>
      <c r="E4" s="132" t="s">
        <v>20</v>
      </c>
      <c r="F4" s="132"/>
      <c r="G4" s="123"/>
      <c r="H4" s="132" t="s">
        <v>18</v>
      </c>
      <c r="I4" s="133"/>
      <c r="J4" s="34"/>
    </row>
    <row r="5" spans="1:10" ht="12.75">
      <c r="A5" s="122"/>
      <c r="B5" s="123"/>
      <c r="C5" s="131"/>
      <c r="D5" s="131"/>
      <c r="E5" s="123"/>
      <c r="F5" s="123"/>
      <c r="G5" s="123"/>
      <c r="H5" s="123"/>
      <c r="I5" s="128"/>
      <c r="J5" s="34"/>
    </row>
    <row r="6" spans="1:10" ht="12.75" customHeight="1">
      <c r="A6" s="129" t="s">
        <v>21</v>
      </c>
      <c r="B6" s="123"/>
      <c r="C6" s="134" t="s">
        <v>4</v>
      </c>
      <c r="D6" s="135"/>
      <c r="E6" s="132" t="s">
        <v>22</v>
      </c>
      <c r="F6" s="132"/>
      <c r="G6" s="123"/>
      <c r="H6" s="132" t="s">
        <v>18</v>
      </c>
      <c r="I6" s="133"/>
      <c r="J6" s="34"/>
    </row>
    <row r="7" spans="1:10" ht="12.75">
      <c r="A7" s="122"/>
      <c r="B7" s="123"/>
      <c r="C7" s="136"/>
      <c r="D7" s="137"/>
      <c r="E7" s="123"/>
      <c r="F7" s="123"/>
      <c r="G7" s="123"/>
      <c r="H7" s="123"/>
      <c r="I7" s="128"/>
      <c r="J7" s="34"/>
    </row>
    <row r="8" spans="1:10" ht="12.75">
      <c r="A8" s="129" t="s">
        <v>23</v>
      </c>
      <c r="B8" s="123"/>
      <c r="C8" s="138"/>
      <c r="D8" s="123"/>
      <c r="E8" s="132" t="s">
        <v>24</v>
      </c>
      <c r="F8" s="123"/>
      <c r="G8" s="123"/>
      <c r="H8" s="132" t="s">
        <v>25</v>
      </c>
      <c r="I8" s="133"/>
      <c r="J8" s="34"/>
    </row>
    <row r="9" spans="1:10" ht="12.75">
      <c r="A9" s="122"/>
      <c r="B9" s="123"/>
      <c r="C9" s="123"/>
      <c r="D9" s="123"/>
      <c r="E9" s="123"/>
      <c r="F9" s="123"/>
      <c r="G9" s="123"/>
      <c r="H9" s="123"/>
      <c r="I9" s="128"/>
      <c r="J9" s="34"/>
    </row>
    <row r="10" spans="1:10" ht="12.75">
      <c r="A10" s="129" t="s">
        <v>26</v>
      </c>
      <c r="B10" s="123"/>
      <c r="C10" s="132"/>
      <c r="D10" s="123"/>
      <c r="E10" s="132" t="s">
        <v>27</v>
      </c>
      <c r="F10" s="132"/>
      <c r="G10" s="123"/>
      <c r="H10" s="132" t="s">
        <v>28</v>
      </c>
      <c r="I10" s="139">
        <v>44511</v>
      </c>
      <c r="J10" s="34"/>
    </row>
    <row r="11" spans="1:10" ht="12.75">
      <c r="A11" s="122"/>
      <c r="B11" s="123"/>
      <c r="C11" s="123"/>
      <c r="D11" s="123"/>
      <c r="E11" s="123"/>
      <c r="F11" s="123"/>
      <c r="G11" s="123"/>
      <c r="H11" s="123"/>
      <c r="I11" s="128"/>
      <c r="J11" s="34"/>
    </row>
    <row r="12" spans="1:9" ht="23.25" customHeight="1" thickBot="1">
      <c r="A12" s="140" t="s">
        <v>29</v>
      </c>
      <c r="B12" s="141"/>
      <c r="C12" s="141"/>
      <c r="D12" s="141"/>
      <c r="E12" s="141"/>
      <c r="F12" s="141"/>
      <c r="G12" s="141"/>
      <c r="H12" s="141"/>
      <c r="I12" s="142"/>
    </row>
    <row r="13" spans="1:10" ht="26.25" customHeight="1">
      <c r="A13" s="35" t="s">
        <v>30</v>
      </c>
      <c r="B13" s="143" t="s">
        <v>31</v>
      </c>
      <c r="C13" s="144"/>
      <c r="D13" s="36" t="s">
        <v>32</v>
      </c>
      <c r="E13" s="143" t="s">
        <v>33</v>
      </c>
      <c r="F13" s="144"/>
      <c r="G13" s="36" t="s">
        <v>34</v>
      </c>
      <c r="H13" s="143" t="s">
        <v>35</v>
      </c>
      <c r="I13" s="145"/>
      <c r="J13" s="34"/>
    </row>
    <row r="14" spans="1:10" ht="15" customHeight="1">
      <c r="A14" s="37" t="s">
        <v>36</v>
      </c>
      <c r="B14" s="38" t="s">
        <v>37</v>
      </c>
      <c r="C14" s="39">
        <f>SUM(rozpočet!F34)</f>
        <v>0</v>
      </c>
      <c r="D14" s="146" t="s">
        <v>38</v>
      </c>
      <c r="E14" s="147"/>
      <c r="F14" s="39">
        <v>0</v>
      </c>
      <c r="G14" s="146" t="s">
        <v>39</v>
      </c>
      <c r="H14" s="147"/>
      <c r="I14" s="40">
        <v>0</v>
      </c>
      <c r="J14" s="34"/>
    </row>
    <row r="15" spans="1:11" ht="15" customHeight="1">
      <c r="A15" s="37"/>
      <c r="B15" s="38" t="s">
        <v>40</v>
      </c>
      <c r="C15" s="39">
        <v>0</v>
      </c>
      <c r="D15" s="146" t="s">
        <v>41</v>
      </c>
      <c r="E15" s="147"/>
      <c r="F15" s="39">
        <v>0</v>
      </c>
      <c r="G15" s="146" t="s">
        <v>42</v>
      </c>
      <c r="H15" s="147"/>
      <c r="I15" s="40">
        <v>0</v>
      </c>
      <c r="J15" s="34"/>
      <c r="K15" s="41"/>
    </row>
    <row r="16" spans="1:10" ht="15" customHeight="1">
      <c r="A16" s="37" t="s">
        <v>43</v>
      </c>
      <c r="B16" s="38" t="s">
        <v>37</v>
      </c>
      <c r="C16" s="39">
        <v>0</v>
      </c>
      <c r="D16" s="146" t="s">
        <v>44</v>
      </c>
      <c r="E16" s="147"/>
      <c r="F16" s="39">
        <v>0</v>
      </c>
      <c r="G16" s="146" t="s">
        <v>45</v>
      </c>
      <c r="H16" s="147"/>
      <c r="I16" s="40">
        <v>0</v>
      </c>
      <c r="J16" s="34"/>
    </row>
    <row r="17" spans="1:10" ht="15" customHeight="1">
      <c r="A17" s="37"/>
      <c r="B17" s="38" t="s">
        <v>40</v>
      </c>
      <c r="C17" s="39">
        <v>0</v>
      </c>
      <c r="D17" s="146"/>
      <c r="E17" s="147"/>
      <c r="F17" s="42"/>
      <c r="G17" s="146" t="s">
        <v>46</v>
      </c>
      <c r="H17" s="147"/>
      <c r="I17" s="40">
        <v>0</v>
      </c>
      <c r="J17" s="34"/>
    </row>
    <row r="18" spans="1:10" ht="15" customHeight="1">
      <c r="A18" s="37" t="s">
        <v>47</v>
      </c>
      <c r="B18" s="38" t="s">
        <v>37</v>
      </c>
      <c r="C18" s="39">
        <v>0</v>
      </c>
      <c r="D18" s="146"/>
      <c r="E18" s="147"/>
      <c r="F18" s="42"/>
      <c r="G18" s="146" t="s">
        <v>48</v>
      </c>
      <c r="H18" s="147"/>
      <c r="I18" s="40">
        <v>0</v>
      </c>
      <c r="J18" s="34"/>
    </row>
    <row r="19" spans="1:10" ht="15" customHeight="1">
      <c r="A19" s="37"/>
      <c r="B19" s="38" t="s">
        <v>40</v>
      </c>
      <c r="C19" s="39">
        <v>0</v>
      </c>
      <c r="D19" s="146"/>
      <c r="E19" s="147"/>
      <c r="F19" s="42"/>
      <c r="G19" s="146" t="s">
        <v>49</v>
      </c>
      <c r="H19" s="147"/>
      <c r="I19" s="40">
        <v>0</v>
      </c>
      <c r="J19" s="34"/>
    </row>
    <row r="20" spans="1:10" ht="15" customHeight="1">
      <c r="A20" s="148" t="s">
        <v>50</v>
      </c>
      <c r="B20" s="149"/>
      <c r="C20" s="39">
        <v>0</v>
      </c>
      <c r="D20" s="146"/>
      <c r="E20" s="147"/>
      <c r="F20" s="42"/>
      <c r="G20" s="146"/>
      <c r="H20" s="147"/>
      <c r="I20" s="43"/>
      <c r="J20" s="34"/>
    </row>
    <row r="21" spans="1:10" ht="15" customHeight="1">
      <c r="A21" s="148" t="s">
        <v>51</v>
      </c>
      <c r="B21" s="149"/>
      <c r="C21" s="39">
        <v>0</v>
      </c>
      <c r="D21" s="146"/>
      <c r="E21" s="147"/>
      <c r="F21" s="42"/>
      <c r="G21" s="146"/>
      <c r="H21" s="147"/>
      <c r="I21" s="43"/>
      <c r="J21" s="34"/>
    </row>
    <row r="22" spans="1:10" ht="16.5" customHeight="1">
      <c r="A22" s="148" t="s">
        <v>52</v>
      </c>
      <c r="B22" s="149"/>
      <c r="C22" s="39">
        <f>SUM(C14:C21)</f>
        <v>0</v>
      </c>
      <c r="D22" s="150" t="s">
        <v>53</v>
      </c>
      <c r="E22" s="149"/>
      <c r="F22" s="39">
        <f>SUM(F14:F21)</f>
        <v>0</v>
      </c>
      <c r="G22" s="150" t="s">
        <v>54</v>
      </c>
      <c r="H22" s="149"/>
      <c r="I22" s="40">
        <f>SUM(I14:I21)</f>
        <v>0</v>
      </c>
      <c r="J22" s="34"/>
    </row>
    <row r="23" spans="1:9" ht="12.75">
      <c r="A23" s="44"/>
      <c r="B23" s="45"/>
      <c r="C23" s="45"/>
      <c r="D23" s="45"/>
      <c r="E23" s="45"/>
      <c r="F23" s="45"/>
      <c r="G23" s="45"/>
      <c r="H23" s="45"/>
      <c r="I23" s="46"/>
    </row>
    <row r="24" spans="1:9" ht="15" customHeight="1">
      <c r="A24" s="151" t="s">
        <v>55</v>
      </c>
      <c r="B24" s="152"/>
      <c r="C24" s="47">
        <v>0</v>
      </c>
      <c r="D24" s="34"/>
      <c r="E24" s="34"/>
      <c r="F24" s="34"/>
      <c r="G24" s="34"/>
      <c r="H24" s="34"/>
      <c r="I24" s="48"/>
    </row>
    <row r="25" spans="1:10" ht="15" customHeight="1">
      <c r="A25" s="151" t="s">
        <v>56</v>
      </c>
      <c r="B25" s="152"/>
      <c r="C25" s="47">
        <v>0</v>
      </c>
      <c r="D25" s="153" t="s">
        <v>57</v>
      </c>
      <c r="E25" s="152"/>
      <c r="F25" s="47">
        <f>ROUND(C25*(14/100),2)</f>
        <v>0</v>
      </c>
      <c r="G25" s="153" t="s">
        <v>11</v>
      </c>
      <c r="H25" s="152"/>
      <c r="I25" s="49">
        <f>SUM(C24:C26)</f>
        <v>0</v>
      </c>
      <c r="J25" s="34"/>
    </row>
    <row r="26" spans="1:10" ht="15" customHeight="1">
      <c r="A26" s="151" t="s">
        <v>58</v>
      </c>
      <c r="B26" s="152"/>
      <c r="C26" s="47">
        <f>C22+F22*I22</f>
        <v>0</v>
      </c>
      <c r="D26" s="153" t="s">
        <v>5</v>
      </c>
      <c r="E26" s="152"/>
      <c r="F26" s="47">
        <f>ROUND(C26*(21/100),2)</f>
        <v>0</v>
      </c>
      <c r="G26" s="153" t="s">
        <v>59</v>
      </c>
      <c r="H26" s="152"/>
      <c r="I26" s="49">
        <f>SUM(F25:F26)+I25</f>
        <v>0</v>
      </c>
      <c r="J26" s="34"/>
    </row>
    <row r="27" spans="1:9" ht="12.75">
      <c r="A27" s="50"/>
      <c r="B27" s="34"/>
      <c r="C27" s="34"/>
      <c r="D27" s="34"/>
      <c r="E27" s="34"/>
      <c r="F27" s="34"/>
      <c r="G27" s="34"/>
      <c r="H27" s="34"/>
      <c r="I27" s="48"/>
    </row>
    <row r="28" spans="1:10" ht="14.25" customHeight="1">
      <c r="A28" s="154" t="s">
        <v>60</v>
      </c>
      <c r="B28" s="155"/>
      <c r="C28" s="156"/>
      <c r="D28" s="157" t="s">
        <v>61</v>
      </c>
      <c r="E28" s="155"/>
      <c r="F28" s="156"/>
      <c r="G28" s="157" t="s">
        <v>62</v>
      </c>
      <c r="H28" s="155"/>
      <c r="I28" s="158"/>
      <c r="J28" s="34"/>
    </row>
    <row r="29" spans="1:10" ht="14.25" customHeight="1">
      <c r="A29" s="159"/>
      <c r="B29" s="160"/>
      <c r="C29" s="161"/>
      <c r="D29" s="162"/>
      <c r="E29" s="160"/>
      <c r="F29" s="161"/>
      <c r="G29" s="162"/>
      <c r="H29" s="160"/>
      <c r="I29" s="163"/>
      <c r="J29" s="34"/>
    </row>
    <row r="30" spans="1:10" ht="14.25" customHeight="1">
      <c r="A30" s="159"/>
      <c r="B30" s="160"/>
      <c r="C30" s="161"/>
      <c r="D30" s="162"/>
      <c r="E30" s="160"/>
      <c r="F30" s="161"/>
      <c r="G30" s="162"/>
      <c r="H30" s="160"/>
      <c r="I30" s="163"/>
      <c r="J30" s="34"/>
    </row>
    <row r="31" spans="1:10" ht="14.25" customHeight="1">
      <c r="A31" s="159"/>
      <c r="B31" s="160"/>
      <c r="C31" s="161"/>
      <c r="D31" s="162"/>
      <c r="E31" s="160"/>
      <c r="F31" s="161"/>
      <c r="G31" s="162"/>
      <c r="H31" s="160"/>
      <c r="I31" s="163"/>
      <c r="J31" s="34"/>
    </row>
    <row r="32" spans="1:10" ht="14.25" customHeight="1" thickBot="1">
      <c r="A32" s="164" t="s">
        <v>63</v>
      </c>
      <c r="B32" s="165"/>
      <c r="C32" s="166"/>
      <c r="D32" s="167" t="s">
        <v>63</v>
      </c>
      <c r="E32" s="165"/>
      <c r="F32" s="166"/>
      <c r="G32" s="167" t="s">
        <v>63</v>
      </c>
      <c r="H32" s="165"/>
      <c r="I32" s="168"/>
      <c r="J32" s="34"/>
    </row>
    <row r="33" spans="1:9" ht="12.75">
      <c r="A33" s="34"/>
      <c r="B33" s="34"/>
      <c r="C33" s="34"/>
      <c r="D33" s="34"/>
      <c r="E33" s="34"/>
      <c r="F33" s="34"/>
      <c r="G33" s="34"/>
      <c r="H33" s="34"/>
      <c r="I33" s="34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tabSelected="1" zoomScalePageLayoutView="0" workbookViewId="0" topLeftCell="A1">
      <selection activeCell="B10" sqref="B10"/>
    </sheetView>
  </sheetViews>
  <sheetFormatPr defaultColWidth="10.5" defaultRowHeight="12" customHeight="1"/>
  <cols>
    <col min="1" max="1" width="16.33203125" style="2" customWidth="1"/>
    <col min="2" max="2" width="93.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61" hidden="1" customWidth="1"/>
    <col min="8" max="8" width="10.5" style="62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12.75" customHeight="1">
      <c r="A1" s="19" t="s">
        <v>65</v>
      </c>
      <c r="B1" s="7" t="s">
        <v>96</v>
      </c>
      <c r="C1" s="20" t="s">
        <v>4</v>
      </c>
      <c r="D1" s="7"/>
      <c r="E1" s="7"/>
      <c r="F1" s="7"/>
      <c r="G1" s="57"/>
      <c r="H1" s="56"/>
    </row>
    <row r="2" spans="1:8" s="6" customFormat="1" ht="12.75" customHeight="1">
      <c r="A2" s="19" t="s">
        <v>95</v>
      </c>
      <c r="B2" s="7"/>
      <c r="C2" s="7"/>
      <c r="D2" s="7"/>
      <c r="E2" s="14"/>
      <c r="F2" s="7"/>
      <c r="G2" s="57"/>
      <c r="H2" s="56"/>
    </row>
    <row r="3" spans="1:8" s="6" customFormat="1" ht="13.5" customHeight="1">
      <c r="A3" s="8"/>
      <c r="B3" s="7" t="s">
        <v>90</v>
      </c>
      <c r="C3" s="8"/>
      <c r="D3" s="7"/>
      <c r="E3" s="7"/>
      <c r="F3" s="7"/>
      <c r="G3" s="57"/>
      <c r="H3" s="56"/>
    </row>
    <row r="4" spans="1:8" s="6" customFormat="1" ht="1.5" customHeight="1">
      <c r="A4" s="9"/>
      <c r="B4" s="10"/>
      <c r="C4" s="11"/>
      <c r="D4" s="10"/>
      <c r="E4" s="12"/>
      <c r="F4" s="13"/>
      <c r="G4" s="58"/>
      <c r="H4" s="56"/>
    </row>
    <row r="5" spans="1:8" s="6" customFormat="1" ht="20.25" customHeight="1">
      <c r="A5" s="14" t="s">
        <v>13</v>
      </c>
      <c r="B5" s="14"/>
      <c r="C5" s="17"/>
      <c r="D5" s="14"/>
      <c r="E5" s="14"/>
      <c r="F5" s="14"/>
      <c r="G5" s="59"/>
      <c r="H5" s="56"/>
    </row>
    <row r="6" spans="1:8" s="6" customFormat="1" ht="12.75" customHeight="1">
      <c r="A6" s="14" t="s">
        <v>1</v>
      </c>
      <c r="B6" s="14"/>
      <c r="C6" s="17"/>
      <c r="D6" s="14" t="s">
        <v>66</v>
      </c>
      <c r="E6" s="14" t="s">
        <v>78</v>
      </c>
      <c r="F6" s="54" t="s">
        <v>4</v>
      </c>
      <c r="G6" s="59" t="s">
        <v>66</v>
      </c>
      <c r="H6" s="56"/>
    </row>
    <row r="7" spans="1:8" s="6" customFormat="1" ht="12.75" customHeight="1">
      <c r="A7" s="14" t="s">
        <v>64</v>
      </c>
      <c r="B7" s="15"/>
      <c r="C7" s="18"/>
      <c r="D7" s="15" t="s">
        <v>67</v>
      </c>
      <c r="E7" s="109">
        <v>44511</v>
      </c>
      <c r="F7" s="55" t="s">
        <v>4</v>
      </c>
      <c r="G7" s="59" t="s">
        <v>67</v>
      </c>
      <c r="H7" s="56"/>
    </row>
    <row r="8" spans="1:8" s="6" customFormat="1" ht="6.75" customHeight="1" thickBot="1">
      <c r="A8" s="16"/>
      <c r="B8" s="16"/>
      <c r="C8" s="16"/>
      <c r="D8" s="16"/>
      <c r="E8" s="16" t="s">
        <v>4</v>
      </c>
      <c r="F8" s="16"/>
      <c r="G8" s="60"/>
      <c r="H8" s="56"/>
    </row>
    <row r="9" spans="1:10" s="21" customFormat="1" ht="35.25" customHeight="1">
      <c r="A9" s="79" t="s">
        <v>77</v>
      </c>
      <c r="B9" s="22" t="s">
        <v>6</v>
      </c>
      <c r="C9" s="23" t="s">
        <v>0</v>
      </c>
      <c r="D9" s="22" t="s">
        <v>7</v>
      </c>
      <c r="E9" s="22" t="s">
        <v>8</v>
      </c>
      <c r="F9" s="24" t="s">
        <v>9</v>
      </c>
      <c r="G9" s="63" t="s">
        <v>74</v>
      </c>
      <c r="H9" s="64" t="s">
        <v>75</v>
      </c>
      <c r="I9" s="52"/>
      <c r="J9" s="52" t="s">
        <v>68</v>
      </c>
    </row>
    <row r="10" spans="1:11" s="21" customFormat="1" ht="15.75">
      <c r="A10" s="89"/>
      <c r="B10" s="115" t="s">
        <v>97</v>
      </c>
      <c r="C10" s="91"/>
      <c r="D10" s="92"/>
      <c r="E10" s="93"/>
      <c r="F10" s="94"/>
      <c r="G10" s="65"/>
      <c r="H10" s="66"/>
      <c r="I10" s="67"/>
      <c r="J10" s="52"/>
      <c r="K10" s="80"/>
    </row>
    <row r="11" spans="1:11" s="21" customFormat="1" ht="15">
      <c r="A11" s="89">
        <v>113728</v>
      </c>
      <c r="B11" s="90" t="s">
        <v>89</v>
      </c>
      <c r="C11" s="91" t="s">
        <v>70</v>
      </c>
      <c r="D11" s="92">
        <v>52</v>
      </c>
      <c r="E11" s="93"/>
      <c r="F11" s="94">
        <f>E11*D11</f>
        <v>0</v>
      </c>
      <c r="G11" s="65"/>
      <c r="H11" s="66"/>
      <c r="I11" s="67"/>
      <c r="J11" s="52"/>
      <c r="K11" s="80"/>
    </row>
    <row r="12" spans="1:21" s="21" customFormat="1" ht="15">
      <c r="A12" s="89" t="s">
        <v>79</v>
      </c>
      <c r="B12" s="90" t="s">
        <v>84</v>
      </c>
      <c r="C12" s="91" t="s">
        <v>2</v>
      </c>
      <c r="D12" s="92">
        <v>150</v>
      </c>
      <c r="E12" s="93"/>
      <c r="F12" s="94">
        <f>E12*D12</f>
        <v>0</v>
      </c>
      <c r="G12" s="65"/>
      <c r="H12" s="66"/>
      <c r="I12" s="67"/>
      <c r="J12" s="52"/>
      <c r="K12" s="82" t="s">
        <v>85</v>
      </c>
      <c r="L12" s="83"/>
      <c r="M12" s="83"/>
      <c r="N12" s="83"/>
      <c r="O12" s="83"/>
      <c r="P12" s="83"/>
      <c r="Q12" s="83"/>
      <c r="R12" s="83"/>
      <c r="S12" s="83"/>
      <c r="T12" s="84"/>
      <c r="U12" s="85"/>
    </row>
    <row r="13" spans="1:11" s="21" customFormat="1" ht="15">
      <c r="A13" s="89">
        <v>572213</v>
      </c>
      <c r="B13" s="90" t="s">
        <v>81</v>
      </c>
      <c r="C13" s="91" t="s">
        <v>2</v>
      </c>
      <c r="D13" s="92">
        <v>7020</v>
      </c>
      <c r="E13" s="93"/>
      <c r="F13" s="94">
        <f>E13*D13</f>
        <v>0</v>
      </c>
      <c r="G13" s="68" t="s">
        <v>4</v>
      </c>
      <c r="H13" s="69" t="s">
        <v>4</v>
      </c>
      <c r="I13" s="70"/>
      <c r="J13" s="53"/>
      <c r="K13" s="80"/>
    </row>
    <row r="14" spans="1:11" s="21" customFormat="1" ht="15">
      <c r="A14" s="89">
        <v>93918</v>
      </c>
      <c r="B14" s="90" t="s">
        <v>80</v>
      </c>
      <c r="C14" s="91" t="s">
        <v>2</v>
      </c>
      <c r="D14" s="92">
        <v>7020</v>
      </c>
      <c r="E14" s="93"/>
      <c r="F14" s="94">
        <f aca="true" t="shared" si="0" ref="F14:F19">E14*D14</f>
        <v>0</v>
      </c>
      <c r="G14" s="68"/>
      <c r="H14" s="71"/>
      <c r="I14" s="70"/>
      <c r="J14" s="53" t="s">
        <v>4</v>
      </c>
      <c r="K14" s="80"/>
    </row>
    <row r="15" spans="1:11" s="21" customFormat="1" ht="15">
      <c r="A15" s="89" t="s">
        <v>82</v>
      </c>
      <c r="B15" s="90" t="s">
        <v>83</v>
      </c>
      <c r="C15" s="91" t="s">
        <v>70</v>
      </c>
      <c r="D15" s="92">
        <v>79</v>
      </c>
      <c r="E15" s="93"/>
      <c r="F15" s="94">
        <f t="shared" si="0"/>
        <v>0</v>
      </c>
      <c r="G15" s="68"/>
      <c r="H15" s="71"/>
      <c r="I15" s="70"/>
      <c r="J15" s="53" t="s">
        <v>4</v>
      </c>
      <c r="K15" s="80"/>
    </row>
    <row r="16" spans="1:11" s="21" customFormat="1" ht="15">
      <c r="A16" s="95" t="s">
        <v>71</v>
      </c>
      <c r="B16" s="96" t="s">
        <v>73</v>
      </c>
      <c r="C16" s="91" t="s">
        <v>2</v>
      </c>
      <c r="D16" s="97">
        <v>3510</v>
      </c>
      <c r="E16" s="39"/>
      <c r="F16" s="98">
        <f>E16*D16</f>
        <v>0</v>
      </c>
      <c r="G16" s="68"/>
      <c r="H16" s="71"/>
      <c r="I16" s="70"/>
      <c r="J16" s="53"/>
      <c r="K16" s="80"/>
    </row>
    <row r="17" spans="1:11" s="51" customFormat="1" ht="15">
      <c r="A17" s="89">
        <v>919111</v>
      </c>
      <c r="B17" s="90" t="s">
        <v>88</v>
      </c>
      <c r="C17" s="91" t="s">
        <v>3</v>
      </c>
      <c r="D17" s="92">
        <v>36</v>
      </c>
      <c r="E17" s="93"/>
      <c r="F17" s="94">
        <f>E17*D17</f>
        <v>0</v>
      </c>
      <c r="G17" s="68"/>
      <c r="H17" s="71"/>
      <c r="I17" s="70"/>
      <c r="J17" s="53"/>
      <c r="K17" s="81"/>
    </row>
    <row r="18" spans="1:11" s="21" customFormat="1" ht="15">
      <c r="A18" s="89">
        <v>113761</v>
      </c>
      <c r="B18" s="90" t="s">
        <v>87</v>
      </c>
      <c r="C18" s="91" t="s">
        <v>3</v>
      </c>
      <c r="D18" s="92">
        <v>680</v>
      </c>
      <c r="E18" s="93"/>
      <c r="F18" s="94">
        <f>E18*D18</f>
        <v>0</v>
      </c>
      <c r="G18" s="68"/>
      <c r="H18" s="71"/>
      <c r="I18" s="70"/>
      <c r="J18" s="53" t="s">
        <v>4</v>
      </c>
      <c r="K18" s="80"/>
    </row>
    <row r="19" spans="1:11" s="21" customFormat="1" ht="15">
      <c r="A19" s="89">
        <v>931312</v>
      </c>
      <c r="B19" s="90" t="s">
        <v>76</v>
      </c>
      <c r="C19" s="91" t="s">
        <v>3</v>
      </c>
      <c r="D19" s="92">
        <v>680</v>
      </c>
      <c r="E19" s="93"/>
      <c r="F19" s="94">
        <f t="shared" si="0"/>
        <v>0</v>
      </c>
      <c r="G19" s="68"/>
      <c r="H19" s="71"/>
      <c r="I19" s="70"/>
      <c r="J19" s="53" t="s">
        <v>4</v>
      </c>
      <c r="K19" s="80"/>
    </row>
    <row r="20" spans="1:11" s="21" customFormat="1" ht="15">
      <c r="A20" s="99">
        <v>915111</v>
      </c>
      <c r="B20" s="100" t="s">
        <v>69</v>
      </c>
      <c r="C20" s="101" t="s">
        <v>2</v>
      </c>
      <c r="D20" s="92">
        <v>180</v>
      </c>
      <c r="E20" s="93"/>
      <c r="F20" s="102">
        <f>E20*D20</f>
        <v>0</v>
      </c>
      <c r="G20" s="68">
        <v>0.126</v>
      </c>
      <c r="H20" s="69">
        <f>D20*G20</f>
        <v>22.68</v>
      </c>
      <c r="I20" s="70"/>
      <c r="J20" s="53"/>
      <c r="K20" s="80"/>
    </row>
    <row r="21" spans="1:22" s="21" customFormat="1" ht="18.75" customHeight="1">
      <c r="A21" s="89">
        <v>915211</v>
      </c>
      <c r="B21" s="90" t="s">
        <v>72</v>
      </c>
      <c r="C21" s="91" t="s">
        <v>2</v>
      </c>
      <c r="D21" s="92">
        <v>21</v>
      </c>
      <c r="E21" s="93"/>
      <c r="F21" s="94">
        <f>E21*D21</f>
        <v>0</v>
      </c>
      <c r="G21" s="68"/>
      <c r="H21" s="71"/>
      <c r="I21" s="70"/>
      <c r="J21" s="86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88"/>
      <c r="V21" s="80"/>
    </row>
    <row r="22" spans="1:22" s="21" customFormat="1" ht="18.75" customHeight="1">
      <c r="A22" s="89" t="s">
        <v>79</v>
      </c>
      <c r="B22" s="90" t="s">
        <v>86</v>
      </c>
      <c r="C22" s="91" t="s">
        <v>10</v>
      </c>
      <c r="D22" s="92">
        <v>1</v>
      </c>
      <c r="E22" s="93"/>
      <c r="F22" s="94">
        <f>E22*D22</f>
        <v>0</v>
      </c>
      <c r="G22" s="68"/>
      <c r="H22" s="71"/>
      <c r="I22" s="70"/>
      <c r="J22" s="86"/>
      <c r="K22" s="87"/>
      <c r="L22" s="87"/>
      <c r="M22" s="87"/>
      <c r="N22" s="87"/>
      <c r="O22" s="87"/>
      <c r="P22" s="87"/>
      <c r="Q22" s="87"/>
      <c r="R22" s="87"/>
      <c r="S22" s="87"/>
      <c r="T22" s="88"/>
      <c r="U22" s="88"/>
      <c r="V22" s="80"/>
    </row>
    <row r="23" spans="1:22" s="21" customFormat="1" ht="18.75" customHeight="1">
      <c r="A23" s="110"/>
      <c r="B23" s="114" t="s">
        <v>93</v>
      </c>
      <c r="C23" s="111"/>
      <c r="D23" s="116"/>
      <c r="E23" s="113"/>
      <c r="F23" s="112"/>
      <c r="G23" s="68"/>
      <c r="H23" s="71"/>
      <c r="I23" s="70"/>
      <c r="J23" s="86"/>
      <c r="K23" s="87"/>
      <c r="L23" s="87"/>
      <c r="M23" s="87"/>
      <c r="N23" s="87"/>
      <c r="O23" s="87"/>
      <c r="P23" s="87"/>
      <c r="Q23" s="87"/>
      <c r="R23" s="87"/>
      <c r="S23" s="87"/>
      <c r="T23" s="88"/>
      <c r="U23" s="88"/>
      <c r="V23" s="80"/>
    </row>
    <row r="24" spans="1:22" s="21" customFormat="1" ht="18.75" customHeight="1">
      <c r="A24" s="89">
        <v>113728</v>
      </c>
      <c r="B24" s="90" t="s">
        <v>89</v>
      </c>
      <c r="C24" s="91" t="s">
        <v>70</v>
      </c>
      <c r="D24" s="92">
        <v>45</v>
      </c>
      <c r="E24" s="93"/>
      <c r="F24" s="94">
        <f aca="true" t="shared" si="1" ref="F24:F32">E24*D24</f>
        <v>0</v>
      </c>
      <c r="G24" s="68"/>
      <c r="H24" s="71"/>
      <c r="I24" s="70"/>
      <c r="J24" s="86"/>
      <c r="K24" s="87"/>
      <c r="L24" s="87"/>
      <c r="M24" s="87"/>
      <c r="N24" s="87"/>
      <c r="O24" s="87"/>
      <c r="P24" s="87"/>
      <c r="Q24" s="87"/>
      <c r="R24" s="87"/>
      <c r="S24" s="87"/>
      <c r="T24" s="88"/>
      <c r="U24" s="88"/>
      <c r="V24" s="80"/>
    </row>
    <row r="25" spans="1:22" s="21" customFormat="1" ht="18.75" customHeight="1">
      <c r="A25" s="89">
        <v>93918</v>
      </c>
      <c r="B25" s="90" t="s">
        <v>80</v>
      </c>
      <c r="C25" s="91" t="s">
        <v>2</v>
      </c>
      <c r="D25" s="92">
        <v>750</v>
      </c>
      <c r="E25" s="93"/>
      <c r="F25" s="94">
        <f t="shared" si="1"/>
        <v>0</v>
      </c>
      <c r="G25" s="68"/>
      <c r="H25" s="71"/>
      <c r="I25" s="70"/>
      <c r="J25" s="86"/>
      <c r="K25" s="87"/>
      <c r="L25" s="87"/>
      <c r="M25" s="87"/>
      <c r="N25" s="87"/>
      <c r="O25" s="87"/>
      <c r="P25" s="87"/>
      <c r="Q25" s="87"/>
      <c r="R25" s="87"/>
      <c r="S25" s="87"/>
      <c r="T25" s="88"/>
      <c r="U25" s="88"/>
      <c r="V25" s="80"/>
    </row>
    <row r="26" spans="1:22" s="21" customFormat="1" ht="18.75" customHeight="1">
      <c r="A26" s="89">
        <v>572213</v>
      </c>
      <c r="B26" s="90" t="s">
        <v>81</v>
      </c>
      <c r="C26" s="91" t="s">
        <v>2</v>
      </c>
      <c r="D26" s="92">
        <v>750</v>
      </c>
      <c r="E26" s="93"/>
      <c r="F26" s="94">
        <f t="shared" si="1"/>
        <v>0</v>
      </c>
      <c r="G26" s="68"/>
      <c r="H26" s="71"/>
      <c r="I26" s="70"/>
      <c r="J26" s="86"/>
      <c r="K26" s="87"/>
      <c r="L26" s="87"/>
      <c r="M26" s="87"/>
      <c r="N26" s="87"/>
      <c r="O26" s="87"/>
      <c r="P26" s="87"/>
      <c r="Q26" s="87"/>
      <c r="R26" s="87"/>
      <c r="S26" s="87"/>
      <c r="T26" s="88"/>
      <c r="U26" s="88"/>
      <c r="V26" s="80"/>
    </row>
    <row r="27" spans="1:22" s="21" customFormat="1" ht="18.75" customHeight="1">
      <c r="A27" s="89" t="s">
        <v>79</v>
      </c>
      <c r="B27" s="90" t="s">
        <v>84</v>
      </c>
      <c r="C27" s="91" t="s">
        <v>2</v>
      </c>
      <c r="D27" s="92">
        <v>140</v>
      </c>
      <c r="E27" s="93"/>
      <c r="F27" s="94">
        <f t="shared" si="1"/>
        <v>0</v>
      </c>
      <c r="G27" s="68"/>
      <c r="H27" s="71"/>
      <c r="I27" s="70"/>
      <c r="J27" s="86"/>
      <c r="K27" s="82" t="s">
        <v>85</v>
      </c>
      <c r="L27" s="83"/>
      <c r="M27" s="83"/>
      <c r="N27" s="83"/>
      <c r="O27" s="83"/>
      <c r="P27" s="83"/>
      <c r="Q27" s="83"/>
      <c r="R27" s="83"/>
      <c r="S27" s="83"/>
      <c r="T27" s="84"/>
      <c r="U27" s="85"/>
      <c r="V27" s="80"/>
    </row>
    <row r="28" spans="1:22" s="21" customFormat="1" ht="18.75" customHeight="1">
      <c r="A28" s="95" t="s">
        <v>71</v>
      </c>
      <c r="B28" s="96" t="s">
        <v>73</v>
      </c>
      <c r="C28" s="91" t="s">
        <v>2</v>
      </c>
      <c r="D28" s="97">
        <v>750</v>
      </c>
      <c r="E28" s="39"/>
      <c r="F28" s="98">
        <f t="shared" si="1"/>
        <v>0</v>
      </c>
      <c r="G28" s="68"/>
      <c r="H28" s="71"/>
      <c r="I28" s="70"/>
      <c r="J28" s="86"/>
      <c r="K28" s="87"/>
      <c r="L28" s="87"/>
      <c r="M28" s="87"/>
      <c r="N28" s="87"/>
      <c r="O28" s="87"/>
      <c r="P28" s="87"/>
      <c r="Q28" s="87"/>
      <c r="R28" s="87"/>
      <c r="S28" s="87"/>
      <c r="T28" s="88"/>
      <c r="U28" s="88"/>
      <c r="V28" s="80"/>
    </row>
    <row r="29" spans="1:22" s="21" customFormat="1" ht="18.75" customHeight="1">
      <c r="A29" s="89">
        <v>915211</v>
      </c>
      <c r="B29" s="90" t="s">
        <v>91</v>
      </c>
      <c r="C29" s="91" t="s">
        <v>2</v>
      </c>
      <c r="D29" s="92">
        <v>30</v>
      </c>
      <c r="E29" s="93"/>
      <c r="F29" s="94">
        <f t="shared" si="1"/>
        <v>0</v>
      </c>
      <c r="G29" s="68"/>
      <c r="H29" s="71"/>
      <c r="I29" s="70"/>
      <c r="J29" s="86"/>
      <c r="K29" s="87"/>
      <c r="L29" s="87"/>
      <c r="M29" s="87"/>
      <c r="N29" s="87"/>
      <c r="O29" s="87"/>
      <c r="P29" s="87"/>
      <c r="Q29" s="87"/>
      <c r="R29" s="87"/>
      <c r="S29" s="87"/>
      <c r="T29" s="88"/>
      <c r="U29" s="88"/>
      <c r="V29" s="80"/>
    </row>
    <row r="30" spans="1:22" s="21" customFormat="1" ht="18.75" customHeight="1">
      <c r="A30" s="99">
        <v>915111</v>
      </c>
      <c r="B30" s="100" t="s">
        <v>69</v>
      </c>
      <c r="C30" s="101" t="s">
        <v>2</v>
      </c>
      <c r="D30" s="92">
        <v>20</v>
      </c>
      <c r="E30" s="93"/>
      <c r="F30" s="102">
        <f t="shared" si="1"/>
        <v>0</v>
      </c>
      <c r="G30" s="68"/>
      <c r="H30" s="71"/>
      <c r="I30" s="70"/>
      <c r="J30" s="86"/>
      <c r="K30" s="87"/>
      <c r="L30" s="87"/>
      <c r="M30" s="87"/>
      <c r="N30" s="87"/>
      <c r="O30" s="87"/>
      <c r="P30" s="87"/>
      <c r="Q30" s="87"/>
      <c r="R30" s="87"/>
      <c r="S30" s="87"/>
      <c r="T30" s="88"/>
      <c r="U30" s="88"/>
      <c r="V30" s="80"/>
    </row>
    <row r="31" spans="1:22" s="21" customFormat="1" ht="18.75" customHeight="1">
      <c r="A31" s="89">
        <v>919111</v>
      </c>
      <c r="B31" s="90" t="s">
        <v>88</v>
      </c>
      <c r="C31" s="91" t="s">
        <v>3</v>
      </c>
      <c r="D31" s="92">
        <v>36</v>
      </c>
      <c r="E31" s="93"/>
      <c r="F31" s="94">
        <f t="shared" si="1"/>
        <v>0</v>
      </c>
      <c r="G31" s="68"/>
      <c r="H31" s="71"/>
      <c r="I31" s="70"/>
      <c r="J31" s="86"/>
      <c r="K31" s="87"/>
      <c r="L31" s="87"/>
      <c r="M31" s="87"/>
      <c r="N31" s="87"/>
      <c r="O31" s="87"/>
      <c r="P31" s="87"/>
      <c r="Q31" s="87"/>
      <c r="R31" s="87"/>
      <c r="S31" s="87"/>
      <c r="T31" s="88"/>
      <c r="U31" s="88"/>
      <c r="V31" s="80"/>
    </row>
    <row r="32" spans="1:22" s="21" customFormat="1" ht="18.75" customHeight="1">
      <c r="A32" s="89">
        <v>113761</v>
      </c>
      <c r="B32" s="90" t="s">
        <v>87</v>
      </c>
      <c r="C32" s="91" t="s">
        <v>3</v>
      </c>
      <c r="D32" s="92">
        <v>120</v>
      </c>
      <c r="E32" s="93"/>
      <c r="F32" s="94">
        <f t="shared" si="1"/>
        <v>0</v>
      </c>
      <c r="G32" s="68"/>
      <c r="H32" s="71"/>
      <c r="I32" s="70"/>
      <c r="J32" s="86"/>
      <c r="K32" s="87"/>
      <c r="L32" s="87"/>
      <c r="M32" s="87"/>
      <c r="N32" s="87"/>
      <c r="O32" s="87"/>
      <c r="P32" s="87"/>
      <c r="Q32" s="87"/>
      <c r="R32" s="87"/>
      <c r="S32" s="87"/>
      <c r="T32" s="88"/>
      <c r="U32" s="88"/>
      <c r="V32" s="80"/>
    </row>
    <row r="33" spans="1:22" s="21" customFormat="1" ht="18.75" customHeight="1" thickBot="1">
      <c r="A33" s="103">
        <v>931312</v>
      </c>
      <c r="B33" s="104" t="s">
        <v>76</v>
      </c>
      <c r="C33" s="105" t="s">
        <v>3</v>
      </c>
      <c r="D33" s="106">
        <v>120</v>
      </c>
      <c r="E33" s="107"/>
      <c r="F33" s="108">
        <f>E33*D33</f>
        <v>0</v>
      </c>
      <c r="G33" s="68"/>
      <c r="H33" s="71"/>
      <c r="I33" s="70"/>
      <c r="J33" s="86"/>
      <c r="K33" s="87"/>
      <c r="L33" s="87"/>
      <c r="M33" s="87"/>
      <c r="N33" s="87"/>
      <c r="O33" s="87"/>
      <c r="P33" s="87"/>
      <c r="Q33" s="87"/>
      <c r="R33" s="87"/>
      <c r="S33" s="87"/>
      <c r="T33" s="88"/>
      <c r="U33" s="88"/>
      <c r="V33" s="80"/>
    </row>
    <row r="34" spans="1:10" s="21" customFormat="1" ht="15">
      <c r="A34" s="76"/>
      <c r="B34" s="77" t="s">
        <v>11</v>
      </c>
      <c r="C34" s="77"/>
      <c r="D34" s="77"/>
      <c r="E34" s="78" t="s">
        <v>4</v>
      </c>
      <c r="F34" s="117">
        <f>SUM(F10:F33)</f>
        <v>0</v>
      </c>
      <c r="G34" s="73"/>
      <c r="H34" s="73"/>
      <c r="I34" s="74"/>
      <c r="J34" s="75"/>
    </row>
    <row r="35" spans="1:10" s="21" customFormat="1" ht="15">
      <c r="A35" s="26"/>
      <c r="B35" s="25" t="s">
        <v>5</v>
      </c>
      <c r="C35" s="25"/>
      <c r="D35" s="25"/>
      <c r="E35" s="27" t="s">
        <v>4</v>
      </c>
      <c r="F35" s="28">
        <f>F34*0.21</f>
        <v>0</v>
      </c>
      <c r="G35" s="73"/>
      <c r="H35" s="73"/>
      <c r="I35" s="74"/>
      <c r="J35" s="75"/>
    </row>
    <row r="36" spans="1:10" s="21" customFormat="1" ht="15.75" thickBot="1">
      <c r="A36" s="29"/>
      <c r="B36" s="30" t="s">
        <v>12</v>
      </c>
      <c r="C36" s="30"/>
      <c r="D36" s="30"/>
      <c r="E36" s="31" t="s">
        <v>4</v>
      </c>
      <c r="F36" s="32">
        <f>F35+F34</f>
        <v>0</v>
      </c>
      <c r="G36" s="73"/>
      <c r="H36" s="73"/>
      <c r="I36" s="74"/>
      <c r="J36" s="75"/>
    </row>
    <row r="37" spans="7:10" ht="24" customHeight="1">
      <c r="G37" s="73"/>
      <c r="H37" s="73"/>
      <c r="I37" s="74"/>
      <c r="J37" s="75"/>
    </row>
    <row r="38" spans="7:10" ht="12" customHeight="1">
      <c r="G38" s="73"/>
      <c r="H38" s="73"/>
      <c r="I38" s="74"/>
      <c r="J38" s="75"/>
    </row>
    <row r="39" spans="7:10" ht="12" customHeight="1">
      <c r="G39" s="73"/>
      <c r="H39" s="73"/>
      <c r="I39" s="74"/>
      <c r="J39" s="75"/>
    </row>
    <row r="40" spans="7:10" ht="12" customHeight="1">
      <c r="G40" s="72"/>
      <c r="H40" s="72"/>
      <c r="I40" s="21"/>
      <c r="J40" s="21"/>
    </row>
    <row r="41" spans="7:10" ht="12" customHeight="1">
      <c r="G41" s="72"/>
      <c r="H41" s="72"/>
      <c r="I41" s="21"/>
      <c r="J41" s="21"/>
    </row>
    <row r="42" spans="7:10" ht="12" customHeight="1">
      <c r="G42" s="72"/>
      <c r="H42" s="72"/>
      <c r="I42" s="21"/>
      <c r="J42" s="21"/>
    </row>
  </sheetData>
  <sheetProtection/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Luděk Beneš</cp:lastModifiedBy>
  <cp:lastPrinted>2021-04-01T13:32:17Z</cp:lastPrinted>
  <dcterms:created xsi:type="dcterms:W3CDTF">2014-05-16T09:31:30Z</dcterms:created>
  <dcterms:modified xsi:type="dcterms:W3CDTF">2022-02-02T12:31:47Z</dcterms:modified>
  <cp:category/>
  <cp:version/>
  <cp:contentType/>
  <cp:contentStatus/>
</cp:coreProperties>
</file>