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defaultThemeVersion="124226"/>
  <bookViews>
    <workbookView xWindow="480" yWindow="90" windowWidth="27795" windowHeight="1411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<sst xmlns="http://schemas.openxmlformats.org/spreadsheetml/2006/main" count="186" uniqueCount="97">
  <si>
    <t xml:space="preserve"> </t>
  </si>
  <si>
    <t>Modře doplní dodavatel</t>
  </si>
  <si>
    <t>Položka</t>
  </si>
  <si>
    <t>Výkon / dodávka prací</t>
  </si>
  <si>
    <t>počet</t>
  </si>
  <si>
    <t>jedn.</t>
  </si>
  <si>
    <t>cena</t>
  </si>
  <si>
    <t>m.j.</t>
  </si>
  <si>
    <t>Kč</t>
  </si>
  <si>
    <t>1.</t>
  </si>
  <si>
    <t xml:space="preserve">VRTÁNÍ  A  ODKRYVNÉ  PRÁCE </t>
  </si>
  <si>
    <t>1.1.</t>
  </si>
  <si>
    <r>
      <t>A-</t>
    </r>
    <r>
      <rPr>
        <sz val="9"/>
        <rFont val="Arial CE"/>
        <family val="2"/>
      </rPr>
      <t xml:space="preserve"> VRTNÉ PRÁCE </t>
    </r>
  </si>
  <si>
    <t>Jádrové vrty vrtané TK v hloubkovém intervalu 0,0 - 10,0 m</t>
  </si>
  <si>
    <t>bm</t>
  </si>
  <si>
    <t>Jádrové vrty vrtané TK v hloubce &gt; 10,0 m</t>
  </si>
  <si>
    <t>ks</t>
  </si>
  <si>
    <t>1.2.</t>
  </si>
  <si>
    <r>
      <t>B-</t>
    </r>
    <r>
      <rPr>
        <sz val="9"/>
        <rFont val="Arial CE"/>
        <family val="2"/>
      </rPr>
      <t xml:space="preserve"> SOUVISEJÍCÍ PRÁCE </t>
    </r>
  </si>
  <si>
    <t>Příprava sondážního pracoviště pro vrty vrtané TK</t>
  </si>
  <si>
    <t>prac.</t>
  </si>
  <si>
    <t>kpl</t>
  </si>
  <si>
    <t>Provozní pažení a odpažení vrtů</t>
  </si>
  <si>
    <t>hod.</t>
  </si>
  <si>
    <t>Likvidace vrtů hutněným záhozem</t>
  </si>
  <si>
    <t>m</t>
  </si>
  <si>
    <t>Skartace vrtného jádra</t>
  </si>
  <si>
    <t>Doprava vrtné a doprovodné techniky</t>
  </si>
  <si>
    <t>km</t>
  </si>
  <si>
    <t>Škody na pozemcích (odhad nákladů celkem)*)</t>
  </si>
  <si>
    <t>1.3.</t>
  </si>
  <si>
    <r>
      <t>C-</t>
    </r>
    <r>
      <rPr>
        <sz val="9"/>
        <rFont val="Arial CE"/>
        <family val="2"/>
      </rPr>
      <t xml:space="preserve"> ODBĚR VZORKŮ</t>
    </r>
  </si>
  <si>
    <t>Odběr vzorků  zemin / hornin - porušené - třída 3B</t>
  </si>
  <si>
    <t>Odběr vzorků  zemin / hornin - technologické - třída 3B</t>
  </si>
  <si>
    <t>Odběr vzorků  zemin / hornin - neporušené -  třída 1 (2) A - vtlačným břitovým odběrákem</t>
  </si>
  <si>
    <t>Doprava vzorků do laboratoře</t>
  </si>
  <si>
    <t>dílčí mezisoučet - pol. 1.</t>
  </si>
  <si>
    <t>bez DPH</t>
  </si>
  <si>
    <t>2.</t>
  </si>
  <si>
    <t>zk.</t>
  </si>
  <si>
    <t>3.</t>
  </si>
  <si>
    <t>Zpracování dat, vypracování závěrečné zprávy</t>
  </si>
  <si>
    <t>4.</t>
  </si>
  <si>
    <t>LABORATORNÍ PRÁCE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</si>
  <si>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</si>
  <si>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</si>
  <si>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 s časovým průběhem</t>
  </si>
  <si>
    <t>Zkoušky vzorků 1 (2) A (neporušených vzorků) - stanovení bobtnacího tlaku / prosedavosti</t>
  </si>
  <si>
    <t>Technologické rozbory (PS + CBR + CBRsat + IBI)</t>
  </si>
  <si>
    <t>Technologické rozbory s přidáním pojiva  (PS + CBR + CBR s aditivy + IBI s aditivy)</t>
  </si>
  <si>
    <t>Zpracování souhrnné zprávy o laboratorních zkouškách</t>
  </si>
  <si>
    <t>dílčí mezisoučet - pol. 4.</t>
  </si>
  <si>
    <t>5.</t>
  </si>
  <si>
    <t>GEODETICKÉ PRÁCE</t>
  </si>
  <si>
    <t xml:space="preserve">Vytýčení sond a polních zkoušek </t>
  </si>
  <si>
    <t>Polohopisné a výškopisné zaměření sond a zk.  JTSK, Bpv</t>
  </si>
  <si>
    <t>Doprava měřící aparatury a měřičské skupiny</t>
  </si>
  <si>
    <t>Vytyčení a ověření podzemních inž. sítí</t>
  </si>
  <si>
    <t>Zajištění vstupu na pozemky</t>
  </si>
  <si>
    <t>dílčí mezisoučet - pol. 5.</t>
  </si>
  <si>
    <t>6.</t>
  </si>
  <si>
    <t>HYDROGEOLOGICKÉ PRÁCE</t>
  </si>
  <si>
    <t>Rešerše archivních podkladů</t>
  </si>
  <si>
    <t>Rekognoskace terénu</t>
  </si>
  <si>
    <t>Sled a řízení prací, hydrogeologická dokumentace</t>
  </si>
  <si>
    <t>Vsakovací zkoušky</t>
  </si>
  <si>
    <t>Provizorní vystrojení vrtů pro realizaci vsakovacích zkoušek a Slug testů</t>
  </si>
  <si>
    <t>Dopravní náklady</t>
  </si>
  <si>
    <t>dílčí mezisoučet - pol. 6.</t>
  </si>
  <si>
    <t>PEDOLOGICKÝ PRŮZKUM</t>
  </si>
  <si>
    <t>Pedologické terénní sondování</t>
  </si>
  <si>
    <t>Klasifikace půdních typů, zpracování mapy skrývkových oblastí, vypracování závěrečné zprávy</t>
  </si>
  <si>
    <t xml:space="preserve">Doprava </t>
  </si>
  <si>
    <t>dílčí mezisoučet - pol. 7.</t>
  </si>
  <si>
    <t>VÝKONY GEOLOGICKÉ SLUŽBY</t>
  </si>
  <si>
    <t>Přípravné práce - rešerše podkladů</t>
  </si>
  <si>
    <t>Sled, řízení, koordinace sondážních prací, GT dozor</t>
  </si>
  <si>
    <t>Geologická dokumentace průzkumných sond</t>
  </si>
  <si>
    <t>Inženýrskogeologické mapování</t>
  </si>
  <si>
    <t>Hydrogeologické mapování</t>
  </si>
  <si>
    <t>Inženýrskogeologické a hydrogeologické zhodnocení zájmového území</t>
  </si>
  <si>
    <t>Vyhodnocení geotechnických vlastností zemin a hornin</t>
  </si>
  <si>
    <t>Zpracování předběžné zprávy</t>
  </si>
  <si>
    <t>Zpracování závěrečné zprávy (včetně graf. a digitálních výstupů, fotodokumentace)</t>
  </si>
  <si>
    <t>Celkem (45% ze základu položek 1-8)</t>
  </si>
  <si>
    <t>základ</t>
  </si>
  <si>
    <t>dílčí mezisoučet - pol. 9.</t>
  </si>
  <si>
    <t>cena celkem bez DPH</t>
  </si>
  <si>
    <t xml:space="preserve">R E K A P I T U L A C E </t>
  </si>
  <si>
    <t>Celkem bez DPH</t>
  </si>
  <si>
    <t>DPH</t>
  </si>
  <si>
    <t>Včetně DPH</t>
  </si>
  <si>
    <t>Celkem:</t>
  </si>
  <si>
    <t>Celkem včetně DPH</t>
  </si>
  <si>
    <t>VÝKAZ VÝMĚR - II/245 Čelákovice, obchvat - PoGTP</t>
  </si>
  <si>
    <t>Příloha 2: Výkaz výměr</t>
  </si>
  <si>
    <t>*) Pozn. Dodavatel neoceňuje. Jedná se o pevnou cenu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</si>
</sst>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&quot;"/>
    <numFmt numFmtId="166" formatCode="0.0"/>
    <numFmt numFmtId="167" formatCode="mmmm\ d\,\ yyyy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Times New Roman CE"/>
      <family val="2"/>
    </font>
    <font>
      <sz val="9"/>
      <name val="Arial CE"/>
      <family val="2"/>
    </font>
    <font>
      <sz val="9"/>
      <name val="Times New Roman CE"/>
      <family val="2"/>
    </font>
    <font>
      <b/>
      <sz val="9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 CE"/>
      <family val="2"/>
    </font>
    <font>
      <sz val="10"/>
      <name val="Times New Roman CE"/>
      <family val="2"/>
    </font>
    <font>
      <b/>
      <sz val="10"/>
      <name val="Arial"/>
      <family val="2"/>
    </font>
    <font>
      <i/>
      <sz val="9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Arial CE"/>
      <family val="2"/>
    </font>
    <font>
      <sz val="9"/>
      <color rgb="FF000000"/>
      <name val="Arial CE"/>
      <family val="2"/>
    </font>
    <font>
      <sz val="9"/>
      <color rgb="FF000000"/>
      <name val="Arial"/>
      <family val="2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b/>
      <u val="single"/>
      <sz val="9"/>
      <color rgb="FFFF0000"/>
      <name val="Arial CE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43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24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 applyFill="0" applyBorder="0" applyAlignment="0" applyProtection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 applyNumberFormat="0" applyFill="0" applyBorder="0">
      <alignment/>
      <protection locked="0"/>
    </xf>
    <xf numFmtId="0" fontId="26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210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 vertical="top"/>
    </xf>
    <xf numFmtId="3" fontId="8" fillId="0" borderId="4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9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1" fontId="7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 vertical="top"/>
    </xf>
    <xf numFmtId="3" fontId="8" fillId="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3" fillId="0" borderId="10" xfId="0" applyNumberFormat="1" applyFont="1" applyFill="1" applyBorder="1" applyAlignment="1" quotePrefix="1">
      <alignment horizontal="right"/>
    </xf>
    <xf numFmtId="165" fontId="10" fillId="0" borderId="1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9" xfId="0" applyFont="1" applyFill="1" applyBorder="1" applyAlignment="1" quotePrefix="1">
      <alignment horizontal="right"/>
    </xf>
    <xf numFmtId="0" fontId="5" fillId="0" borderId="12" xfId="0" applyFont="1" applyFill="1" applyBorder="1"/>
    <xf numFmtId="0" fontId="5" fillId="0" borderId="9" xfId="0" applyFont="1" applyFill="1" applyBorder="1" applyAlignment="1" quotePrefix="1">
      <alignment horizontal="right"/>
    </xf>
    <xf numFmtId="1" fontId="2" fillId="0" borderId="5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49" fontId="5" fillId="0" borderId="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20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8" fillId="0" borderId="12" xfId="20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left"/>
    </xf>
    <xf numFmtId="164" fontId="8" fillId="0" borderId="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0" xfId="0" applyFont="1" applyFill="1" applyBorder="1"/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 quotePrefix="1">
      <alignment horizontal="center"/>
    </xf>
    <xf numFmtId="0" fontId="2" fillId="0" borderId="2" xfId="0" applyFont="1" applyFill="1" applyBorder="1" applyAlignment="1" quotePrefix="1">
      <alignment horizontal="left"/>
    </xf>
    <xf numFmtId="0" fontId="2" fillId="0" borderId="2" xfId="0" applyFont="1" applyFill="1" applyBorder="1"/>
    <xf numFmtId="0" fontId="2" fillId="0" borderId="25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0" xfId="0" applyFont="1" applyFill="1" applyBorder="1" applyAlignment="1" quotePrefix="1">
      <alignment horizontal="center"/>
    </xf>
    <xf numFmtId="0" fontId="3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3" fontId="8" fillId="2" borderId="8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1" fontId="21" fillId="0" borderId="8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3" fillId="0" borderId="9" xfId="0" applyFont="1" applyFill="1" applyBorder="1" applyAlignment="1" quotePrefix="1">
      <alignment horizontal="right"/>
    </xf>
    <xf numFmtId="0" fontId="12" fillId="0" borderId="26" xfId="0" applyFont="1" applyFill="1" applyBorder="1" applyAlignment="1" quotePrefix="1">
      <alignment horizontal="right"/>
    </xf>
    <xf numFmtId="0" fontId="12" fillId="0" borderId="26" xfId="0" applyFont="1" applyFill="1" applyBorder="1"/>
    <xf numFmtId="3" fontId="12" fillId="0" borderId="26" xfId="0" applyNumberFormat="1" applyFont="1" applyFill="1" applyBorder="1"/>
    <xf numFmtId="0" fontId="12" fillId="0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/>
    </xf>
    <xf numFmtId="0" fontId="8" fillId="0" borderId="0" xfId="20" applyFont="1" applyFill="1" applyBorder="1" applyAlignment="1">
      <alignment horizontal="center"/>
      <protection/>
    </xf>
    <xf numFmtId="0" fontId="8" fillId="0" borderId="27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8" xfId="0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12" xfId="0" applyFont="1" applyFill="1" applyBorder="1" applyAlignment="1">
      <alignment horizontal="center"/>
    </xf>
    <xf numFmtId="0" fontId="17" fillId="0" borderId="0" xfId="0" applyFont="1" applyFill="1" applyBorder="1"/>
    <xf numFmtId="0" fontId="3" fillId="0" borderId="20" xfId="0" applyFont="1" applyFill="1" applyBorder="1"/>
    <xf numFmtId="3" fontId="18" fillId="0" borderId="6" xfId="0" applyNumberFormat="1" applyFont="1" applyFill="1" applyBorder="1" applyAlignment="1">
      <alignment horizontal="right"/>
    </xf>
    <xf numFmtId="164" fontId="18" fillId="0" borderId="7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3" fillId="0" borderId="2" xfId="0" applyFont="1" applyFill="1" applyBorder="1" applyAlignment="1">
      <alignment horizontal="right"/>
    </xf>
    <xf numFmtId="3" fontId="17" fillId="0" borderId="2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17" fillId="0" borderId="0" xfId="0" applyNumberFormat="1" applyFont="1" applyFill="1" applyBorder="1"/>
    <xf numFmtId="0" fontId="3" fillId="0" borderId="20" xfId="0" applyFont="1" applyFill="1" applyBorder="1" applyAlignment="1">
      <alignment horizontal="right"/>
    </xf>
    <xf numFmtId="3" fontId="17" fillId="0" borderId="20" xfId="0" applyNumberFormat="1" applyFont="1" applyFill="1" applyBorder="1"/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1" xfId="0" applyFont="1" applyFill="1" applyBorder="1" applyAlignment="1" quotePrefix="1">
      <alignment horizontal="right"/>
    </xf>
    <xf numFmtId="0" fontId="1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/>
    <xf numFmtId="0" fontId="3" fillId="0" borderId="32" xfId="0" applyFont="1" applyFill="1" applyBorder="1"/>
    <xf numFmtId="0" fontId="2" fillId="0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justify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right" vertical="top"/>
    </xf>
    <xf numFmtId="2" fontId="5" fillId="0" borderId="28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 quotePrefix="1">
      <alignment horizontal="right"/>
    </xf>
    <xf numFmtId="166" fontId="3" fillId="0" borderId="14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166" fontId="2" fillId="0" borderId="18" xfId="0" applyNumberFormat="1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166" fontId="2" fillId="0" borderId="21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166" fontId="17" fillId="0" borderId="0" xfId="0" applyNumberFormat="1" applyFont="1" applyFill="1" applyBorder="1"/>
    <xf numFmtId="166" fontId="16" fillId="0" borderId="0" xfId="0" applyNumberFormat="1" applyFont="1" applyFill="1" applyBorder="1" applyAlignment="1">
      <alignment horizontal="justify"/>
    </xf>
    <xf numFmtId="166" fontId="3" fillId="3" borderId="0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 quotePrefix="1">
      <alignment horizontal="right"/>
    </xf>
    <xf numFmtId="49" fontId="3" fillId="0" borderId="9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left" vertical="center"/>
    </xf>
    <xf numFmtId="1" fontId="8" fillId="0" borderId="8" xfId="20" applyNumberFormat="1" applyFont="1" applyFill="1" applyBorder="1" applyAlignment="1">
      <alignment horizontal="right"/>
      <protection/>
    </xf>
    <xf numFmtId="1" fontId="8" fillId="0" borderId="28" xfId="20" applyNumberFormat="1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8" fillId="0" borderId="0" xfId="20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wrapText="1"/>
    </xf>
    <xf numFmtId="0" fontId="23" fillId="0" borderId="25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  <cellStyle name="Normální 3" xfId="21"/>
    <cellStyle name="Normální 2" xfId="22"/>
    <cellStyle name="Normální 5" xfId="23"/>
    <cellStyle name="Comma0" xfId="24"/>
    <cellStyle name="Currency0" xfId="25"/>
    <cellStyle name="Date" xfId="26"/>
    <cellStyle name="Fixed" xfId="27"/>
    <cellStyle name="Hypertextový odkaz" xfId="28"/>
    <cellStyle name="Hypertextový odkaz_ZAKL_DATA" xfId="29"/>
    <cellStyle name="Normální 3 2" xfId="30"/>
    <cellStyle name="normální 2 2" xfId="31"/>
    <cellStyle name="Hypertextový odkaz 2" xfId="32"/>
    <cellStyle name="Normální 4" xfId="33"/>
    <cellStyle name="Normální 6" xfId="34"/>
    <cellStyle name="Normální 7" xfId="35"/>
    <cellStyle name="Normální 8" xfId="36"/>
    <cellStyle name="Normální 9" xfId="37"/>
    <cellStyle name="Normální 10" xfId="38"/>
    <cellStyle name="Normální 10 2" xfId="39"/>
    <cellStyle name="Normální 10 3" xfId="40"/>
    <cellStyle name="Normální 10 4" xfId="41"/>
    <cellStyle name="Normální 10 5" xfId="42"/>
  </cellStyles>
  <dxfs count="2">
    <dxf>
      <fill>
        <patternFill>
          <bgColor theme="8" tint="0.7999799847602844"/>
        </patternFill>
      </fill>
    </dxf>
    <dxf>
      <fill>
        <patternFill>
          <bgColor rgb="FFFFFFCC"/>
        </patternFill>
      </fill>
    </dxf>
  </dxfs>
  <tableStyles count="2" defaultTableStyle="TableStyleMedium2" defaultPivotStyle="PivotStyleLight16">
    <tableStyle name="Styl tabulky 1" pivot="0" count="1">
      <tableStyleElement type="wholeTable" dxfId="1"/>
    </tableStyle>
    <tableStyle name="Styl tabulky 2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1"/>
  <sheetViews>
    <sheetView tabSelected="1" zoomScale="115" zoomScaleNormal="115" workbookViewId="0" topLeftCell="A52">
      <selection activeCell="I50" sqref="I50:I53"/>
    </sheetView>
  </sheetViews>
  <sheetFormatPr defaultColWidth="9.140625" defaultRowHeight="15"/>
  <cols>
    <col min="1" max="1" width="4.8515625" style="149" customWidth="1"/>
    <col min="2" max="2" width="4.28125" style="5" customWidth="1"/>
    <col min="3" max="3" width="19.421875" style="78" customWidth="1"/>
    <col min="4" max="4" width="13.00390625" style="78" customWidth="1"/>
    <col min="5" max="5" width="11.421875" style="78" customWidth="1"/>
    <col min="6" max="6" width="40.140625" style="78" customWidth="1"/>
    <col min="7" max="7" width="7.28125" style="191" customWidth="1"/>
    <col min="8" max="8" width="11.28125" style="5" customWidth="1"/>
    <col min="9" max="9" width="11.421875" style="6" customWidth="1"/>
    <col min="10" max="10" width="14.421875" style="74" customWidth="1"/>
  </cols>
  <sheetData>
    <row r="1" spans="1:7" ht="15.75" thickBot="1">
      <c r="A1" s="194" t="s">
        <v>95</v>
      </c>
      <c r="G1" s="170"/>
    </row>
    <row r="2" spans="1:10" ht="15">
      <c r="A2" s="1" t="s">
        <v>0</v>
      </c>
      <c r="B2" s="2"/>
      <c r="C2" s="75"/>
      <c r="D2" s="199" t="s">
        <v>1</v>
      </c>
      <c r="E2" s="199"/>
      <c r="F2" s="75"/>
      <c r="G2" s="169"/>
      <c r="H2" s="76"/>
      <c r="I2" s="3"/>
      <c r="J2" s="4"/>
    </row>
    <row r="3" spans="1:10" ht="15">
      <c r="A3" s="200" t="s">
        <v>94</v>
      </c>
      <c r="B3" s="201"/>
      <c r="C3" s="201"/>
      <c r="D3" s="201"/>
      <c r="E3" s="201"/>
      <c r="F3" s="201"/>
      <c r="G3" s="201"/>
      <c r="H3" s="201"/>
      <c r="I3" s="201"/>
      <c r="J3" s="202"/>
    </row>
    <row r="4" spans="1:10" ht="15.75" thickBot="1">
      <c r="A4" s="77"/>
      <c r="G4" s="170"/>
      <c r="J4" s="7"/>
    </row>
    <row r="5" spans="1:10" ht="15">
      <c r="A5" s="79" t="s">
        <v>2</v>
      </c>
      <c r="B5" s="80"/>
      <c r="C5" s="81" t="s">
        <v>3</v>
      </c>
      <c r="D5" s="82"/>
      <c r="E5" s="82"/>
      <c r="F5" s="82"/>
      <c r="G5" s="171" t="s">
        <v>4</v>
      </c>
      <c r="H5" s="75"/>
      <c r="I5" s="8" t="s">
        <v>5</v>
      </c>
      <c r="J5" s="9" t="s">
        <v>6</v>
      </c>
    </row>
    <row r="6" spans="1:10" ht="15.75" thickBot="1">
      <c r="A6" s="83"/>
      <c r="B6" s="84"/>
      <c r="C6" s="85"/>
      <c r="D6" s="85"/>
      <c r="E6" s="85"/>
      <c r="F6" s="85"/>
      <c r="G6" s="172" t="s">
        <v>7</v>
      </c>
      <c r="H6" s="86" t="s">
        <v>5</v>
      </c>
      <c r="I6" s="10" t="s">
        <v>6</v>
      </c>
      <c r="J6" s="11" t="s">
        <v>8</v>
      </c>
    </row>
    <row r="7" spans="1:10" ht="15">
      <c r="A7" s="87"/>
      <c r="B7" s="2"/>
      <c r="C7" s="75"/>
      <c r="D7" s="75"/>
      <c r="E7" s="75"/>
      <c r="F7" s="75"/>
      <c r="G7" s="173"/>
      <c r="H7" s="2"/>
      <c r="I7" s="12"/>
      <c r="J7" s="13"/>
    </row>
    <row r="8" spans="1:10" ht="15">
      <c r="A8" s="88" t="s">
        <v>9</v>
      </c>
      <c r="B8" s="89"/>
      <c r="C8" s="90" t="s">
        <v>10</v>
      </c>
      <c r="D8" s="91"/>
      <c r="G8" s="174"/>
      <c r="H8" s="92"/>
      <c r="I8" s="14"/>
      <c r="J8" s="15"/>
    </row>
    <row r="9" spans="1:10" ht="15">
      <c r="A9" s="38" t="s">
        <v>11</v>
      </c>
      <c r="B9" s="93"/>
      <c r="C9" s="94" t="s">
        <v>12</v>
      </c>
      <c r="D9" s="95"/>
      <c r="E9" s="96"/>
      <c r="F9" s="28"/>
      <c r="G9" s="175"/>
      <c r="H9" s="97"/>
      <c r="I9" s="17"/>
      <c r="J9" s="15"/>
    </row>
    <row r="10" spans="1:10" ht="15">
      <c r="A10" s="22" t="s">
        <v>11</v>
      </c>
      <c r="B10" s="23">
        <v>1</v>
      </c>
      <c r="C10" s="20" t="s">
        <v>13</v>
      </c>
      <c r="D10" s="21"/>
      <c r="E10" s="21"/>
      <c r="F10" s="21"/>
      <c r="G10" s="18">
        <v>73</v>
      </c>
      <c r="H10" s="98" t="s">
        <v>14</v>
      </c>
      <c r="I10" s="99"/>
      <c r="J10" s="19">
        <f aca="true" t="shared" si="0" ref="J10:J11">G10*(I10)</f>
        <v>0</v>
      </c>
    </row>
    <row r="11" spans="1:10" ht="15">
      <c r="A11" s="22" t="s">
        <v>11</v>
      </c>
      <c r="B11" s="23">
        <v>2</v>
      </c>
      <c r="C11" s="20" t="s">
        <v>15</v>
      </c>
      <c r="D11" s="21"/>
      <c r="E11" s="21"/>
      <c r="F11" s="21"/>
      <c r="G11" s="18">
        <v>2</v>
      </c>
      <c r="H11" s="98" t="s">
        <v>14</v>
      </c>
      <c r="I11" s="99"/>
      <c r="J11" s="19">
        <f t="shared" si="0"/>
        <v>0</v>
      </c>
    </row>
    <row r="12" spans="1:10" ht="15">
      <c r="A12" s="100"/>
      <c r="B12" s="29"/>
      <c r="C12" s="27"/>
      <c r="D12" s="28"/>
      <c r="E12" s="28"/>
      <c r="F12" s="101"/>
      <c r="G12" s="24"/>
      <c r="H12" s="97"/>
      <c r="I12" s="25"/>
      <c r="J12" s="26"/>
    </row>
    <row r="13" spans="1:10" ht="15">
      <c r="A13" s="100" t="s">
        <v>17</v>
      </c>
      <c r="B13" s="29"/>
      <c r="C13" s="94" t="s">
        <v>18</v>
      </c>
      <c r="D13" s="102"/>
      <c r="E13" s="103"/>
      <c r="F13" s="102"/>
      <c r="G13" s="16"/>
      <c r="H13" s="29"/>
      <c r="I13" s="25"/>
      <c r="J13" s="26"/>
    </row>
    <row r="14" spans="1:10" ht="15">
      <c r="A14" s="100" t="s">
        <v>17</v>
      </c>
      <c r="B14" s="29">
        <v>1</v>
      </c>
      <c r="C14" s="27" t="s">
        <v>19</v>
      </c>
      <c r="D14" s="28"/>
      <c r="E14" s="28"/>
      <c r="F14" s="28"/>
      <c r="G14" s="16">
        <v>17</v>
      </c>
      <c r="H14" s="97" t="s">
        <v>20</v>
      </c>
      <c r="I14" s="99"/>
      <c r="J14" s="26">
        <f>G14*(I14)</f>
        <v>0</v>
      </c>
    </row>
    <row r="15" spans="1:10" ht="15">
      <c r="A15" s="100" t="s">
        <v>17</v>
      </c>
      <c r="B15" s="29">
        <v>2</v>
      </c>
      <c r="C15" s="50" t="s">
        <v>22</v>
      </c>
      <c r="D15" s="28"/>
      <c r="E15" s="28"/>
      <c r="F15" s="28"/>
      <c r="G15" s="16">
        <v>30</v>
      </c>
      <c r="H15" s="97" t="s">
        <v>14</v>
      </c>
      <c r="I15" s="99"/>
      <c r="J15" s="26">
        <f aca="true" t="shared" si="1" ref="J15:J18">G15*(I15)</f>
        <v>0</v>
      </c>
    </row>
    <row r="16" spans="1:10" ht="15">
      <c r="A16" s="100" t="s">
        <v>17</v>
      </c>
      <c r="B16" s="29">
        <v>3</v>
      </c>
      <c r="C16" s="27" t="s">
        <v>24</v>
      </c>
      <c r="D16" s="28"/>
      <c r="E16" s="28"/>
      <c r="F16" s="28"/>
      <c r="G16" s="16">
        <v>75</v>
      </c>
      <c r="H16" s="97" t="s">
        <v>25</v>
      </c>
      <c r="I16" s="99"/>
      <c r="J16" s="26">
        <f t="shared" si="1"/>
        <v>0</v>
      </c>
    </row>
    <row r="17" spans="1:10" ht="15">
      <c r="A17" s="100" t="s">
        <v>17</v>
      </c>
      <c r="B17" s="29">
        <v>4</v>
      </c>
      <c r="C17" s="27" t="s">
        <v>26</v>
      </c>
      <c r="D17" s="28"/>
      <c r="E17" s="28"/>
      <c r="F17" s="28"/>
      <c r="G17" s="16">
        <v>75</v>
      </c>
      <c r="H17" s="97" t="s">
        <v>25</v>
      </c>
      <c r="I17" s="99"/>
      <c r="J17" s="26">
        <f t="shared" si="1"/>
        <v>0</v>
      </c>
    </row>
    <row r="18" spans="1:10" ht="15">
      <c r="A18" s="100" t="s">
        <v>17</v>
      </c>
      <c r="B18" s="29">
        <v>5</v>
      </c>
      <c r="C18" s="27" t="s">
        <v>27</v>
      </c>
      <c r="D18" s="28"/>
      <c r="E18" s="28"/>
      <c r="F18" s="28"/>
      <c r="G18" s="99"/>
      <c r="H18" s="29" t="s">
        <v>28</v>
      </c>
      <c r="I18" s="99"/>
      <c r="J18" s="26">
        <f t="shared" si="1"/>
        <v>0</v>
      </c>
    </row>
    <row r="19" spans="1:10" ht="15">
      <c r="A19" s="100" t="s">
        <v>17</v>
      </c>
      <c r="B19" s="29">
        <v>6</v>
      </c>
      <c r="C19" s="104" t="s">
        <v>29</v>
      </c>
      <c r="D19" s="105"/>
      <c r="E19" s="105"/>
      <c r="F19" s="105"/>
      <c r="G19" s="106">
        <v>1</v>
      </c>
      <c r="H19" s="107" t="s">
        <v>21</v>
      </c>
      <c r="I19" s="167">
        <v>60000</v>
      </c>
      <c r="J19" s="108">
        <v>60000</v>
      </c>
    </row>
    <row r="20" spans="1:10" ht="15">
      <c r="A20" s="100" t="s">
        <v>30</v>
      </c>
      <c r="B20" s="109"/>
      <c r="C20" s="94" t="s">
        <v>31</v>
      </c>
      <c r="D20" s="91"/>
      <c r="E20" s="91"/>
      <c r="F20" s="91"/>
      <c r="G20" s="31"/>
      <c r="I20" s="25"/>
      <c r="J20" s="26"/>
    </row>
    <row r="21" spans="1:10" ht="15">
      <c r="A21" s="100" t="s">
        <v>30</v>
      </c>
      <c r="B21" s="29">
        <v>1</v>
      </c>
      <c r="C21" s="50" t="s">
        <v>32</v>
      </c>
      <c r="D21" s="110"/>
      <c r="E21" s="110"/>
      <c r="F21" s="111"/>
      <c r="G21" s="16">
        <v>17</v>
      </c>
      <c r="H21" s="29" t="s">
        <v>16</v>
      </c>
      <c r="I21" s="99"/>
      <c r="J21" s="26">
        <f aca="true" t="shared" si="2" ref="J21:J24">G21*(I21)</f>
        <v>0</v>
      </c>
    </row>
    <row r="22" spans="1:10" ht="15">
      <c r="A22" s="100" t="s">
        <v>30</v>
      </c>
      <c r="B22" s="29">
        <v>2</v>
      </c>
      <c r="C22" s="43" t="s">
        <v>33</v>
      </c>
      <c r="D22" s="112"/>
      <c r="E22" s="112"/>
      <c r="F22" s="113"/>
      <c r="G22" s="30">
        <v>4</v>
      </c>
      <c r="H22" s="32" t="s">
        <v>16</v>
      </c>
      <c r="I22" s="99"/>
      <c r="J22" s="26">
        <f t="shared" si="2"/>
        <v>0</v>
      </c>
    </row>
    <row r="23" spans="1:10" ht="15">
      <c r="A23" s="100" t="s">
        <v>30</v>
      </c>
      <c r="B23" s="29">
        <v>3</v>
      </c>
      <c r="C23" s="50" t="s">
        <v>34</v>
      </c>
      <c r="D23" s="110"/>
      <c r="E23" s="110"/>
      <c r="F23" s="111"/>
      <c r="G23" s="16">
        <v>4</v>
      </c>
      <c r="H23" s="29" t="s">
        <v>16</v>
      </c>
      <c r="I23" s="99"/>
      <c r="J23" s="26">
        <f>G23*(I23)</f>
        <v>0</v>
      </c>
    </row>
    <row r="24" spans="1:10" ht="15">
      <c r="A24" s="100" t="s">
        <v>30</v>
      </c>
      <c r="B24" s="29">
        <v>4</v>
      </c>
      <c r="C24" s="42" t="s">
        <v>35</v>
      </c>
      <c r="D24" s="112"/>
      <c r="E24" s="112"/>
      <c r="F24" s="113"/>
      <c r="G24" s="99"/>
      <c r="H24" s="32" t="s">
        <v>28</v>
      </c>
      <c r="I24" s="99"/>
      <c r="J24" s="26">
        <f t="shared" si="2"/>
        <v>0</v>
      </c>
    </row>
    <row r="25" spans="1:10" ht="15.75" thickBot="1">
      <c r="A25" s="114"/>
      <c r="C25" s="115" t="s">
        <v>36</v>
      </c>
      <c r="D25" s="116" t="s">
        <v>37</v>
      </c>
      <c r="E25" s="117"/>
      <c r="F25" s="118"/>
      <c r="G25" s="33"/>
      <c r="H25" s="33"/>
      <c r="I25" s="33"/>
      <c r="J25" s="34">
        <f>SUM(J10:J11,J14:J19,J21:J24)</f>
        <v>60000</v>
      </c>
    </row>
    <row r="26" spans="1:10" ht="15.75" thickTop="1">
      <c r="A26" s="123" t="s">
        <v>38</v>
      </c>
      <c r="B26" s="124"/>
      <c r="C26" s="81" t="s">
        <v>43</v>
      </c>
      <c r="D26" s="82"/>
      <c r="E26" s="82"/>
      <c r="F26" s="82"/>
      <c r="G26" s="39"/>
      <c r="H26" s="2"/>
      <c r="I26" s="25"/>
      <c r="J26" s="40"/>
    </row>
    <row r="27" spans="1:10" ht="15">
      <c r="A27" s="41" t="s">
        <v>38</v>
      </c>
      <c r="B27" s="29">
        <v>1</v>
      </c>
      <c r="C27" s="27" t="s">
        <v>44</v>
      </c>
      <c r="D27" s="28"/>
      <c r="E27" s="28"/>
      <c r="F27" s="28"/>
      <c r="G27" s="16">
        <v>17</v>
      </c>
      <c r="H27" s="29" t="s">
        <v>39</v>
      </c>
      <c r="I27" s="99"/>
      <c r="J27" s="26">
        <f aca="true" t="shared" si="3" ref="J27:J32">G27*(I27)</f>
        <v>0</v>
      </c>
    </row>
    <row r="28" spans="1:10" ht="15">
      <c r="A28" s="41" t="s">
        <v>38</v>
      </c>
      <c r="B28" s="29">
        <v>2</v>
      </c>
      <c r="C28" s="27" t="s">
        <v>45</v>
      </c>
      <c r="D28" s="28"/>
      <c r="E28" s="28"/>
      <c r="F28" s="28"/>
      <c r="G28" s="16">
        <v>4</v>
      </c>
      <c r="H28" s="29" t="s">
        <v>39</v>
      </c>
      <c r="I28" s="99"/>
      <c r="J28" s="26">
        <f t="shared" si="3"/>
        <v>0</v>
      </c>
    </row>
    <row r="29" spans="1:10" ht="15">
      <c r="A29" s="41" t="s">
        <v>38</v>
      </c>
      <c r="B29" s="29">
        <v>3</v>
      </c>
      <c r="C29" s="27" t="s">
        <v>46</v>
      </c>
      <c r="D29" s="28"/>
      <c r="E29" s="28"/>
      <c r="F29" s="28"/>
      <c r="G29" s="16">
        <v>2</v>
      </c>
      <c r="H29" s="29" t="s">
        <v>39</v>
      </c>
      <c r="I29" s="99"/>
      <c r="J29" s="26">
        <f t="shared" si="3"/>
        <v>0</v>
      </c>
    </row>
    <row r="30" spans="1:10" ht="15">
      <c r="A30" s="41" t="s">
        <v>38</v>
      </c>
      <c r="B30" s="29">
        <v>4</v>
      </c>
      <c r="C30" s="27" t="s">
        <v>47</v>
      </c>
      <c r="D30" s="28"/>
      <c r="E30" s="28"/>
      <c r="F30" s="28"/>
      <c r="G30" s="16">
        <v>2</v>
      </c>
      <c r="H30" s="29" t="s">
        <v>39</v>
      </c>
      <c r="I30" s="99"/>
      <c r="J30" s="26">
        <f t="shared" si="3"/>
        <v>0</v>
      </c>
    </row>
    <row r="31" spans="1:10" ht="15">
      <c r="A31" s="41" t="s">
        <v>38</v>
      </c>
      <c r="B31" s="29">
        <v>5</v>
      </c>
      <c r="C31" s="27" t="s">
        <v>48</v>
      </c>
      <c r="D31" s="28"/>
      <c r="E31" s="28"/>
      <c r="F31" s="28"/>
      <c r="G31" s="16">
        <v>2</v>
      </c>
      <c r="H31" s="29" t="s">
        <v>39</v>
      </c>
      <c r="I31" s="99"/>
      <c r="J31" s="26">
        <f t="shared" si="3"/>
        <v>0</v>
      </c>
    </row>
    <row r="32" spans="1:10" ht="15">
      <c r="A32" s="41" t="s">
        <v>38</v>
      </c>
      <c r="B32" s="29">
        <v>6</v>
      </c>
      <c r="C32" s="42" t="s">
        <v>49</v>
      </c>
      <c r="D32" s="35"/>
      <c r="E32" s="35"/>
      <c r="F32" s="35"/>
      <c r="G32" s="30">
        <v>2</v>
      </c>
      <c r="H32" s="29" t="s">
        <v>39</v>
      </c>
      <c r="I32" s="99"/>
      <c r="J32" s="26">
        <f t="shared" si="3"/>
        <v>0</v>
      </c>
    </row>
    <row r="33" spans="1:10" ht="15">
      <c r="A33" s="41" t="s">
        <v>38</v>
      </c>
      <c r="B33" s="29">
        <v>7</v>
      </c>
      <c r="C33" s="27" t="s">
        <v>50</v>
      </c>
      <c r="D33" s="28"/>
      <c r="E33" s="28"/>
      <c r="F33" s="28"/>
      <c r="G33" s="30">
        <v>10</v>
      </c>
      <c r="H33" s="32" t="s">
        <v>23</v>
      </c>
      <c r="I33" s="99"/>
      <c r="J33" s="26">
        <f>G33*(I33)</f>
        <v>0</v>
      </c>
    </row>
    <row r="34" spans="1:10" ht="15.75" thickBot="1">
      <c r="A34" s="77"/>
      <c r="C34" s="115" t="s">
        <v>51</v>
      </c>
      <c r="D34" s="116" t="s">
        <v>37</v>
      </c>
      <c r="E34" s="117"/>
      <c r="F34" s="118"/>
      <c r="G34" s="33"/>
      <c r="H34" s="33"/>
      <c r="I34" s="33"/>
      <c r="J34" s="34">
        <f>SUM(J27:J33)</f>
        <v>0</v>
      </c>
    </row>
    <row r="35" spans="1:10" ht="15.75" thickTop="1">
      <c r="A35" s="120" t="s">
        <v>40</v>
      </c>
      <c r="B35" s="119"/>
      <c r="C35" s="121" t="s">
        <v>53</v>
      </c>
      <c r="D35" s="91"/>
      <c r="E35" s="91"/>
      <c r="F35" s="91"/>
      <c r="G35" s="31"/>
      <c r="I35" s="25"/>
      <c r="J35" s="26"/>
    </row>
    <row r="36" spans="1:10" ht="15">
      <c r="A36" s="192" t="s">
        <v>40</v>
      </c>
      <c r="B36" s="32">
        <v>1</v>
      </c>
      <c r="C36" s="42" t="s">
        <v>54</v>
      </c>
      <c r="D36" s="35"/>
      <c r="E36" s="35"/>
      <c r="F36" s="35"/>
      <c r="G36" s="30">
        <v>17</v>
      </c>
      <c r="H36" s="32" t="s">
        <v>16</v>
      </c>
      <c r="I36" s="99"/>
      <c r="J36" s="26">
        <f aca="true" t="shared" si="4" ref="J36:J40">G36*(I36)</f>
        <v>0</v>
      </c>
    </row>
    <row r="37" spans="1:10" ht="15">
      <c r="A37" s="192" t="s">
        <v>40</v>
      </c>
      <c r="B37" s="32">
        <v>2</v>
      </c>
      <c r="C37" s="43" t="s">
        <v>55</v>
      </c>
      <c r="D37" s="35"/>
      <c r="E37" s="35"/>
      <c r="F37" s="35"/>
      <c r="G37" s="30">
        <v>17</v>
      </c>
      <c r="H37" s="32" t="s">
        <v>16</v>
      </c>
      <c r="I37" s="99"/>
      <c r="J37" s="26">
        <f t="shared" si="4"/>
        <v>0</v>
      </c>
    </row>
    <row r="38" spans="1:10" ht="15">
      <c r="A38" s="192" t="s">
        <v>40</v>
      </c>
      <c r="B38" s="32">
        <v>3</v>
      </c>
      <c r="C38" s="42" t="s">
        <v>56</v>
      </c>
      <c r="D38" s="35"/>
      <c r="E38" s="35"/>
      <c r="F38" s="35"/>
      <c r="G38" s="99"/>
      <c r="H38" s="32" t="s">
        <v>28</v>
      </c>
      <c r="I38" s="99"/>
      <c r="J38" s="26">
        <f t="shared" si="4"/>
        <v>0</v>
      </c>
    </row>
    <row r="39" spans="1:10" ht="15">
      <c r="A39" s="192" t="s">
        <v>40</v>
      </c>
      <c r="B39" s="32">
        <v>4</v>
      </c>
      <c r="C39" s="42" t="s">
        <v>57</v>
      </c>
      <c r="D39" s="35"/>
      <c r="E39" s="35"/>
      <c r="F39" s="35"/>
      <c r="G39" s="30">
        <v>17</v>
      </c>
      <c r="H39" s="32" t="s">
        <v>16</v>
      </c>
      <c r="I39" s="99"/>
      <c r="J39" s="26">
        <f t="shared" si="4"/>
        <v>0</v>
      </c>
    </row>
    <row r="40" spans="1:10" ht="15">
      <c r="A40" s="192" t="s">
        <v>40</v>
      </c>
      <c r="B40" s="32">
        <v>5</v>
      </c>
      <c r="C40" s="42" t="s">
        <v>58</v>
      </c>
      <c r="D40" s="35"/>
      <c r="E40" s="35"/>
      <c r="F40" s="35"/>
      <c r="G40" s="30">
        <v>17</v>
      </c>
      <c r="H40" s="32" t="s">
        <v>16</v>
      </c>
      <c r="I40" s="99"/>
      <c r="J40" s="26">
        <f t="shared" si="4"/>
        <v>0</v>
      </c>
    </row>
    <row r="41" spans="1:10" ht="15.75" thickBot="1">
      <c r="A41" s="114"/>
      <c r="C41" s="115" t="s">
        <v>59</v>
      </c>
      <c r="D41" s="116" t="s">
        <v>37</v>
      </c>
      <c r="E41" s="117"/>
      <c r="F41" s="118"/>
      <c r="G41" s="33"/>
      <c r="H41" s="33"/>
      <c r="I41" s="33"/>
      <c r="J41" s="34">
        <f>SUM(J36:J40)</f>
        <v>0</v>
      </c>
    </row>
    <row r="42" spans="1:10" ht="15.75" thickTop="1">
      <c r="A42" s="120" t="s">
        <v>42</v>
      </c>
      <c r="B42" s="109"/>
      <c r="C42" s="121" t="s">
        <v>61</v>
      </c>
      <c r="D42" s="91"/>
      <c r="E42" s="91"/>
      <c r="F42" s="91"/>
      <c r="G42" s="31"/>
      <c r="I42" s="25"/>
      <c r="J42" s="26"/>
    </row>
    <row r="43" spans="1:10" ht="15">
      <c r="A43" s="36" t="s">
        <v>42</v>
      </c>
      <c r="B43" s="125">
        <v>1</v>
      </c>
      <c r="C43" s="197" t="s">
        <v>62</v>
      </c>
      <c r="D43" s="198"/>
      <c r="E43" s="198"/>
      <c r="F43" s="198"/>
      <c r="G43" s="195">
        <v>4</v>
      </c>
      <c r="H43" s="46" t="s">
        <v>23</v>
      </c>
      <c r="I43" s="99"/>
      <c r="J43" s="26">
        <f aca="true" t="shared" si="5" ref="J43:J48">G43*(I43)</f>
        <v>0</v>
      </c>
    </row>
    <row r="44" spans="1:10" ht="15">
      <c r="A44" s="36" t="s">
        <v>42</v>
      </c>
      <c r="B44" s="125">
        <v>2</v>
      </c>
      <c r="C44" s="44" t="s">
        <v>64</v>
      </c>
      <c r="D44" s="45"/>
      <c r="E44" s="45"/>
      <c r="F44" s="45"/>
      <c r="G44" s="195">
        <v>8</v>
      </c>
      <c r="H44" s="46" t="s">
        <v>23</v>
      </c>
      <c r="I44" s="99"/>
      <c r="J44" s="26">
        <f t="shared" si="5"/>
        <v>0</v>
      </c>
    </row>
    <row r="45" spans="1:10" ht="15">
      <c r="A45" s="36" t="s">
        <v>42</v>
      </c>
      <c r="B45" s="125">
        <v>3</v>
      </c>
      <c r="C45" s="44" t="s">
        <v>65</v>
      </c>
      <c r="D45" s="45"/>
      <c r="E45" s="45"/>
      <c r="F45" s="45"/>
      <c r="G45" s="195">
        <v>2</v>
      </c>
      <c r="H45" s="46" t="s">
        <v>39</v>
      </c>
      <c r="I45" s="99"/>
      <c r="J45" s="26">
        <f t="shared" si="5"/>
        <v>0</v>
      </c>
    </row>
    <row r="46" spans="1:10" ht="15">
      <c r="A46" s="36" t="s">
        <v>42</v>
      </c>
      <c r="B46" s="125">
        <v>4</v>
      </c>
      <c r="C46" s="44" t="s">
        <v>66</v>
      </c>
      <c r="D46" s="45"/>
      <c r="E46" s="45"/>
      <c r="F46" s="45"/>
      <c r="G46" s="195">
        <v>4</v>
      </c>
      <c r="H46" s="46" t="s">
        <v>14</v>
      </c>
      <c r="I46" s="99"/>
      <c r="J46" s="26">
        <f t="shared" si="5"/>
        <v>0</v>
      </c>
    </row>
    <row r="47" spans="1:10" ht="15">
      <c r="A47" s="36" t="s">
        <v>42</v>
      </c>
      <c r="B47" s="125">
        <v>6</v>
      </c>
      <c r="C47" s="204" t="s">
        <v>67</v>
      </c>
      <c r="D47" s="205"/>
      <c r="E47" s="205"/>
      <c r="F47" s="205"/>
      <c r="G47" s="99"/>
      <c r="H47" s="47" t="s">
        <v>28</v>
      </c>
      <c r="I47" s="99"/>
      <c r="J47" s="26">
        <f t="shared" si="5"/>
        <v>0</v>
      </c>
    </row>
    <row r="48" spans="1:10" ht="15">
      <c r="A48" s="36" t="s">
        <v>42</v>
      </c>
      <c r="B48" s="125">
        <v>7</v>
      </c>
      <c r="C48" s="204" t="s">
        <v>41</v>
      </c>
      <c r="D48" s="205"/>
      <c r="E48" s="205"/>
      <c r="F48" s="205"/>
      <c r="G48" s="196">
        <v>8</v>
      </c>
      <c r="H48" s="126" t="s">
        <v>23</v>
      </c>
      <c r="I48" s="99"/>
      <c r="J48" s="48">
        <f t="shared" si="5"/>
        <v>0</v>
      </c>
    </row>
    <row r="49" spans="1:10" ht="15.75" thickBot="1">
      <c r="A49" s="77"/>
      <c r="C49" s="115" t="s">
        <v>68</v>
      </c>
      <c r="D49" s="116" t="s">
        <v>37</v>
      </c>
      <c r="E49" s="117"/>
      <c r="F49" s="118"/>
      <c r="G49" s="179"/>
      <c r="H49" s="49"/>
      <c r="I49" s="49"/>
      <c r="J49" s="34">
        <f>SUM(J43:J48)</f>
        <v>0</v>
      </c>
    </row>
    <row r="50" spans="1:10" ht="15.75" thickTop="1">
      <c r="A50" s="120" t="s">
        <v>52</v>
      </c>
      <c r="B50" s="119"/>
      <c r="C50" s="121" t="s">
        <v>69</v>
      </c>
      <c r="D50" s="91"/>
      <c r="E50" s="91"/>
      <c r="F50" s="91"/>
      <c r="G50" s="176"/>
      <c r="I50" s="25"/>
      <c r="J50" s="26"/>
    </row>
    <row r="51" spans="1:10" ht="15">
      <c r="A51" s="38" t="s">
        <v>52</v>
      </c>
      <c r="B51" s="32">
        <v>1</v>
      </c>
      <c r="C51" s="42" t="s">
        <v>70</v>
      </c>
      <c r="D51" s="35"/>
      <c r="E51" s="35"/>
      <c r="F51" s="35"/>
      <c r="G51" s="177">
        <v>1.5</v>
      </c>
      <c r="H51" s="32" t="s">
        <v>28</v>
      </c>
      <c r="I51" s="99"/>
      <c r="J51" s="26">
        <f>G51*(I51)</f>
        <v>0</v>
      </c>
    </row>
    <row r="52" spans="1:10" ht="15">
      <c r="A52" s="38" t="s">
        <v>52</v>
      </c>
      <c r="B52" s="32">
        <v>2</v>
      </c>
      <c r="C52" s="42" t="s">
        <v>71</v>
      </c>
      <c r="D52" s="35"/>
      <c r="E52" s="35"/>
      <c r="F52" s="35"/>
      <c r="G52" s="177">
        <v>1.5</v>
      </c>
      <c r="H52" s="32" t="s">
        <v>28</v>
      </c>
      <c r="I52" s="99"/>
      <c r="J52" s="26">
        <f>G52*(I52)</f>
        <v>0</v>
      </c>
    </row>
    <row r="53" spans="1:10" ht="15">
      <c r="A53" s="38" t="s">
        <v>52</v>
      </c>
      <c r="B53" s="32">
        <v>3</v>
      </c>
      <c r="C53" s="42" t="s">
        <v>72</v>
      </c>
      <c r="D53" s="35"/>
      <c r="E53" s="35"/>
      <c r="F53" s="35"/>
      <c r="G53" s="99"/>
      <c r="H53" s="32" t="s">
        <v>28</v>
      </c>
      <c r="I53" s="99"/>
      <c r="J53" s="26">
        <f>G53*(I53)</f>
        <v>0</v>
      </c>
    </row>
    <row r="54" spans="1:10" ht="15.75" thickBot="1">
      <c r="A54" s="114"/>
      <c r="C54" s="115" t="s">
        <v>73</v>
      </c>
      <c r="D54" s="116" t="s">
        <v>37</v>
      </c>
      <c r="E54" s="117"/>
      <c r="F54" s="118"/>
      <c r="G54" s="178"/>
      <c r="H54" s="33"/>
      <c r="I54" s="33"/>
      <c r="J54" s="34">
        <f>SUM(J51:J53)</f>
        <v>0</v>
      </c>
    </row>
    <row r="55" spans="1:10" ht="15.75" thickTop="1">
      <c r="A55" s="120" t="s">
        <v>60</v>
      </c>
      <c r="B55" s="109"/>
      <c r="C55" s="121" t="s">
        <v>74</v>
      </c>
      <c r="D55" s="91"/>
      <c r="E55" s="91"/>
      <c r="F55" s="127"/>
      <c r="G55" s="175"/>
      <c r="H55" s="128"/>
      <c r="I55" s="129"/>
      <c r="J55" s="130"/>
    </row>
    <row r="56" spans="1:10" ht="15">
      <c r="A56" s="38" t="s">
        <v>60</v>
      </c>
      <c r="B56" s="29">
        <v>1</v>
      </c>
      <c r="C56" s="50" t="s">
        <v>75</v>
      </c>
      <c r="D56" s="28"/>
      <c r="E56" s="28"/>
      <c r="F56" s="37"/>
      <c r="G56" s="175"/>
      <c r="H56" s="29"/>
      <c r="I56" s="17"/>
      <c r="J56" s="51"/>
    </row>
    <row r="57" spans="1:10" ht="15">
      <c r="A57" s="38" t="s">
        <v>60</v>
      </c>
      <c r="B57" s="29">
        <v>2</v>
      </c>
      <c r="C57" s="27" t="s">
        <v>63</v>
      </c>
      <c r="D57" s="28"/>
      <c r="E57" s="28"/>
      <c r="F57" s="28"/>
      <c r="G57" s="175"/>
      <c r="H57" s="29"/>
      <c r="I57" s="17"/>
      <c r="J57" s="51"/>
    </row>
    <row r="58" spans="1:10" ht="15">
      <c r="A58" s="38" t="s">
        <v>60</v>
      </c>
      <c r="B58" s="29">
        <v>3</v>
      </c>
      <c r="C58" s="50" t="s">
        <v>76</v>
      </c>
      <c r="D58" s="28"/>
      <c r="E58" s="28"/>
      <c r="F58" s="28"/>
      <c r="G58" s="175"/>
      <c r="H58" s="29"/>
      <c r="I58" s="17"/>
      <c r="J58" s="51"/>
    </row>
    <row r="59" spans="1:10" ht="15">
      <c r="A59" s="38" t="s">
        <v>60</v>
      </c>
      <c r="B59" s="29">
        <v>4</v>
      </c>
      <c r="C59" s="50" t="s">
        <v>77</v>
      </c>
      <c r="D59" s="28"/>
      <c r="E59" s="28"/>
      <c r="F59" s="28"/>
      <c r="G59" s="175"/>
      <c r="H59" s="29"/>
      <c r="I59" s="17"/>
      <c r="J59" s="51"/>
    </row>
    <row r="60" spans="1:10" ht="15">
      <c r="A60" s="38" t="s">
        <v>60</v>
      </c>
      <c r="B60" s="29">
        <v>5</v>
      </c>
      <c r="C60" s="27" t="s">
        <v>78</v>
      </c>
      <c r="D60" s="28"/>
      <c r="E60" s="28"/>
      <c r="F60" s="28"/>
      <c r="G60" s="175"/>
      <c r="H60" s="29"/>
      <c r="I60" s="17"/>
      <c r="J60" s="51"/>
    </row>
    <row r="61" spans="1:10" ht="15">
      <c r="A61" s="38" t="s">
        <v>60</v>
      </c>
      <c r="B61" s="29">
        <v>6</v>
      </c>
      <c r="C61" s="27" t="s">
        <v>79</v>
      </c>
      <c r="D61" s="28"/>
      <c r="E61" s="28"/>
      <c r="F61" s="28"/>
      <c r="G61" s="175"/>
      <c r="H61" s="29"/>
      <c r="I61" s="17"/>
      <c r="J61" s="51"/>
    </row>
    <row r="62" spans="1:10" ht="15">
      <c r="A62" s="38" t="s">
        <v>60</v>
      </c>
      <c r="B62" s="29">
        <v>7</v>
      </c>
      <c r="C62" s="27" t="s">
        <v>80</v>
      </c>
      <c r="D62" s="28"/>
      <c r="E62" s="28"/>
      <c r="F62" s="28"/>
      <c r="G62" s="175"/>
      <c r="H62" s="29"/>
      <c r="I62" s="17"/>
      <c r="J62" s="51"/>
    </row>
    <row r="63" spans="1:10" ht="15">
      <c r="A63" s="38" t="s">
        <v>60</v>
      </c>
      <c r="B63" s="29">
        <v>8</v>
      </c>
      <c r="C63" s="27" t="s">
        <v>81</v>
      </c>
      <c r="D63" s="28"/>
      <c r="E63" s="28"/>
      <c r="F63" s="28"/>
      <c r="G63" s="175"/>
      <c r="H63" s="29"/>
      <c r="I63" s="17"/>
      <c r="J63" s="51"/>
    </row>
    <row r="64" spans="1:10" ht="15">
      <c r="A64" s="38" t="s">
        <v>60</v>
      </c>
      <c r="B64" s="29">
        <v>9</v>
      </c>
      <c r="C64" s="27" t="s">
        <v>67</v>
      </c>
      <c r="D64" s="28"/>
      <c r="E64" s="28"/>
      <c r="F64" s="28"/>
      <c r="G64" s="175"/>
      <c r="H64" s="29"/>
      <c r="I64" s="17"/>
      <c r="J64" s="51"/>
    </row>
    <row r="65" spans="1:10" ht="15">
      <c r="A65" s="38" t="s">
        <v>60</v>
      </c>
      <c r="B65" s="29">
        <v>10</v>
      </c>
      <c r="C65" s="27" t="s">
        <v>82</v>
      </c>
      <c r="D65" s="28"/>
      <c r="E65" s="28"/>
      <c r="F65" s="28"/>
      <c r="G65" s="175"/>
      <c r="H65" s="29"/>
      <c r="I65" s="17"/>
      <c r="J65" s="51"/>
    </row>
    <row r="66" spans="1:10" ht="15">
      <c r="A66" s="38" t="s">
        <v>60</v>
      </c>
      <c r="B66" s="29">
        <v>11</v>
      </c>
      <c r="C66" s="50" t="s">
        <v>83</v>
      </c>
      <c r="D66" s="28"/>
      <c r="E66" s="28"/>
      <c r="F66" s="28"/>
      <c r="G66" s="180"/>
      <c r="H66" s="131"/>
      <c r="I66" s="52"/>
      <c r="J66" s="53"/>
    </row>
    <row r="67" spans="1:10" ht="15">
      <c r="A67" s="38"/>
      <c r="B67" s="29"/>
      <c r="C67" s="132" t="s">
        <v>84</v>
      </c>
      <c r="D67" s="28"/>
      <c r="E67" s="28"/>
      <c r="F67" s="28"/>
      <c r="G67" s="168">
        <v>0.45</v>
      </c>
      <c r="H67" s="54" t="s">
        <v>85</v>
      </c>
      <c r="I67" s="133">
        <f>SUM(J25,,J34,J41,J49,J54)</f>
        <v>60000</v>
      </c>
      <c r="J67" s="15">
        <f>I67*G67</f>
        <v>27000</v>
      </c>
    </row>
    <row r="68" spans="1:10" ht="15.75" thickBot="1">
      <c r="A68" s="114"/>
      <c r="C68" s="115" t="s">
        <v>86</v>
      </c>
      <c r="D68" s="116" t="s">
        <v>37</v>
      </c>
      <c r="E68" s="117"/>
      <c r="F68" s="118"/>
      <c r="G68" s="179"/>
      <c r="H68" s="134"/>
      <c r="I68" s="135"/>
      <c r="J68" s="34">
        <f>SUM(J67)</f>
        <v>27000</v>
      </c>
    </row>
    <row r="69" spans="1:10" ht="15.75" thickTop="1">
      <c r="A69" s="77"/>
      <c r="C69" s="136"/>
      <c r="D69" s="137"/>
      <c r="E69" s="138"/>
      <c r="F69" s="139"/>
      <c r="G69" s="174"/>
      <c r="H69" s="140"/>
      <c r="I69" s="129"/>
      <c r="J69" s="55"/>
    </row>
    <row r="70" spans="1:10" ht="15.75" thickBot="1">
      <c r="A70" s="122"/>
      <c r="B70" s="58"/>
      <c r="C70" s="141"/>
      <c r="D70" s="141"/>
      <c r="E70" s="141"/>
      <c r="F70" s="141"/>
      <c r="G70" s="181"/>
      <c r="H70" s="58"/>
      <c r="I70" s="142"/>
      <c r="J70" s="143"/>
    </row>
    <row r="71" spans="1:10" ht="15.75" thickBot="1">
      <c r="A71" s="144"/>
      <c r="B71" s="145"/>
      <c r="C71" s="146" t="s">
        <v>87</v>
      </c>
      <c r="D71" s="146"/>
      <c r="E71" s="146"/>
      <c r="F71" s="146"/>
      <c r="G71" s="182"/>
      <c r="H71" s="145"/>
      <c r="I71" s="56"/>
      <c r="J71" s="57">
        <f>SUM(J25,J34,J41,J49,J54,J68)</f>
        <v>87000</v>
      </c>
    </row>
    <row r="72" spans="1:10" ht="15">
      <c r="A72" s="147"/>
      <c r="B72" s="2"/>
      <c r="C72" s="75"/>
      <c r="D72" s="75"/>
      <c r="E72" s="75"/>
      <c r="F72" s="75"/>
      <c r="G72" s="169"/>
      <c r="H72" s="2"/>
      <c r="I72" s="3"/>
      <c r="J72" s="148"/>
    </row>
    <row r="73" spans="1:10" ht="15.75" thickBot="1">
      <c r="A73" s="151"/>
      <c r="B73" s="58"/>
      <c r="C73" s="141"/>
      <c r="D73" s="141"/>
      <c r="E73" s="141"/>
      <c r="F73" s="141"/>
      <c r="G73" s="183"/>
      <c r="H73" s="58"/>
      <c r="I73" s="59"/>
      <c r="J73" s="152"/>
    </row>
    <row r="74" spans="1:10" ht="15">
      <c r="A74" s="87"/>
      <c r="B74" s="2"/>
      <c r="C74" s="75"/>
      <c r="D74" s="75"/>
      <c r="E74" s="75"/>
      <c r="F74" s="75"/>
      <c r="G74" s="169"/>
      <c r="H74" s="2"/>
      <c r="I74" s="3"/>
      <c r="J74" s="60"/>
    </row>
    <row r="75" spans="1:10" ht="15">
      <c r="A75" s="153" t="s">
        <v>88</v>
      </c>
      <c r="G75" s="170"/>
      <c r="J75" s="61"/>
    </row>
    <row r="76" spans="1:10" ht="15.75" thickBot="1">
      <c r="A76" s="122"/>
      <c r="B76" s="58"/>
      <c r="C76" s="141"/>
      <c r="D76" s="141"/>
      <c r="E76" s="141"/>
      <c r="F76" s="141"/>
      <c r="G76" s="183"/>
      <c r="H76" s="58"/>
      <c r="I76" s="59"/>
      <c r="J76" s="62"/>
    </row>
    <row r="77" spans="1:10" ht="15">
      <c r="A77" s="87"/>
      <c r="B77" s="2"/>
      <c r="C77" s="75"/>
      <c r="D77" s="75"/>
      <c r="E77" s="75"/>
      <c r="F77" s="75"/>
      <c r="G77" s="184" t="s">
        <v>89</v>
      </c>
      <c r="H77" s="154"/>
      <c r="I77" s="63" t="s">
        <v>90</v>
      </c>
      <c r="J77" s="64" t="s">
        <v>91</v>
      </c>
    </row>
    <row r="78" spans="1:10" ht="15">
      <c r="A78" s="77" t="s">
        <v>9</v>
      </c>
      <c r="B78" s="119"/>
      <c r="C78" s="155" t="str">
        <f>C8</f>
        <v xml:space="preserve">VRTÁNÍ  A  ODKRYVNÉ  PRÁCE </v>
      </c>
      <c r="G78" s="185"/>
      <c r="H78" s="65">
        <f>J25</f>
        <v>60000</v>
      </c>
      <c r="I78" s="65">
        <f>H78*0.21</f>
        <v>12600</v>
      </c>
      <c r="J78" s="61">
        <f>SUM(H78:I78)</f>
        <v>72600</v>
      </c>
    </row>
    <row r="79" spans="1:10" ht="15">
      <c r="A79" s="193" t="s">
        <v>38</v>
      </c>
      <c r="B79" s="119"/>
      <c r="C79" s="155" t="str">
        <f>C26</f>
        <v>LABORATORNÍ PRÁCE</v>
      </c>
      <c r="G79" s="185"/>
      <c r="H79" s="65">
        <f>J34</f>
        <v>0</v>
      </c>
      <c r="I79" s="65">
        <f aca="true" t="shared" si="6" ref="I79:I83">H79*0.21</f>
        <v>0</v>
      </c>
      <c r="J79" s="61">
        <f aca="true" t="shared" si="7" ref="J79:J83">SUM(H79:I79)</f>
        <v>0</v>
      </c>
    </row>
    <row r="80" spans="1:10" ht="15">
      <c r="A80" s="114" t="s">
        <v>40</v>
      </c>
      <c r="B80" s="119"/>
      <c r="C80" s="155" t="str">
        <f>C35</f>
        <v>GEODETICKÉ PRÁCE</v>
      </c>
      <c r="G80" s="185"/>
      <c r="H80" s="65">
        <f>J41</f>
        <v>0</v>
      </c>
      <c r="I80" s="65">
        <f t="shared" si="6"/>
        <v>0</v>
      </c>
      <c r="J80" s="61">
        <f t="shared" si="7"/>
        <v>0</v>
      </c>
    </row>
    <row r="81" spans="1:10" ht="15">
      <c r="A81" s="193" t="s">
        <v>42</v>
      </c>
      <c r="B81" s="119"/>
      <c r="C81" s="156" t="str">
        <f>C42</f>
        <v>HYDROGEOLOGICKÉ PRÁCE</v>
      </c>
      <c r="G81" s="185"/>
      <c r="H81" s="65">
        <f>J49</f>
        <v>0</v>
      </c>
      <c r="I81" s="65">
        <f t="shared" si="6"/>
        <v>0</v>
      </c>
      <c r="J81" s="61">
        <f t="shared" si="7"/>
        <v>0</v>
      </c>
    </row>
    <row r="82" spans="1:10" ht="15">
      <c r="A82" s="193" t="s">
        <v>52</v>
      </c>
      <c r="B82" s="119"/>
      <c r="C82" s="156" t="str">
        <f>C50</f>
        <v>PEDOLOGICKÝ PRŮZKUM</v>
      </c>
      <c r="G82" s="185"/>
      <c r="H82" s="65">
        <f>J54</f>
        <v>0</v>
      </c>
      <c r="I82" s="65">
        <f t="shared" si="6"/>
        <v>0</v>
      </c>
      <c r="J82" s="61">
        <f t="shared" si="7"/>
        <v>0</v>
      </c>
    </row>
    <row r="83" spans="1:10" ht="15">
      <c r="A83" s="157" t="s">
        <v>60</v>
      </c>
      <c r="B83" s="158"/>
      <c r="C83" s="159" t="str">
        <f>C55</f>
        <v>VÝKONY GEOLOGICKÉ SLUŽBY</v>
      </c>
      <c r="D83" s="160"/>
      <c r="E83" s="160"/>
      <c r="F83" s="160"/>
      <c r="G83" s="186"/>
      <c r="H83" s="66">
        <f>J68</f>
        <v>27000</v>
      </c>
      <c r="I83" s="66">
        <f t="shared" si="6"/>
        <v>5670</v>
      </c>
      <c r="J83" s="67">
        <f t="shared" si="7"/>
        <v>32670</v>
      </c>
    </row>
    <row r="84" spans="1:10" ht="15">
      <c r="A84" s="77"/>
      <c r="B84" s="119"/>
      <c r="C84" s="156"/>
      <c r="G84" s="187" t="s">
        <v>92</v>
      </c>
      <c r="H84" s="68">
        <f>SUM(H78:H83)</f>
        <v>87000</v>
      </c>
      <c r="I84" s="68">
        <f>SUM(I78:I83)</f>
        <v>18270</v>
      </c>
      <c r="J84" s="69">
        <f>SUM(J78:J83)</f>
        <v>105270</v>
      </c>
    </row>
    <row r="85" spans="1:10" ht="15">
      <c r="A85" s="77"/>
      <c r="G85" s="170"/>
      <c r="J85" s="61"/>
    </row>
    <row r="86" spans="1:10" ht="15">
      <c r="A86" s="77"/>
      <c r="F86" s="161"/>
      <c r="G86" s="188"/>
      <c r="H86" s="162" t="s">
        <v>89</v>
      </c>
      <c r="I86" s="70" t="s">
        <v>8</v>
      </c>
      <c r="J86" s="71">
        <f>SUM(H78:H83)</f>
        <v>87000</v>
      </c>
    </row>
    <row r="87" spans="1:10" ht="15">
      <c r="A87" s="77"/>
      <c r="C87" s="78" t="s">
        <v>0</v>
      </c>
      <c r="F87" s="161"/>
      <c r="G87" s="170"/>
      <c r="H87" s="149" t="s">
        <v>90</v>
      </c>
      <c r="I87" s="6" t="s">
        <v>8</v>
      </c>
      <c r="J87" s="61">
        <f>SUM(I78:I83)</f>
        <v>18270</v>
      </c>
    </row>
    <row r="88" spans="1:10" ht="15">
      <c r="A88" s="77"/>
      <c r="F88" s="161"/>
      <c r="G88" s="188"/>
      <c r="H88" s="162" t="s">
        <v>93</v>
      </c>
      <c r="I88" s="70" t="s">
        <v>8</v>
      </c>
      <c r="J88" s="71">
        <f>SUM(J86:J87)</f>
        <v>105270</v>
      </c>
    </row>
    <row r="89" spans="1:10" ht="15">
      <c r="A89" s="77"/>
      <c r="G89" s="187"/>
      <c r="H89" s="163"/>
      <c r="I89" s="72"/>
      <c r="J89" s="73"/>
    </row>
    <row r="90" spans="1:10" ht="30.75" customHeight="1" thickBot="1">
      <c r="A90" s="206" t="s">
        <v>96</v>
      </c>
      <c r="B90" s="207"/>
      <c r="C90" s="207"/>
      <c r="D90" s="207"/>
      <c r="E90" s="207"/>
      <c r="F90" s="207"/>
      <c r="G90" s="207"/>
      <c r="H90" s="207"/>
      <c r="I90" s="207"/>
      <c r="J90" s="208"/>
    </row>
    <row r="91" ht="15">
      <c r="G91" s="170"/>
    </row>
    <row r="92" ht="15">
      <c r="G92" s="170"/>
    </row>
    <row r="93" ht="15">
      <c r="G93" s="170"/>
    </row>
    <row r="94" ht="15">
      <c r="G94" s="170"/>
    </row>
    <row r="95" ht="15">
      <c r="G95" s="170"/>
    </row>
    <row r="96" ht="15">
      <c r="G96" s="170"/>
    </row>
    <row r="97" ht="15">
      <c r="G97" s="170"/>
    </row>
    <row r="98" spans="3:9" ht="15">
      <c r="C98" s="164"/>
      <c r="D98" s="165"/>
      <c r="E98" s="165"/>
      <c r="F98" s="165"/>
      <c r="G98" s="189"/>
      <c r="H98" s="140"/>
      <c r="I98" s="150"/>
    </row>
    <row r="99" spans="3:9" ht="15">
      <c r="C99" s="166"/>
      <c r="D99" s="165"/>
      <c r="E99" s="165"/>
      <c r="F99" s="165"/>
      <c r="G99" s="190"/>
      <c r="H99" s="203"/>
      <c r="I99" s="209"/>
    </row>
    <row r="100" spans="3:9" ht="15">
      <c r="C100" s="166"/>
      <c r="D100" s="165"/>
      <c r="E100" s="165"/>
      <c r="F100" s="165"/>
      <c r="G100" s="189"/>
      <c r="H100" s="203"/>
      <c r="I100" s="203"/>
    </row>
    <row r="101" ht="15">
      <c r="G101" s="170"/>
    </row>
    <row r="102" ht="15">
      <c r="G102" s="170"/>
    </row>
    <row r="103" ht="15">
      <c r="G103" s="170"/>
    </row>
    <row r="104" ht="15">
      <c r="G104" s="170"/>
    </row>
    <row r="105" ht="15">
      <c r="G105" s="170"/>
    </row>
    <row r="106" ht="15">
      <c r="G106" s="170"/>
    </row>
    <row r="107" ht="15">
      <c r="G107" s="170"/>
    </row>
    <row r="108" ht="15">
      <c r="G108" s="170"/>
    </row>
    <row r="109" ht="15">
      <c r="G109" s="170"/>
    </row>
    <row r="110" ht="15">
      <c r="G110" s="170"/>
    </row>
    <row r="111" ht="15">
      <c r="G111" s="170"/>
    </row>
    <row r="112" ht="15">
      <c r="G112" s="170"/>
    </row>
    <row r="113" ht="15">
      <c r="G113" s="170"/>
    </row>
    <row r="114" ht="15">
      <c r="G114" s="170"/>
    </row>
    <row r="115" ht="15">
      <c r="G115" s="170"/>
    </row>
    <row r="116" ht="15">
      <c r="G116" s="170"/>
    </row>
    <row r="117" ht="15">
      <c r="G117" s="170"/>
    </row>
    <row r="118" ht="15">
      <c r="G118" s="170"/>
    </row>
    <row r="119" ht="15">
      <c r="G119" s="170"/>
    </row>
    <row r="120" ht="15">
      <c r="G120" s="170"/>
    </row>
    <row r="121" ht="15">
      <c r="G121" s="170"/>
    </row>
    <row r="122" ht="15">
      <c r="G122" s="170"/>
    </row>
    <row r="123" ht="15">
      <c r="G123" s="170"/>
    </row>
    <row r="124" ht="15">
      <c r="G124" s="170"/>
    </row>
    <row r="125" ht="15">
      <c r="G125" s="170"/>
    </row>
    <row r="126" ht="15">
      <c r="G126" s="170"/>
    </row>
    <row r="127" ht="15">
      <c r="G127" s="170"/>
    </row>
    <row r="128" ht="15">
      <c r="G128" s="170"/>
    </row>
    <row r="129" ht="15">
      <c r="G129" s="170"/>
    </row>
    <row r="130" ht="15">
      <c r="G130" s="170"/>
    </row>
    <row r="131" ht="15">
      <c r="G131" s="170"/>
    </row>
    <row r="132" ht="15">
      <c r="G132" s="170"/>
    </row>
    <row r="133" ht="15">
      <c r="G133" s="170"/>
    </row>
    <row r="134" ht="15">
      <c r="G134" s="170"/>
    </row>
    <row r="135" ht="15">
      <c r="G135" s="170"/>
    </row>
    <row r="136" ht="15">
      <c r="G136" s="170"/>
    </row>
    <row r="137" ht="15">
      <c r="G137" s="170"/>
    </row>
    <row r="138" ht="15">
      <c r="G138" s="170"/>
    </row>
    <row r="139" ht="15">
      <c r="G139" s="170"/>
    </row>
    <row r="140" ht="15">
      <c r="G140" s="170"/>
    </row>
    <row r="141" ht="15">
      <c r="G141" s="170"/>
    </row>
    <row r="142" ht="15">
      <c r="G142" s="170"/>
    </row>
    <row r="143" ht="15">
      <c r="G143" s="170"/>
    </row>
    <row r="144" ht="15">
      <c r="G144" s="170"/>
    </row>
    <row r="145" ht="15">
      <c r="G145" s="170"/>
    </row>
    <row r="146" ht="15">
      <c r="G146" s="170"/>
    </row>
    <row r="147" ht="15">
      <c r="G147" s="170"/>
    </row>
    <row r="148" ht="15">
      <c r="G148" s="170"/>
    </row>
    <row r="149" ht="15">
      <c r="G149" s="170"/>
    </row>
    <row r="150" ht="15">
      <c r="G150" s="170"/>
    </row>
    <row r="151" ht="15">
      <c r="G151" s="170"/>
    </row>
    <row r="152" ht="15">
      <c r="G152" s="170"/>
    </row>
    <row r="153" ht="15">
      <c r="G153" s="170"/>
    </row>
    <row r="154" ht="15">
      <c r="G154" s="170"/>
    </row>
    <row r="155" ht="15">
      <c r="G155" s="170"/>
    </row>
    <row r="156" ht="15">
      <c r="G156" s="170"/>
    </row>
    <row r="157" ht="15">
      <c r="G157" s="170"/>
    </row>
    <row r="158" ht="15">
      <c r="G158" s="170"/>
    </row>
    <row r="159" ht="15">
      <c r="G159" s="170"/>
    </row>
    <row r="160" ht="15">
      <c r="G160" s="170"/>
    </row>
    <row r="161" ht="15">
      <c r="G161" s="170"/>
    </row>
    <row r="162" ht="15">
      <c r="G162" s="170"/>
    </row>
    <row r="163" ht="15">
      <c r="G163" s="170"/>
    </row>
    <row r="164" ht="15">
      <c r="G164" s="170"/>
    </row>
    <row r="165" ht="15">
      <c r="G165" s="170"/>
    </row>
    <row r="166" ht="15">
      <c r="G166" s="170"/>
    </row>
    <row r="167" ht="15">
      <c r="G167" s="170"/>
    </row>
    <row r="168" ht="15">
      <c r="G168" s="170"/>
    </row>
    <row r="169" ht="15">
      <c r="G169" s="170"/>
    </row>
    <row r="170" ht="15">
      <c r="G170" s="170"/>
    </row>
    <row r="171" ht="15">
      <c r="G171" s="170"/>
    </row>
    <row r="172" ht="15">
      <c r="G172" s="170"/>
    </row>
    <row r="173" ht="15">
      <c r="G173" s="170"/>
    </row>
    <row r="174" ht="15">
      <c r="G174" s="170"/>
    </row>
    <row r="175" ht="15">
      <c r="G175" s="170"/>
    </row>
    <row r="176" ht="15">
      <c r="G176" s="170"/>
    </row>
    <row r="177" ht="15">
      <c r="G177" s="170"/>
    </row>
    <row r="178" ht="15">
      <c r="G178" s="170"/>
    </row>
    <row r="179" ht="15">
      <c r="G179" s="170"/>
    </row>
    <row r="180" ht="15">
      <c r="G180" s="170"/>
    </row>
    <row r="181" ht="15">
      <c r="G181" s="170"/>
    </row>
  </sheetData>
  <mergeCells count="8">
    <mergeCell ref="C43:F43"/>
    <mergeCell ref="D2:E2"/>
    <mergeCell ref="A3:J3"/>
    <mergeCell ref="H100:I100"/>
    <mergeCell ref="C47:F47"/>
    <mergeCell ref="C48:F48"/>
    <mergeCell ref="A90:J90"/>
    <mergeCell ref="H99:I9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Jezný</dc:creator>
  <cp:keywords/>
  <dc:description/>
  <cp:lastModifiedBy>HP</cp:lastModifiedBy>
  <cp:lastPrinted>2021-09-24T09:39:31Z</cp:lastPrinted>
  <dcterms:created xsi:type="dcterms:W3CDTF">2020-01-22T13:25:28Z</dcterms:created>
  <dcterms:modified xsi:type="dcterms:W3CDTF">2021-10-01T07:28:33Z</dcterms:modified>
  <cp:category/>
  <cp:version/>
  <cp:contentType/>
  <cp:contentStatus/>
</cp:coreProperties>
</file>